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35" windowWidth="15480" windowHeight="8670" activeTab="0"/>
  </bookViews>
  <sheets>
    <sheet name="Financial Plan" sheetId="1" r:id="rId1"/>
  </sheets>
  <externalReferences>
    <externalReference r:id="rId4"/>
  </externalReferences>
  <definedNames>
    <definedName name="Actual">#REF!</definedName>
    <definedName name="Diverge">#REF!</definedName>
    <definedName name="Footnote">#REF!</definedName>
    <definedName name="GrandAccounts">#REF!</definedName>
    <definedName name="Master">'[1]Master'!$A$6:$J$3210</definedName>
    <definedName name="_xlnm.Print_Area" localSheetId="0">'Financial Plan'!$A$1:$G$44</definedName>
    <definedName name="Table">#REF!</definedName>
    <definedName name="Z_6B3DA342_0A94_444A_9A6A_8F678A3CB78E_.wvu.PrintArea" localSheetId="0" hidden="1">'Financial Plan'!$A$1:$G$44</definedName>
  </definedNames>
  <calcPr fullCalcOnLoad="1"/>
</workbook>
</file>

<file path=xl/sharedStrings.xml><?xml version="1.0" encoding="utf-8"?>
<sst xmlns="http://schemas.openxmlformats.org/spreadsheetml/2006/main" count="55" uniqueCount="55">
  <si>
    <t>Non-CX Financial Plan</t>
  </si>
  <si>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</si>
  <si>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</si>
  <si>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</si>
  <si>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</si>
  <si>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</si>
  <si>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</si>
  <si>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</si>
  <si>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</si>
  <si>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</si>
  <si>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</si>
  <si>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</si>
  <si>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</si>
  <si>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</si>
  <si>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</si>
  <si>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</si>
  <si>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r>
      <t>2010 Adopted</t>
    </r>
    <r>
      <rPr>
        <b/>
        <vertAlign val="superscript"/>
        <sz val="12"/>
        <rFont val="Times New Roman"/>
        <family val="1"/>
      </rPr>
      <t>2</t>
    </r>
  </si>
  <si>
    <t xml:space="preserve">2010 Revised  </t>
  </si>
  <si>
    <t>2010 Estimated</t>
  </si>
  <si>
    <t>Fund Name: Finacial Services Fund</t>
  </si>
  <si>
    <t>Fund Number: 5450</t>
  </si>
  <si>
    <t>* Operating Revenues</t>
  </si>
  <si>
    <t xml:space="preserve">     - GF Rates</t>
  </si>
  <si>
    <t xml:space="preserve">     - Non-GF Rates</t>
  </si>
  <si>
    <t xml:space="preserve">     - Other Revenue</t>
  </si>
  <si>
    <t>* Interest Income</t>
  </si>
  <si>
    <t>* Operating Expenditures - Salaries &amp; Benefits</t>
  </si>
  <si>
    <t>* Supplemental Request</t>
  </si>
  <si>
    <r>
      <t>* Operating Expenditures - O&amp;M</t>
    </r>
    <r>
      <rPr>
        <vertAlign val="superscript"/>
        <sz val="12"/>
        <rFont val="Times New Roman"/>
        <family val="1"/>
      </rPr>
      <t xml:space="preserve"> </t>
    </r>
  </si>
  <si>
    <t>Salary savings from vacancies</t>
  </si>
  <si>
    <t>* Budget Reappropriation Request</t>
  </si>
  <si>
    <t>ABT data clean-up supplemental</t>
  </si>
  <si>
    <t>Budget reappropriation request</t>
  </si>
  <si>
    <t>Revised budget lower after Payroll Reconciliation</t>
  </si>
  <si>
    <t>* Competency Center Manager</t>
  </si>
  <si>
    <t xml:space="preserve">FTE - Competency Center Manager for ABT </t>
  </si>
  <si>
    <t>Prepared by:  Karl Nygard</t>
  </si>
  <si>
    <t>Date Prepared:  05/18/10</t>
  </si>
  <si>
    <r>
      <t>5</t>
    </r>
    <r>
      <rPr>
        <sz val="10"/>
        <rFont val="Arial"/>
        <family val="2"/>
      </rPr>
      <t xml:space="preserve">  Estimated underexpenditure is 2% of total expenditures.</t>
    </r>
  </si>
  <si>
    <r>
      <t xml:space="preserve">6   </t>
    </r>
    <r>
      <rPr>
        <sz val="10"/>
        <rFont val="Arial"/>
        <family val="2"/>
      </rPr>
      <t>PC replacement cost is $160K in each year out of the fund balance.</t>
    </r>
  </si>
  <si>
    <r>
      <t xml:space="preserve">3  </t>
    </r>
    <r>
      <rPr>
        <sz val="10"/>
        <rFont val="Arial"/>
        <family val="2"/>
      </rPr>
      <t xml:space="preserve"> The 2010 Finance rate includes a rebate of $2.2 million. The rebate is a reconciliation of 2008 actual cost of services with service levels provided to agencies, an advanced rebate from projected 2009 savings, and 2010 one-time cost savings. 2011 and 2012 rebates assumes true-up for the prior year actuals. </t>
    </r>
  </si>
  <si>
    <r>
      <t xml:space="preserve">     - Non-GF 2008 True-up &amp; 2009-2010 Rebate</t>
    </r>
    <r>
      <rPr>
        <vertAlign val="superscript"/>
        <sz val="12"/>
        <rFont val="Times New Roman"/>
        <family val="1"/>
      </rPr>
      <t>3</t>
    </r>
  </si>
  <si>
    <r>
      <t xml:space="preserve">     - GF 2008 True-up &amp; 2009-2010 Rebate</t>
    </r>
    <r>
      <rPr>
        <vertAlign val="superscript"/>
        <sz val="12"/>
        <rFont val="Times New Roman"/>
        <family val="1"/>
      </rPr>
      <t>3</t>
    </r>
  </si>
  <si>
    <r>
      <t>Target Fund Balance</t>
    </r>
    <r>
      <rPr>
        <b/>
        <vertAlign val="superscript"/>
        <sz val="12"/>
        <rFont val="Times New Roman"/>
        <family val="1"/>
      </rPr>
      <t>4</t>
    </r>
  </si>
  <si>
    <r>
      <t>4</t>
    </r>
    <r>
      <rPr>
        <sz val="10"/>
        <rFont val="Arial"/>
        <family val="2"/>
      </rPr>
      <t xml:space="preserve">  Target Fund Balance is equal to 3% of the sum of total expenditures and underexpenditure.</t>
    </r>
  </si>
  <si>
    <r>
      <t>2</t>
    </r>
    <r>
      <rPr>
        <sz val="10"/>
        <rFont val="Arial"/>
        <family val="2"/>
      </rPr>
      <t xml:space="preserve">  Adopted is taken form 2010 Adopted Budget Book or Essbase Budget System</t>
    </r>
  </si>
  <si>
    <r>
      <t>1</t>
    </r>
    <r>
      <rPr>
        <sz val="10"/>
        <rFont val="Arial"/>
        <family val="2"/>
      </rPr>
      <t xml:space="preserve">  Actuals are taken from ARMS 14th Month or 2009 CAFR</t>
    </r>
  </si>
  <si>
    <r>
      <t>Estimated Underexpenditures</t>
    </r>
    <r>
      <rPr>
        <b/>
        <vertAlign val="superscript"/>
        <sz val="12"/>
        <rFont val="Times New Roman"/>
        <family val="1"/>
      </rPr>
      <t>5</t>
    </r>
  </si>
  <si>
    <r>
      <t>7</t>
    </r>
    <r>
      <rPr>
        <sz val="10"/>
        <rFont val="Arial"/>
        <family val="2"/>
      </rPr>
      <t xml:space="preserve">  Equipment replacement reserve is constant for one-time equipment replaement.</t>
    </r>
  </si>
  <si>
    <r>
      <t>* Rate Stabilization Reserve</t>
    </r>
    <r>
      <rPr>
        <vertAlign val="superscript"/>
        <sz val="12"/>
        <rFont val="Times New Roman"/>
        <family val="1"/>
      </rPr>
      <t>8</t>
    </r>
  </si>
  <si>
    <r>
      <t>* Reserved for Equipment Replacement</t>
    </r>
    <r>
      <rPr>
        <vertAlign val="superscript"/>
        <sz val="12"/>
        <rFont val="Times New Roman"/>
        <family val="1"/>
      </rPr>
      <t>7</t>
    </r>
  </si>
  <si>
    <r>
      <t>* PC Replacement</t>
    </r>
    <r>
      <rPr>
        <vertAlign val="superscript"/>
        <sz val="12"/>
        <rFont val="Times New Roman"/>
        <family val="1"/>
      </rPr>
      <t>6</t>
    </r>
  </si>
  <si>
    <r>
      <t>8</t>
    </r>
    <r>
      <rPr>
        <sz val="10"/>
        <rFont val="Arial"/>
        <family val="2"/>
      </rPr>
      <t xml:space="preserve">  Rate stabilization reserve is drawn down to mitigate central rate increase and to provide rebate to true-up for the actuals in future years.</t>
    </r>
  </si>
  <si>
    <r>
      <t>2009 Actual</t>
    </r>
    <r>
      <rPr>
        <b/>
        <vertAlign val="superscript"/>
        <sz val="12"/>
        <rFont val="Times New Roman"/>
        <family val="1"/>
      </rPr>
      <t>1</t>
    </r>
  </si>
  <si>
    <t xml:space="preserve">1st Omnibus Supplemental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</si>
</sst>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\-mmm\-yy;@"/>
    <numFmt numFmtId="166" formatCode="0000"/>
    <numFmt numFmtId="167" formatCode="mm/dd/yy"/>
    <numFmt numFmtId="168" formatCode="00000"/>
    <numFmt numFmtId="169" formatCode="00\-000\-000\-0"/>
    <numFmt numFmtId="170" formatCode="[&lt;=9999999]000\-0000;[&gt;9999999]\(000\)\ 000\-0000;General"/>
    <numFmt numFmtId="171" formatCode="&quot;$&quot;* #,##0,_);&quot;$&quot;* \(#,##0,\);&quot;$&quot;* \-0\-_)"/>
    <numFmt numFmtId="172" formatCode="#,##0,_);\(#,##0,\);\-0\-_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43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43"/>
      <name val="Arial"/>
      <family val="2"/>
    </font>
    <font>
      <sz val="8"/>
      <name val="Century Gothic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name val="Century Gothic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Helv"/>
      <family val="0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</borders>
  <cellStyleXfs count="7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3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3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3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3" fillId="2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4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4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2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2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4" fillId="2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4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4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54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3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54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168" fontId="0" fillId="0" borderId="0">
      <alignment/>
      <protection/>
    </xf>
    <xf numFmtId="0" fontId="55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56" fillId="41" borderId="1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19" fillId="3" borderId="2" applyNumberFormat="0" applyAlignment="0" applyProtection="0"/>
    <xf numFmtId="0" fontId="57" fillId="42" borderId="3" applyNumberFormat="0" applyAlignment="0" applyProtection="0"/>
    <xf numFmtId="0" fontId="20" fillId="43" borderId="4" applyNumberFormat="0" applyAlignment="0" applyProtection="0"/>
    <xf numFmtId="0" fontId="20" fillId="43" borderId="4" applyNumberFormat="0" applyAlignment="0" applyProtection="0"/>
    <xf numFmtId="0" fontId="20" fillId="43" borderId="4" applyNumberFormat="0" applyAlignment="0" applyProtection="0"/>
    <xf numFmtId="0" fontId="20" fillId="43" borderId="4" applyNumberFormat="0" applyAlignment="0" applyProtection="0"/>
    <xf numFmtId="0" fontId="20" fillId="43" borderId="4" applyNumberFormat="0" applyAlignment="0" applyProtection="0"/>
    <xf numFmtId="0" fontId="20" fillId="43" borderId="4" applyNumberFormat="0" applyAlignment="0" applyProtection="0"/>
    <xf numFmtId="0" fontId="20" fillId="43" borderId="4" applyNumberFormat="0" applyAlignment="0" applyProtection="0"/>
    <xf numFmtId="0" fontId="20" fillId="43" borderId="4" applyNumberFormat="0" applyAlignment="0" applyProtection="0"/>
    <xf numFmtId="0" fontId="20" fillId="43" borderId="4" applyNumberFormat="0" applyAlignment="0" applyProtection="0"/>
    <xf numFmtId="0" fontId="20" fillId="43" borderId="4" applyNumberFormat="0" applyAlignment="0" applyProtection="0"/>
    <xf numFmtId="0" fontId="20" fillId="43" borderId="4" applyNumberFormat="0" applyAlignment="0" applyProtection="0"/>
    <xf numFmtId="0" fontId="20" fillId="43" borderId="4" applyNumberFormat="0" applyAlignment="0" applyProtection="0"/>
    <xf numFmtId="0" fontId="20" fillId="43" borderId="4" applyNumberFormat="0" applyAlignment="0" applyProtection="0"/>
    <xf numFmtId="0" fontId="20" fillId="43" borderId="4" applyNumberFormat="0" applyAlignment="0" applyProtection="0"/>
    <xf numFmtId="0" fontId="20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>
      <alignment horizontal="center"/>
      <protection locked="0"/>
    </xf>
    <xf numFmtId="166" fontId="21" fillId="0" borderId="0">
      <alignment horizontal="center"/>
      <protection/>
    </xf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0" fillId="0" borderId="0">
      <alignment/>
      <protection/>
    </xf>
    <xf numFmtId="0" fontId="59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171" fontId="24" fillId="0" borderId="5" applyFont="0" applyFill="0" applyProtection="0">
      <alignment/>
    </xf>
    <xf numFmtId="0" fontId="6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1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62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46" borderId="1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64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65" fillId="4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/>
      <protection/>
    </xf>
    <xf numFmtId="37" fontId="6" fillId="0" borderId="0">
      <alignment/>
      <protection/>
    </xf>
    <xf numFmtId="0" fontId="0" fillId="48" borderId="14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0" fontId="0" fillId="7" borderId="15" applyNumberFormat="0" applyFont="0" applyAlignment="0" applyProtection="0"/>
    <xf numFmtId="166" fontId="0" fillId="0" borderId="0">
      <alignment/>
      <protection/>
    </xf>
    <xf numFmtId="0" fontId="66" fillId="41" borderId="16" applyNumberFormat="0" applyAlignment="0" applyProtection="0"/>
    <xf numFmtId="0" fontId="31" fillId="3" borderId="17" applyNumberFormat="0" applyAlignment="0" applyProtection="0"/>
    <xf numFmtId="0" fontId="31" fillId="3" borderId="17" applyNumberFormat="0" applyAlignment="0" applyProtection="0"/>
    <xf numFmtId="0" fontId="31" fillId="3" borderId="17" applyNumberFormat="0" applyAlignment="0" applyProtection="0"/>
    <xf numFmtId="0" fontId="31" fillId="3" borderId="17" applyNumberFormat="0" applyAlignment="0" applyProtection="0"/>
    <xf numFmtId="0" fontId="31" fillId="3" borderId="17" applyNumberFormat="0" applyAlignment="0" applyProtection="0"/>
    <xf numFmtId="0" fontId="31" fillId="3" borderId="17" applyNumberFormat="0" applyAlignment="0" applyProtection="0"/>
    <xf numFmtId="0" fontId="31" fillId="3" borderId="17" applyNumberFormat="0" applyAlignment="0" applyProtection="0"/>
    <xf numFmtId="0" fontId="31" fillId="3" borderId="17" applyNumberFormat="0" applyAlignment="0" applyProtection="0"/>
    <xf numFmtId="0" fontId="31" fillId="3" borderId="17" applyNumberFormat="0" applyAlignment="0" applyProtection="0"/>
    <xf numFmtId="0" fontId="31" fillId="3" borderId="17" applyNumberFormat="0" applyAlignment="0" applyProtection="0"/>
    <xf numFmtId="0" fontId="31" fillId="3" borderId="17" applyNumberFormat="0" applyAlignment="0" applyProtection="0"/>
    <xf numFmtId="0" fontId="31" fillId="3" borderId="17" applyNumberFormat="0" applyAlignment="0" applyProtection="0"/>
    <xf numFmtId="0" fontId="31" fillId="3" borderId="17" applyNumberFormat="0" applyAlignment="0" applyProtection="0"/>
    <xf numFmtId="0" fontId="31" fillId="3" borderId="17" applyNumberFormat="0" applyAlignment="0" applyProtection="0"/>
    <xf numFmtId="0" fontId="31" fillId="3" borderId="17" applyNumberFormat="0" applyAlignment="0" applyProtection="0"/>
    <xf numFmtId="9" fontId="0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33" fillId="0" borderId="18">
      <alignment horizontal="center"/>
      <protection/>
    </xf>
    <xf numFmtId="3" fontId="12" fillId="0" borderId="0" applyFont="0" applyFill="0" applyBorder="0" applyAlignment="0" applyProtection="0"/>
    <xf numFmtId="0" fontId="12" fillId="49" borderId="0" applyNumberFormat="0" applyFont="0" applyBorder="0" applyAlignment="0" applyProtection="0"/>
    <xf numFmtId="172" fontId="24" fillId="0" borderId="19" applyFont="0" applyFill="0" applyProtection="0">
      <alignment/>
    </xf>
    <xf numFmtId="0" fontId="6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4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7" fontId="7" fillId="0" borderId="0" xfId="611" applyFont="1" applyBorder="1" applyAlignment="1">
      <alignment horizontal="centerContinuous" wrapText="1"/>
      <protection/>
    </xf>
    <xf numFmtId="37" fontId="8" fillId="0" borderId="0" xfId="61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6" fillId="0" borderId="0" xfId="61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37" fontId="7" fillId="0" borderId="0" xfId="611" applyFont="1" applyBorder="1" applyAlignment="1">
      <alignment horizontal="center" wrapText="1"/>
      <protection/>
    </xf>
    <xf numFmtId="0" fontId="0" fillId="3" borderId="0" xfId="0" applyFill="1" applyBorder="1" applyAlignment="1">
      <alignment horizontal="centerContinuous"/>
    </xf>
    <xf numFmtId="37" fontId="6" fillId="0" borderId="0" xfId="611" applyFont="1" applyBorder="1" applyAlignment="1">
      <alignment horizontal="left" wrapText="1"/>
      <protection/>
    </xf>
    <xf numFmtId="0" fontId="0" fillId="3" borderId="0" xfId="0" applyFill="1" applyAlignment="1">
      <alignment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37" fontId="9" fillId="0" borderId="0" xfId="611" applyFont="1" applyBorder="1" applyAlignment="1">
      <alignment horizontal="left"/>
      <protection/>
    </xf>
    <xf numFmtId="37" fontId="10" fillId="0" borderId="22" xfId="611" applyFont="1" applyBorder="1" applyAlignment="1">
      <alignment horizontal="left" wrapText="1"/>
      <protection/>
    </xf>
    <xf numFmtId="37" fontId="11" fillId="0" borderId="0" xfId="61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2" fillId="0" borderId="0" xfId="611" applyFont="1" applyBorder="1" applyAlignment="1">
      <alignment horizontal="centerContinuous" wrapText="1"/>
      <protection/>
    </xf>
    <xf numFmtId="37" fontId="9" fillId="3" borderId="23" xfId="611" applyFont="1" applyFill="1" applyBorder="1" applyAlignment="1" applyProtection="1">
      <alignment horizontal="left" wrapText="1"/>
      <protection/>
    </xf>
    <xf numFmtId="37" fontId="9" fillId="3" borderId="24" xfId="611" applyFont="1" applyFill="1" applyBorder="1" applyAlignment="1">
      <alignment horizontal="center" wrapText="1"/>
      <protection/>
    </xf>
    <xf numFmtId="37" fontId="9" fillId="3" borderId="25" xfId="611" applyFont="1" applyFill="1" applyBorder="1" applyAlignment="1">
      <alignment horizontal="center" wrapText="1"/>
      <protection/>
    </xf>
    <xf numFmtId="37" fontId="9" fillId="3" borderId="26" xfId="611" applyFont="1" applyFill="1" applyBorder="1" applyAlignment="1">
      <alignment horizontal="center" wrapText="1"/>
      <protection/>
    </xf>
    <xf numFmtId="37" fontId="9" fillId="3" borderId="27" xfId="611" applyFont="1" applyFill="1" applyBorder="1" applyAlignment="1">
      <alignment horizontal="center" wrapText="1"/>
      <protection/>
    </xf>
    <xf numFmtId="37" fontId="9" fillId="3" borderId="28" xfId="611" applyFont="1" applyFill="1" applyBorder="1" applyAlignment="1">
      <alignment horizontal="center" wrapText="1"/>
      <protection/>
    </xf>
    <xf numFmtId="37" fontId="9" fillId="3" borderId="23" xfId="611" applyFont="1" applyFill="1" applyBorder="1" applyAlignment="1">
      <alignment horizontal="center" wrapText="1"/>
      <protection/>
    </xf>
    <xf numFmtId="37" fontId="9" fillId="3" borderId="0" xfId="611" applyFont="1" applyFill="1" applyAlignment="1">
      <alignment horizontal="center" wrapText="1"/>
      <protection/>
    </xf>
    <xf numFmtId="0" fontId="6" fillId="3" borderId="0" xfId="0" applyFont="1" applyFill="1" applyAlignment="1">
      <alignment/>
    </xf>
    <xf numFmtId="37" fontId="9" fillId="0" borderId="23" xfId="611" applyFont="1" applyFill="1" applyBorder="1" applyAlignment="1">
      <alignment horizontal="left"/>
      <protection/>
    </xf>
    <xf numFmtId="164" fontId="9" fillId="0" borderId="23" xfId="448" applyNumberFormat="1" applyFont="1" applyFill="1" applyBorder="1" applyAlignment="1">
      <alignment/>
    </xf>
    <xf numFmtId="164" fontId="9" fillId="0" borderId="25" xfId="448" applyNumberFormat="1" applyFont="1" applyFill="1" applyBorder="1" applyAlignment="1">
      <alignment/>
    </xf>
    <xf numFmtId="164" fontId="9" fillId="0" borderId="19" xfId="448" applyNumberFormat="1" applyFont="1" applyFill="1" applyBorder="1" applyAlignment="1">
      <alignment/>
    </xf>
    <xf numFmtId="164" fontId="9" fillId="0" borderId="29" xfId="448" applyNumberFormat="1" applyFont="1" applyBorder="1" applyAlignment="1">
      <alignment/>
    </xf>
    <xf numFmtId="164" fontId="10" fillId="0" borderId="30" xfId="448" applyNumberFormat="1" applyFont="1" applyBorder="1" applyAlignment="1">
      <alignment/>
    </xf>
    <xf numFmtId="164" fontId="9" fillId="0" borderId="0" xfId="448" applyNumberFormat="1" applyFont="1" applyBorder="1" applyAlignment="1">
      <alignment/>
    </xf>
    <xf numFmtId="164" fontId="9" fillId="0" borderId="0" xfId="448" applyNumberFormat="1" applyFont="1" applyAlignment="1">
      <alignment/>
    </xf>
    <xf numFmtId="0" fontId="9" fillId="0" borderId="0" xfId="0" applyFont="1" applyAlignment="1">
      <alignment/>
    </xf>
    <xf numFmtId="37" fontId="9" fillId="0" borderId="31" xfId="611" applyFont="1" applyFill="1" applyBorder="1" applyAlignment="1">
      <alignment horizontal="left"/>
      <protection/>
    </xf>
    <xf numFmtId="164" fontId="6" fillId="0" borderId="31" xfId="448" applyNumberFormat="1" applyFont="1" applyFill="1" applyBorder="1" applyAlignment="1">
      <alignment/>
    </xf>
    <xf numFmtId="164" fontId="6" fillId="0" borderId="32" xfId="448" applyNumberFormat="1" applyFont="1" applyFill="1" applyBorder="1" applyAlignment="1">
      <alignment/>
    </xf>
    <xf numFmtId="164" fontId="6" fillId="0" borderId="33" xfId="448" applyNumberFormat="1" applyFont="1" applyBorder="1" applyAlignment="1">
      <alignment/>
    </xf>
    <xf numFmtId="164" fontId="6" fillId="0" borderId="34" xfId="448" applyNumberFormat="1" applyFont="1" applyBorder="1" applyAlignment="1">
      <alignment/>
    </xf>
    <xf numFmtId="164" fontId="14" fillId="0" borderId="33" xfId="448" applyNumberFormat="1" applyFont="1" applyBorder="1" applyAlignment="1">
      <alignment/>
    </xf>
    <xf numFmtId="164" fontId="6" fillId="0" borderId="0" xfId="448" applyNumberFormat="1" applyFont="1" applyBorder="1" applyAlignment="1">
      <alignment/>
    </xf>
    <xf numFmtId="164" fontId="6" fillId="0" borderId="0" xfId="448" applyNumberFormat="1" applyFont="1" applyAlignment="1">
      <alignment/>
    </xf>
    <xf numFmtId="0" fontId="6" fillId="0" borderId="0" xfId="0" applyFont="1" applyAlignment="1">
      <alignment/>
    </xf>
    <xf numFmtId="164" fontId="6" fillId="0" borderId="35" xfId="448" applyNumberFormat="1" applyFont="1" applyBorder="1" applyAlignment="1">
      <alignment/>
    </xf>
    <xf numFmtId="164" fontId="10" fillId="0" borderId="23" xfId="448" applyNumberFormat="1" applyFont="1" applyBorder="1" applyAlignment="1">
      <alignment/>
    </xf>
    <xf numFmtId="164" fontId="6" fillId="0" borderId="31" xfId="448" applyNumberFormat="1" applyFont="1" applyBorder="1" applyAlignment="1">
      <alignment/>
    </xf>
    <xf numFmtId="164" fontId="15" fillId="0" borderId="33" xfId="448" applyNumberFormat="1" applyFont="1" applyBorder="1" applyAlignment="1">
      <alignment/>
    </xf>
    <xf numFmtId="164" fontId="6" fillId="0" borderId="32" xfId="448" applyNumberFormat="1" applyFont="1" applyFill="1" applyBorder="1" applyAlignment="1">
      <alignment horizontal="center"/>
    </xf>
    <xf numFmtId="37" fontId="9" fillId="0" borderId="30" xfId="611" applyFont="1" applyFill="1" applyBorder="1" applyAlignment="1">
      <alignment horizontal="left"/>
      <protection/>
    </xf>
    <xf numFmtId="164" fontId="9" fillId="0" borderId="30" xfId="448" applyNumberFormat="1" applyFont="1" applyFill="1" applyBorder="1" applyAlignment="1">
      <alignment/>
    </xf>
    <xf numFmtId="164" fontId="9" fillId="0" borderId="30" xfId="448" applyNumberFormat="1" applyFont="1" applyBorder="1" applyAlignment="1">
      <alignment/>
    </xf>
    <xf numFmtId="164" fontId="14" fillId="0" borderId="30" xfId="448" applyNumberFormat="1" applyFont="1" applyBorder="1" applyAlignment="1">
      <alignment/>
    </xf>
    <xf numFmtId="37" fontId="9" fillId="0" borderId="23" xfId="611" applyFont="1" applyFill="1" applyBorder="1" applyAlignment="1">
      <alignment horizontal="left"/>
      <protection/>
    </xf>
    <xf numFmtId="164" fontId="14" fillId="13" borderId="23" xfId="448" applyNumberFormat="1" applyFont="1" applyFill="1" applyBorder="1" applyAlignment="1" quotePrefix="1">
      <alignment/>
    </xf>
    <xf numFmtId="164" fontId="6" fillId="0" borderId="25" xfId="448" applyNumberFormat="1" applyFont="1" applyFill="1" applyBorder="1" applyAlignment="1">
      <alignment/>
    </xf>
    <xf numFmtId="164" fontId="6" fillId="0" borderId="28" xfId="448" applyNumberFormat="1" applyFont="1" applyBorder="1" applyAlignment="1">
      <alignment/>
    </xf>
    <xf numFmtId="164" fontId="14" fillId="0" borderId="23" xfId="448" applyNumberFormat="1" applyFont="1" applyBorder="1" applyAlignment="1">
      <alignment/>
    </xf>
    <xf numFmtId="37" fontId="9" fillId="0" borderId="31" xfId="611" applyFont="1" applyFill="1" applyBorder="1" applyAlignment="1">
      <alignment horizontal="left"/>
      <protection/>
    </xf>
    <xf numFmtId="164" fontId="14" fillId="0" borderId="31" xfId="448" applyNumberFormat="1" applyFont="1" applyFill="1" applyBorder="1" applyAlignment="1" quotePrefix="1">
      <alignment/>
    </xf>
    <xf numFmtId="164" fontId="15" fillId="0" borderId="32" xfId="448" applyNumberFormat="1" applyFont="1" applyBorder="1" applyAlignment="1">
      <alignment/>
    </xf>
    <xf numFmtId="164" fontId="6" fillId="0" borderId="23" xfId="448" applyNumberFormat="1" applyFont="1" applyFill="1" applyBorder="1" applyAlignment="1" quotePrefix="1">
      <alignment/>
    </xf>
    <xf numFmtId="164" fontId="6" fillId="0" borderId="25" xfId="448" applyNumberFormat="1" applyFont="1" applyFill="1" applyBorder="1" applyAlignment="1" quotePrefix="1">
      <alignment/>
    </xf>
    <xf numFmtId="164" fontId="15" fillId="0" borderId="23" xfId="448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164" fontId="6" fillId="0" borderId="0" xfId="448" applyNumberFormat="1" applyFont="1" applyFill="1" applyBorder="1" applyAlignment="1">
      <alignment/>
    </xf>
    <xf numFmtId="164" fontId="6" fillId="0" borderId="33" xfId="448" applyNumberFormat="1" applyFont="1" applyFill="1" applyBorder="1" applyAlignment="1">
      <alignment/>
    </xf>
    <xf numFmtId="164" fontId="15" fillId="0" borderId="31" xfId="448" applyNumberFormat="1" applyFont="1" applyFill="1" applyBorder="1" applyAlignment="1">
      <alignment/>
    </xf>
    <xf numFmtId="164" fontId="6" fillId="0" borderId="0" xfId="448" applyNumberFormat="1" applyFont="1" applyFill="1" applyBorder="1" applyAlignment="1">
      <alignment/>
    </xf>
    <xf numFmtId="164" fontId="9" fillId="0" borderId="31" xfId="448" applyNumberFormat="1" applyFont="1" applyFill="1" applyBorder="1" applyAlignment="1">
      <alignment/>
    </xf>
    <xf numFmtId="164" fontId="9" fillId="0" borderId="32" xfId="448" applyNumberFormat="1" applyFont="1" applyFill="1" applyBorder="1" applyAlignment="1">
      <alignment/>
    </xf>
    <xf numFmtId="164" fontId="9" fillId="0" borderId="0" xfId="448" applyNumberFormat="1" applyFont="1" applyFill="1" applyBorder="1" applyAlignment="1">
      <alignment/>
    </xf>
    <xf numFmtId="164" fontId="9" fillId="0" borderId="30" xfId="448" applyNumberFormat="1" applyFont="1" applyFill="1" applyBorder="1" applyAlignment="1">
      <alignment/>
    </xf>
    <xf numFmtId="164" fontId="10" fillId="0" borderId="31" xfId="448" applyNumberFormat="1" applyFont="1" applyFill="1" applyBorder="1" applyAlignment="1">
      <alignment/>
    </xf>
    <xf numFmtId="164" fontId="9" fillId="0" borderId="0" xfId="448" applyNumberFormat="1" applyFont="1" applyFill="1" applyBorder="1" applyAlignment="1">
      <alignment/>
    </xf>
    <xf numFmtId="164" fontId="15" fillId="0" borderId="31" xfId="448" applyNumberFormat="1" applyFont="1" applyBorder="1" applyAlignment="1">
      <alignment/>
    </xf>
    <xf numFmtId="37" fontId="9" fillId="0" borderId="36" xfId="611" applyFont="1" applyFill="1" applyBorder="1" applyAlignment="1" quotePrefix="1">
      <alignment horizontal="left"/>
      <protection/>
    </xf>
    <xf numFmtId="164" fontId="6" fillId="0" borderId="23" xfId="448" applyNumberFormat="1" applyFont="1" applyFill="1" applyBorder="1" applyAlignment="1">
      <alignment/>
    </xf>
    <xf numFmtId="164" fontId="6" fillId="0" borderId="28" xfId="448" applyNumberFormat="1" applyFont="1" applyBorder="1" applyAlignment="1">
      <alignment horizontal="right"/>
    </xf>
    <xf numFmtId="164" fontId="15" fillId="0" borderId="30" xfId="448" applyNumberFormat="1" applyFont="1" applyBorder="1" applyAlignment="1">
      <alignment horizontal="right"/>
    </xf>
    <xf numFmtId="164" fontId="6" fillId="0" borderId="0" xfId="448" applyNumberFormat="1" applyFont="1" applyAlignment="1">
      <alignment horizontal="right"/>
    </xf>
    <xf numFmtId="37" fontId="10" fillId="0" borderId="0" xfId="611" applyFont="1" applyAlignment="1">
      <alignment horizontal="left"/>
      <protection/>
    </xf>
    <xf numFmtId="37" fontId="15" fillId="0" borderId="0" xfId="611" applyFont="1" applyBorder="1">
      <alignment/>
      <protection/>
    </xf>
    <xf numFmtId="37" fontId="10" fillId="0" borderId="0" xfId="611" applyFont="1" applyBorder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7" fontId="10" fillId="0" borderId="0" xfId="611" applyFont="1" applyBorder="1" applyAlignment="1" quotePrefix="1">
      <alignment horizontal="left"/>
      <protection/>
    </xf>
    <xf numFmtId="0" fontId="10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6" fillId="3" borderId="0" xfId="0" applyFont="1" applyFill="1" applyBorder="1" applyAlignment="1">
      <alignment horizontal="left"/>
    </xf>
    <xf numFmtId="37" fontId="6" fillId="0" borderId="0" xfId="611" applyFont="1" applyBorder="1" applyAlignment="1">
      <alignment horizontal="left" wrapText="1"/>
      <protection/>
    </xf>
    <xf numFmtId="164" fontId="0" fillId="0" borderId="33" xfId="456" applyNumberFormat="1" applyFont="1" applyBorder="1" applyAlignment="1">
      <alignment/>
    </xf>
    <xf numFmtId="164" fontId="9" fillId="0" borderId="30" xfId="456" applyNumberFormat="1" applyFont="1" applyFill="1" applyBorder="1" applyAlignment="1">
      <alignment/>
    </xf>
    <xf numFmtId="164" fontId="0" fillId="0" borderId="33" xfId="45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6" fillId="0" borderId="32" xfId="448" applyNumberFormat="1" applyFont="1" applyFill="1" applyBorder="1" applyAlignment="1">
      <alignment/>
    </xf>
    <xf numFmtId="164" fontId="6" fillId="0" borderId="35" xfId="448" applyNumberFormat="1" applyFont="1" applyBorder="1" applyAlignment="1">
      <alignment/>
    </xf>
    <xf numFmtId="164" fontId="6" fillId="0" borderId="0" xfId="448" applyNumberFormat="1" applyFont="1" applyBorder="1" applyAlignment="1">
      <alignment/>
    </xf>
    <xf numFmtId="164" fontId="6" fillId="0" borderId="0" xfId="448" applyNumberFormat="1" applyFont="1" applyAlignment="1">
      <alignment/>
    </xf>
    <xf numFmtId="0" fontId="6" fillId="0" borderId="0" xfId="0" applyFont="1" applyAlignment="1">
      <alignment/>
    </xf>
    <xf numFmtId="37" fontId="6" fillId="0" borderId="31" xfId="611" applyFont="1" applyBorder="1" applyAlignment="1" quotePrefix="1">
      <alignment horizontal="left"/>
      <protection/>
    </xf>
    <xf numFmtId="164" fontId="6" fillId="0" borderId="31" xfId="456" applyNumberFormat="1" applyFont="1" applyFill="1" applyBorder="1" applyAlignment="1">
      <alignment/>
    </xf>
    <xf numFmtId="164" fontId="6" fillId="0" borderId="31" xfId="450" applyNumberFormat="1" applyFont="1" applyFill="1" applyBorder="1" applyAlignment="1">
      <alignment/>
    </xf>
    <xf numFmtId="164" fontId="6" fillId="0" borderId="31" xfId="448" applyNumberFormat="1" applyFont="1" applyBorder="1" applyAlignment="1">
      <alignment/>
    </xf>
    <xf numFmtId="37" fontId="6" fillId="0" borderId="31" xfId="611" applyFont="1" applyBorder="1" applyAlignment="1">
      <alignment horizontal="left"/>
      <protection/>
    </xf>
    <xf numFmtId="164" fontId="6" fillId="0" borderId="31" xfId="454" applyNumberFormat="1" applyFont="1" applyFill="1" applyBorder="1" applyAlignment="1">
      <alignment/>
    </xf>
    <xf numFmtId="164" fontId="6" fillId="0" borderId="30" xfId="456" applyNumberFormat="1" applyFont="1" applyFill="1" applyBorder="1" applyAlignment="1">
      <alignment/>
    </xf>
    <xf numFmtId="164" fontId="6" fillId="0" borderId="31" xfId="448" applyNumberFormat="1" applyFont="1" applyFill="1" applyBorder="1" applyAlignment="1">
      <alignment/>
    </xf>
    <xf numFmtId="164" fontId="6" fillId="0" borderId="31" xfId="457" applyNumberFormat="1" applyFont="1" applyFill="1" applyBorder="1" applyAlignment="1">
      <alignment/>
    </xf>
    <xf numFmtId="164" fontId="6" fillId="0" borderId="31" xfId="451" applyNumberFormat="1" applyFont="1" applyFill="1" applyBorder="1" applyAlignment="1">
      <alignment/>
    </xf>
    <xf numFmtId="164" fontId="6" fillId="0" borderId="31" xfId="448" applyNumberFormat="1" applyFont="1" applyBorder="1" applyAlignment="1">
      <alignment wrapText="1"/>
    </xf>
    <xf numFmtId="37" fontId="6" fillId="0" borderId="35" xfId="611" applyFont="1" applyBorder="1" applyAlignment="1">
      <alignment horizontal="left"/>
      <protection/>
    </xf>
    <xf numFmtId="164" fontId="6" fillId="0" borderId="31" xfId="458" applyNumberFormat="1" applyFont="1" applyBorder="1" applyAlignment="1">
      <alignment/>
    </xf>
    <xf numFmtId="164" fontId="6" fillId="0" borderId="31" xfId="452" applyNumberFormat="1" applyFont="1" applyBorder="1" applyAlignment="1">
      <alignment/>
    </xf>
    <xf numFmtId="164" fontId="6" fillId="0" borderId="32" xfId="448" applyNumberFormat="1" applyFont="1" applyBorder="1" applyAlignment="1">
      <alignment/>
    </xf>
    <xf numFmtId="164" fontId="6" fillId="0" borderId="31" xfId="448" applyNumberFormat="1" applyFont="1" applyFill="1" applyBorder="1" applyAlignment="1" quotePrefix="1">
      <alignment/>
    </xf>
    <xf numFmtId="164" fontId="6" fillId="0" borderId="0" xfId="448" applyNumberFormat="1" applyFont="1" applyFill="1" applyBorder="1" applyAlignment="1">
      <alignment/>
    </xf>
    <xf numFmtId="164" fontId="6" fillId="0" borderId="31" xfId="448" applyNumberFormat="1" applyFont="1" applyFill="1" applyBorder="1" applyAlignment="1">
      <alignment/>
    </xf>
    <xf numFmtId="164" fontId="6" fillId="0" borderId="0" xfId="448" applyNumberFormat="1" applyFont="1" applyFill="1" applyBorder="1" applyAlignment="1">
      <alignment/>
    </xf>
    <xf numFmtId="164" fontId="6" fillId="0" borderId="31" xfId="459" applyNumberFormat="1" applyFont="1" applyBorder="1" applyAlignment="1">
      <alignment/>
    </xf>
    <xf numFmtId="164" fontId="6" fillId="0" borderId="31" xfId="453" applyNumberFormat="1" applyFont="1" applyBorder="1" applyAlignment="1">
      <alignment/>
    </xf>
    <xf numFmtId="164" fontId="6" fillId="0" borderId="31" xfId="455" applyNumberFormat="1" applyFont="1" applyBorder="1" applyAlignment="1">
      <alignment/>
    </xf>
    <xf numFmtId="164" fontId="6" fillId="0" borderId="31" xfId="459" applyNumberFormat="1" applyFont="1" applyFill="1" applyBorder="1" applyAlignment="1">
      <alignment/>
    </xf>
    <xf numFmtId="164" fontId="6" fillId="0" borderId="31" xfId="453" applyNumberFormat="1" applyFont="1" applyFill="1" applyBorder="1" applyAlignment="1">
      <alignment/>
    </xf>
    <xf numFmtId="164" fontId="6" fillId="0" borderId="31" xfId="455" applyNumberFormat="1" applyFont="1" applyFill="1" applyBorder="1" applyAlignment="1">
      <alignment/>
    </xf>
    <xf numFmtId="0" fontId="0" fillId="0" borderId="0" xfId="610">
      <alignment/>
      <protection/>
    </xf>
    <xf numFmtId="0" fontId="36" fillId="0" borderId="0" xfId="610" applyFont="1" applyAlignment="1">
      <alignment horizontal="left"/>
      <protection/>
    </xf>
    <xf numFmtId="0" fontId="0" fillId="0" borderId="0" xfId="610" applyFont="1">
      <alignment/>
      <protection/>
    </xf>
    <xf numFmtId="0" fontId="36" fillId="0" borderId="0" xfId="610" applyFont="1" applyAlignment="1">
      <alignment/>
      <protection/>
    </xf>
    <xf numFmtId="0" fontId="0" fillId="0" borderId="0" xfId="610" applyFont="1" applyAlignment="1">
      <alignment wrapText="1"/>
      <protection/>
    </xf>
    <xf numFmtId="37" fontId="8" fillId="0" borderId="0" xfId="611" applyFont="1" applyBorder="1" applyAlignment="1">
      <alignment horizontal="center" wrapText="1"/>
      <protection/>
    </xf>
    <xf numFmtId="0" fontId="36" fillId="0" borderId="0" xfId="610" applyFont="1" applyAlignment="1">
      <alignment horizontal="left" wrapText="1"/>
      <protection/>
    </xf>
    <xf numFmtId="0" fontId="0" fillId="0" borderId="0" xfId="0" applyAlignment="1">
      <alignment wrapText="1"/>
    </xf>
  </cellXfs>
  <cellStyles count="68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" xfId="31"/>
    <cellStyle name="20% - Accent2 10" xfId="32"/>
    <cellStyle name="20% - Accent2 11" xfId="33"/>
    <cellStyle name="20% - Accent2 12" xfId="34"/>
    <cellStyle name="20% - Accent2 13" xfId="35"/>
    <cellStyle name="20% - Accent2 14" xfId="36"/>
    <cellStyle name="20% - Accent2 15" xfId="37"/>
    <cellStyle name="20% - Accent2 16" xfId="38"/>
    <cellStyle name="20% - Accent2 2" xfId="39"/>
    <cellStyle name="20% - Accent2 3" xfId="40"/>
    <cellStyle name="20% - Accent2 4" xfId="41"/>
    <cellStyle name="20% - Accent2 5" xfId="42"/>
    <cellStyle name="20% - Accent2 6" xfId="43"/>
    <cellStyle name="20% - Accent2 7" xfId="44"/>
    <cellStyle name="20% - Accent2 8" xfId="45"/>
    <cellStyle name="20% - Accent2 9" xfId="46"/>
    <cellStyle name="20% - Accent3" xfId="47"/>
    <cellStyle name="20% - Accent3 10" xfId="48"/>
    <cellStyle name="20% - Accent3 11" xfId="49"/>
    <cellStyle name="20% - Accent3 12" xfId="50"/>
    <cellStyle name="20% - Accent3 13" xfId="51"/>
    <cellStyle name="20% - Accent3 14" xfId="52"/>
    <cellStyle name="20% - Accent3 15" xfId="53"/>
    <cellStyle name="20% - Accent3 16" xfId="54"/>
    <cellStyle name="20% - Accent3 2" xfId="55"/>
    <cellStyle name="20% - Accent3 3" xfId="56"/>
    <cellStyle name="20% - Accent3 4" xfId="57"/>
    <cellStyle name="20% - Accent3 5" xfId="58"/>
    <cellStyle name="20% - Accent3 6" xfId="59"/>
    <cellStyle name="20% - Accent3 7" xfId="60"/>
    <cellStyle name="20% - Accent3 8" xfId="61"/>
    <cellStyle name="20% - Accent3 9" xfId="62"/>
    <cellStyle name="20% - Accent4" xfId="63"/>
    <cellStyle name="20% - Accent4 10" xfId="64"/>
    <cellStyle name="20% - Accent4 11" xfId="65"/>
    <cellStyle name="20% - Accent4 12" xfId="66"/>
    <cellStyle name="20% - Accent4 13" xfId="67"/>
    <cellStyle name="20% - Accent4 14" xfId="68"/>
    <cellStyle name="20% - Accent4 15" xfId="69"/>
    <cellStyle name="20% - Accent4 16" xfId="70"/>
    <cellStyle name="20% - Accent4 2" xfId="71"/>
    <cellStyle name="20% - Accent4 3" xfId="72"/>
    <cellStyle name="20% - Accent4 4" xfId="73"/>
    <cellStyle name="20% - Accent4 5" xfId="74"/>
    <cellStyle name="20% - Accent4 6" xfId="75"/>
    <cellStyle name="20% - Accent4 7" xfId="76"/>
    <cellStyle name="20% - Accent4 8" xfId="77"/>
    <cellStyle name="20% - Accent4 9" xfId="78"/>
    <cellStyle name="20% - Accent5" xfId="79"/>
    <cellStyle name="20% - Accent5 10" xfId="80"/>
    <cellStyle name="20% - Accent5 11" xfId="81"/>
    <cellStyle name="20% - Accent5 12" xfId="82"/>
    <cellStyle name="20% - Accent5 13" xfId="83"/>
    <cellStyle name="20% - Accent5 14" xfId="84"/>
    <cellStyle name="20% - Accent5 15" xfId="85"/>
    <cellStyle name="20% - Accent5 16" xfId="86"/>
    <cellStyle name="20% - Accent5 2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" xfId="95"/>
    <cellStyle name="20% - Accent6 10" xfId="96"/>
    <cellStyle name="20% - Accent6 11" xfId="97"/>
    <cellStyle name="20% - Accent6 12" xfId="98"/>
    <cellStyle name="20% - Accent6 13" xfId="99"/>
    <cellStyle name="20% - Accent6 14" xfId="100"/>
    <cellStyle name="20% - Accent6 15" xfId="101"/>
    <cellStyle name="20% - Accent6 16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% - Accent1" xfId="111"/>
    <cellStyle name="40% - Accent1 10" xfId="112"/>
    <cellStyle name="40% - Accent1 11" xfId="113"/>
    <cellStyle name="40% - Accent1 12" xfId="114"/>
    <cellStyle name="40% - Accent1 13" xfId="115"/>
    <cellStyle name="40% - Accent1 14" xfId="116"/>
    <cellStyle name="40% - Accent1 15" xfId="117"/>
    <cellStyle name="40% - Accent1 16" xfId="118"/>
    <cellStyle name="40% - Accent1 2" xfId="119"/>
    <cellStyle name="40% - Accent1 3" xfId="120"/>
    <cellStyle name="40% - Accent1 4" xfId="121"/>
    <cellStyle name="40% - Accent1 5" xfId="122"/>
    <cellStyle name="40% - Accent1 6" xfId="123"/>
    <cellStyle name="40% - Accent1 7" xfId="124"/>
    <cellStyle name="40% - Accent1 8" xfId="125"/>
    <cellStyle name="40% - Accent1 9" xfId="126"/>
    <cellStyle name="40% - Accent2" xfId="127"/>
    <cellStyle name="40% - Accent2 10" xfId="128"/>
    <cellStyle name="40% - Accent2 11" xfId="129"/>
    <cellStyle name="40% - Accent2 12" xfId="130"/>
    <cellStyle name="40% - Accent2 13" xfId="131"/>
    <cellStyle name="40% - Accent2 14" xfId="132"/>
    <cellStyle name="40% - Accent2 15" xfId="133"/>
    <cellStyle name="40% - Accent2 16" xfId="134"/>
    <cellStyle name="40% - Accent2 2" xfId="135"/>
    <cellStyle name="40% - Accent2 3" xfId="136"/>
    <cellStyle name="40% - Accent2 4" xfId="137"/>
    <cellStyle name="40% - Accent2 5" xfId="138"/>
    <cellStyle name="40% - Accent2 6" xfId="139"/>
    <cellStyle name="40% - Accent2 7" xfId="140"/>
    <cellStyle name="40% - Accent2 8" xfId="141"/>
    <cellStyle name="40% - Accent2 9" xfId="142"/>
    <cellStyle name="40% - Accent3" xfId="143"/>
    <cellStyle name="40% - Accent3 10" xfId="144"/>
    <cellStyle name="40% - Accent3 11" xfId="145"/>
    <cellStyle name="40% - Accent3 12" xfId="146"/>
    <cellStyle name="40% - Accent3 13" xfId="147"/>
    <cellStyle name="40% - Accent3 14" xfId="148"/>
    <cellStyle name="40% - Accent3 15" xfId="149"/>
    <cellStyle name="40% - Accent3 16" xfId="150"/>
    <cellStyle name="40% - Accent3 2" xfId="151"/>
    <cellStyle name="40% - Accent3 3" xfId="152"/>
    <cellStyle name="40% - Accent3 4" xfId="153"/>
    <cellStyle name="40% - Accent3 5" xfId="154"/>
    <cellStyle name="40% - Accent3 6" xfId="155"/>
    <cellStyle name="40% - Accent3 7" xfId="156"/>
    <cellStyle name="40% - Accent3 8" xfId="157"/>
    <cellStyle name="40% - Accent3 9" xfId="158"/>
    <cellStyle name="40% - Accent4" xfId="159"/>
    <cellStyle name="40% - Accent4 10" xfId="160"/>
    <cellStyle name="40% - Accent4 11" xfId="161"/>
    <cellStyle name="40% - Accent4 12" xfId="162"/>
    <cellStyle name="40% - Accent4 13" xfId="163"/>
    <cellStyle name="40% - Accent4 14" xfId="164"/>
    <cellStyle name="40% - Accent4 15" xfId="165"/>
    <cellStyle name="40% - Accent4 16" xfId="166"/>
    <cellStyle name="40% - Accent4 2" xfId="167"/>
    <cellStyle name="40% - Accent4 3" xfId="168"/>
    <cellStyle name="40% - Accent4 4" xfId="169"/>
    <cellStyle name="40% - Accent4 5" xfId="170"/>
    <cellStyle name="40% - Accent4 6" xfId="171"/>
    <cellStyle name="40% - Accent4 7" xfId="172"/>
    <cellStyle name="40% - Accent4 8" xfId="173"/>
    <cellStyle name="40% - Accent4 9" xfId="174"/>
    <cellStyle name="40% - Accent5" xfId="175"/>
    <cellStyle name="40% - Accent5 10" xfId="176"/>
    <cellStyle name="40% - Accent5 11" xfId="177"/>
    <cellStyle name="40% - Accent5 12" xfId="178"/>
    <cellStyle name="40% - Accent5 13" xfId="179"/>
    <cellStyle name="40% - Accent5 14" xfId="180"/>
    <cellStyle name="40% - Accent5 15" xfId="181"/>
    <cellStyle name="40% - Accent5 16" xfId="182"/>
    <cellStyle name="40% - Accent5 2" xfId="183"/>
    <cellStyle name="40% - Accent5 3" xfId="184"/>
    <cellStyle name="40% - Accent5 4" xfId="185"/>
    <cellStyle name="40% - Accent5 5" xfId="186"/>
    <cellStyle name="40% - Accent5 6" xfId="187"/>
    <cellStyle name="40% - Accent5 7" xfId="188"/>
    <cellStyle name="40% - Accent5 8" xfId="189"/>
    <cellStyle name="40% - Accent5 9" xfId="190"/>
    <cellStyle name="40% - Accent6" xfId="191"/>
    <cellStyle name="40% - Accent6 10" xfId="192"/>
    <cellStyle name="40% - Accent6 11" xfId="193"/>
    <cellStyle name="40% - Accent6 12" xfId="194"/>
    <cellStyle name="40% - Accent6 13" xfId="195"/>
    <cellStyle name="40% - Accent6 14" xfId="196"/>
    <cellStyle name="40% - Accent6 15" xfId="197"/>
    <cellStyle name="40% - Accent6 16" xfId="198"/>
    <cellStyle name="40% - Accent6 2" xfId="199"/>
    <cellStyle name="40% - Accent6 3" xfId="200"/>
    <cellStyle name="40% - Accent6 4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% - Accent1" xfId="207"/>
    <cellStyle name="60% - Accent1 10" xfId="208"/>
    <cellStyle name="60% - Accent1 11" xfId="209"/>
    <cellStyle name="60% - Accent1 12" xfId="210"/>
    <cellStyle name="60% - Accent1 13" xfId="211"/>
    <cellStyle name="60% - Accent1 14" xfId="212"/>
    <cellStyle name="60% - Accent1 15" xfId="213"/>
    <cellStyle name="60% - Accent1 16" xfId="214"/>
    <cellStyle name="60% - Accent1 2" xfId="215"/>
    <cellStyle name="60% - Accent1 3" xfId="216"/>
    <cellStyle name="60% - Accent1 4" xfId="217"/>
    <cellStyle name="60% - Accent1 5" xfId="218"/>
    <cellStyle name="60% - Accent1 6" xfId="219"/>
    <cellStyle name="60% - Accent1 7" xfId="220"/>
    <cellStyle name="60% - Accent1 8" xfId="221"/>
    <cellStyle name="60% - Accent1 9" xfId="222"/>
    <cellStyle name="60% - Accent2" xfId="223"/>
    <cellStyle name="60% - Accent2 10" xfId="224"/>
    <cellStyle name="60% - Accent2 11" xfId="225"/>
    <cellStyle name="60% - Accent2 12" xfId="226"/>
    <cellStyle name="60% - Accent2 13" xfId="227"/>
    <cellStyle name="60% - Accent2 14" xfId="228"/>
    <cellStyle name="60% - Accent2 15" xfId="229"/>
    <cellStyle name="60% - Accent2 16" xfId="230"/>
    <cellStyle name="60% - Accent2 2" xfId="231"/>
    <cellStyle name="60% - Accent2 3" xfId="232"/>
    <cellStyle name="60% - Accent2 4" xfId="233"/>
    <cellStyle name="60% - Accent2 5" xfId="234"/>
    <cellStyle name="60% - Accent2 6" xfId="235"/>
    <cellStyle name="60% - Accent2 7" xfId="236"/>
    <cellStyle name="60% - Accent2 8" xfId="237"/>
    <cellStyle name="60% - Accent2 9" xfId="238"/>
    <cellStyle name="60% - Accent3" xfId="239"/>
    <cellStyle name="60% - Accent3 10" xfId="240"/>
    <cellStyle name="60% - Accent3 11" xfId="241"/>
    <cellStyle name="60% - Accent3 12" xfId="242"/>
    <cellStyle name="60% - Accent3 13" xfId="243"/>
    <cellStyle name="60% - Accent3 14" xfId="244"/>
    <cellStyle name="60% - Accent3 15" xfId="245"/>
    <cellStyle name="60% - Accent3 16" xfId="246"/>
    <cellStyle name="60% - Accent3 2" xfId="247"/>
    <cellStyle name="60% - Accent3 3" xfId="248"/>
    <cellStyle name="60% - Accent3 4" xfId="249"/>
    <cellStyle name="60% - Accent3 5" xfId="250"/>
    <cellStyle name="60% - Accent3 6" xfId="251"/>
    <cellStyle name="60% - Accent3 7" xfId="252"/>
    <cellStyle name="60% - Accent3 8" xfId="253"/>
    <cellStyle name="60% - Accent3 9" xfId="254"/>
    <cellStyle name="60% - Accent4" xfId="255"/>
    <cellStyle name="60% - Accent4 10" xfId="256"/>
    <cellStyle name="60% - Accent4 11" xfId="257"/>
    <cellStyle name="60% - Accent4 12" xfId="258"/>
    <cellStyle name="60% - Accent4 13" xfId="259"/>
    <cellStyle name="60% - Accent4 14" xfId="260"/>
    <cellStyle name="60% - Accent4 15" xfId="261"/>
    <cellStyle name="60% - Accent4 16" xfId="262"/>
    <cellStyle name="60% - Accent4 2" xfId="263"/>
    <cellStyle name="60% - Accent4 3" xfId="264"/>
    <cellStyle name="60% - Accent4 4" xfId="265"/>
    <cellStyle name="60% - Accent4 5" xfId="266"/>
    <cellStyle name="60% - Accent4 6" xfId="267"/>
    <cellStyle name="60% - Accent4 7" xfId="268"/>
    <cellStyle name="60% - Accent4 8" xfId="269"/>
    <cellStyle name="60% - Accent4 9" xfId="270"/>
    <cellStyle name="60% - Accent5" xfId="271"/>
    <cellStyle name="60% - Accent5 10" xfId="272"/>
    <cellStyle name="60% - Accent5 11" xfId="273"/>
    <cellStyle name="60% - Accent5 12" xfId="274"/>
    <cellStyle name="60% - Accent5 13" xfId="275"/>
    <cellStyle name="60% - Accent5 14" xfId="276"/>
    <cellStyle name="60% - Accent5 15" xfId="277"/>
    <cellStyle name="60% - Accent5 16" xfId="278"/>
    <cellStyle name="60% - Accent5 2" xfId="279"/>
    <cellStyle name="60% - Accent5 3" xfId="280"/>
    <cellStyle name="60% - Accent5 4" xfId="281"/>
    <cellStyle name="60% - Accent5 5" xfId="282"/>
    <cellStyle name="60% - Accent5 6" xfId="283"/>
    <cellStyle name="60% - Accent5 7" xfId="284"/>
    <cellStyle name="60% - Accent5 8" xfId="285"/>
    <cellStyle name="60% - Accent5 9" xfId="286"/>
    <cellStyle name="60% - Accent6" xfId="287"/>
    <cellStyle name="60% - Accent6 10" xfId="288"/>
    <cellStyle name="60% - Accent6 11" xfId="289"/>
    <cellStyle name="60% - Accent6 12" xfId="290"/>
    <cellStyle name="60% - Accent6 13" xfId="291"/>
    <cellStyle name="60% - Accent6 14" xfId="292"/>
    <cellStyle name="60% - Accent6 15" xfId="293"/>
    <cellStyle name="60% - Accent6 16" xfId="294"/>
    <cellStyle name="60% - Accent6 2" xfId="295"/>
    <cellStyle name="60% - Accent6 3" xfId="296"/>
    <cellStyle name="60% - Accent6 4" xfId="297"/>
    <cellStyle name="60% - Accent6 5" xfId="298"/>
    <cellStyle name="60% - Accent6 6" xfId="299"/>
    <cellStyle name="60% - Accent6 7" xfId="300"/>
    <cellStyle name="60% - Accent6 8" xfId="301"/>
    <cellStyle name="60% - Accent6 9" xfId="302"/>
    <cellStyle name="Accent1" xfId="303"/>
    <cellStyle name="Accent1 10" xfId="304"/>
    <cellStyle name="Accent1 11" xfId="305"/>
    <cellStyle name="Accent1 12" xfId="306"/>
    <cellStyle name="Accent1 13" xfId="307"/>
    <cellStyle name="Accent1 14" xfId="308"/>
    <cellStyle name="Accent1 15" xfId="309"/>
    <cellStyle name="Accent1 16" xfId="310"/>
    <cellStyle name="Accent1 2" xfId="311"/>
    <cellStyle name="Accent1 3" xfId="312"/>
    <cellStyle name="Accent1 4" xfId="313"/>
    <cellStyle name="Accent1 5" xfId="314"/>
    <cellStyle name="Accent1 6" xfId="315"/>
    <cellStyle name="Accent1 7" xfId="316"/>
    <cellStyle name="Accent1 8" xfId="317"/>
    <cellStyle name="Accent1 9" xfId="318"/>
    <cellStyle name="Accent2" xfId="319"/>
    <cellStyle name="Accent2 10" xfId="320"/>
    <cellStyle name="Accent2 11" xfId="321"/>
    <cellStyle name="Accent2 12" xfId="322"/>
    <cellStyle name="Accent2 13" xfId="323"/>
    <cellStyle name="Accent2 14" xfId="324"/>
    <cellStyle name="Accent2 15" xfId="325"/>
    <cellStyle name="Accent2 16" xfId="326"/>
    <cellStyle name="Accent2 2" xfId="327"/>
    <cellStyle name="Accent2 3" xfId="328"/>
    <cellStyle name="Accent2 4" xfId="329"/>
    <cellStyle name="Accent2 5" xfId="330"/>
    <cellStyle name="Accent2 6" xfId="331"/>
    <cellStyle name="Accent2 7" xfId="332"/>
    <cellStyle name="Accent2 8" xfId="333"/>
    <cellStyle name="Accent2 9" xfId="334"/>
    <cellStyle name="Accent3" xfId="335"/>
    <cellStyle name="Accent3 10" xfId="336"/>
    <cellStyle name="Accent3 11" xfId="337"/>
    <cellStyle name="Accent3 12" xfId="338"/>
    <cellStyle name="Accent3 13" xfId="339"/>
    <cellStyle name="Accent3 14" xfId="340"/>
    <cellStyle name="Accent3 15" xfId="341"/>
    <cellStyle name="Accent3 16" xfId="342"/>
    <cellStyle name="Accent3 2" xfId="343"/>
    <cellStyle name="Accent3 3" xfId="344"/>
    <cellStyle name="Accent3 4" xfId="345"/>
    <cellStyle name="Accent3 5" xfId="346"/>
    <cellStyle name="Accent3 6" xfId="347"/>
    <cellStyle name="Accent3 7" xfId="348"/>
    <cellStyle name="Accent3 8" xfId="349"/>
    <cellStyle name="Accent3 9" xfId="350"/>
    <cellStyle name="Accent4" xfId="351"/>
    <cellStyle name="Accent4 10" xfId="352"/>
    <cellStyle name="Accent4 11" xfId="353"/>
    <cellStyle name="Accent4 12" xfId="354"/>
    <cellStyle name="Accent4 13" xfId="355"/>
    <cellStyle name="Accent4 14" xfId="356"/>
    <cellStyle name="Accent4 15" xfId="357"/>
    <cellStyle name="Accent4 16" xfId="358"/>
    <cellStyle name="Accent4 2" xfId="359"/>
    <cellStyle name="Accent4 3" xfId="360"/>
    <cellStyle name="Accent4 4" xfId="361"/>
    <cellStyle name="Accent4 5" xfId="362"/>
    <cellStyle name="Accent4 6" xfId="363"/>
    <cellStyle name="Accent4 7" xfId="364"/>
    <cellStyle name="Accent4 8" xfId="365"/>
    <cellStyle name="Accent4 9" xfId="366"/>
    <cellStyle name="Accent5" xfId="367"/>
    <cellStyle name="Accent5 10" xfId="368"/>
    <cellStyle name="Accent5 11" xfId="369"/>
    <cellStyle name="Accent5 12" xfId="370"/>
    <cellStyle name="Accent5 13" xfId="371"/>
    <cellStyle name="Accent5 14" xfId="372"/>
    <cellStyle name="Accent5 15" xfId="373"/>
    <cellStyle name="Accent5 16" xfId="374"/>
    <cellStyle name="Accent5 2" xfId="375"/>
    <cellStyle name="Accent5 3" xfId="376"/>
    <cellStyle name="Accent5 4" xfId="377"/>
    <cellStyle name="Accent5 5" xfId="378"/>
    <cellStyle name="Accent5 6" xfId="379"/>
    <cellStyle name="Accent5 7" xfId="380"/>
    <cellStyle name="Accent5 8" xfId="381"/>
    <cellStyle name="Accent5 9" xfId="382"/>
    <cellStyle name="Accent6" xfId="383"/>
    <cellStyle name="Accent6 10" xfId="384"/>
    <cellStyle name="Accent6 11" xfId="385"/>
    <cellStyle name="Accent6 12" xfId="386"/>
    <cellStyle name="Accent6 13" xfId="387"/>
    <cellStyle name="Accent6 14" xfId="388"/>
    <cellStyle name="Accent6 15" xfId="389"/>
    <cellStyle name="Accent6 16" xfId="390"/>
    <cellStyle name="Accent6 2" xfId="391"/>
    <cellStyle name="Accent6 3" xfId="392"/>
    <cellStyle name="Accent6 4" xfId="393"/>
    <cellStyle name="Accent6 5" xfId="394"/>
    <cellStyle name="Accent6 6" xfId="395"/>
    <cellStyle name="Accent6 7" xfId="396"/>
    <cellStyle name="Accent6 8" xfId="397"/>
    <cellStyle name="Accent6 9" xfId="398"/>
    <cellStyle name="Account" xfId="399"/>
    <cellStyle name="Bad" xfId="400"/>
    <cellStyle name="Bad 10" xfId="401"/>
    <cellStyle name="Bad 11" xfId="402"/>
    <cellStyle name="Bad 12" xfId="403"/>
    <cellStyle name="Bad 13" xfId="404"/>
    <cellStyle name="Bad 14" xfId="405"/>
    <cellStyle name="Bad 15" xfId="406"/>
    <cellStyle name="Bad 16" xfId="407"/>
    <cellStyle name="Bad 2" xfId="408"/>
    <cellStyle name="Bad 3" xfId="409"/>
    <cellStyle name="Bad 4" xfId="410"/>
    <cellStyle name="Bad 5" xfId="411"/>
    <cellStyle name="Bad 6" xfId="412"/>
    <cellStyle name="Bad 7" xfId="413"/>
    <cellStyle name="Bad 8" xfId="414"/>
    <cellStyle name="Bad 9" xfId="415"/>
    <cellStyle name="Calculation" xfId="416"/>
    <cellStyle name="Calculation 10" xfId="417"/>
    <cellStyle name="Calculation 11" xfId="418"/>
    <cellStyle name="Calculation 12" xfId="419"/>
    <cellStyle name="Calculation 13" xfId="420"/>
    <cellStyle name="Calculation 14" xfId="421"/>
    <cellStyle name="Calculation 15" xfId="422"/>
    <cellStyle name="Calculation 16" xfId="423"/>
    <cellStyle name="Calculation 2" xfId="424"/>
    <cellStyle name="Calculation 3" xfId="425"/>
    <cellStyle name="Calculation 4" xfId="426"/>
    <cellStyle name="Calculation 5" xfId="427"/>
    <cellStyle name="Calculation 6" xfId="428"/>
    <cellStyle name="Calculation 7" xfId="429"/>
    <cellStyle name="Calculation 8" xfId="430"/>
    <cellStyle name="Calculation 9" xfId="431"/>
    <cellStyle name="Check Cell" xfId="432"/>
    <cellStyle name="Check Cell 10" xfId="433"/>
    <cellStyle name="Check Cell 11" xfId="434"/>
    <cellStyle name="Check Cell 12" xfId="435"/>
    <cellStyle name="Check Cell 13" xfId="436"/>
    <cellStyle name="Check Cell 14" xfId="437"/>
    <cellStyle name="Check Cell 15" xfId="438"/>
    <cellStyle name="Check Cell 16" xfId="439"/>
    <cellStyle name="Check Cell 2" xfId="440"/>
    <cellStyle name="Check Cell 3" xfId="441"/>
    <cellStyle name="Check Cell 4" xfId="442"/>
    <cellStyle name="Check Cell 5" xfId="443"/>
    <cellStyle name="Check Cell 6" xfId="444"/>
    <cellStyle name="Check Cell 7" xfId="445"/>
    <cellStyle name="Check Cell 8" xfId="446"/>
    <cellStyle name="Check Cell 9" xfId="447"/>
    <cellStyle name="Comma" xfId="448"/>
    <cellStyle name="Comma [0]" xfId="449"/>
    <cellStyle name="Comma 10" xfId="450"/>
    <cellStyle name="Comma 11" xfId="451"/>
    <cellStyle name="Comma 12" xfId="452"/>
    <cellStyle name="Comma 13" xfId="453"/>
    <cellStyle name="Comma 14" xfId="454"/>
    <cellStyle name="Comma 15" xfId="455"/>
    <cellStyle name="Comma 3" xfId="456"/>
    <cellStyle name="Comma 5" xfId="457"/>
    <cellStyle name="Comma 7" xfId="458"/>
    <cellStyle name="Comma 9" xfId="459"/>
    <cellStyle name="Currency" xfId="460"/>
    <cellStyle name="Currency [0]" xfId="461"/>
    <cellStyle name="Date" xfId="462"/>
    <cellStyle name="Dept" xfId="463"/>
    <cellStyle name="Explanatory Text" xfId="464"/>
    <cellStyle name="Explanatory Text 10" xfId="465"/>
    <cellStyle name="Explanatory Text 11" xfId="466"/>
    <cellStyle name="Explanatory Text 12" xfId="467"/>
    <cellStyle name="Explanatory Text 13" xfId="468"/>
    <cellStyle name="Explanatory Text 14" xfId="469"/>
    <cellStyle name="Explanatory Text 15" xfId="470"/>
    <cellStyle name="Explanatory Text 16" xfId="471"/>
    <cellStyle name="Explanatory Text 2" xfId="472"/>
    <cellStyle name="Explanatory Text 3" xfId="473"/>
    <cellStyle name="Explanatory Text 4" xfId="474"/>
    <cellStyle name="Explanatory Text 5" xfId="475"/>
    <cellStyle name="Explanatory Text 6" xfId="476"/>
    <cellStyle name="Explanatory Text 7" xfId="477"/>
    <cellStyle name="Explanatory Text 8" xfId="478"/>
    <cellStyle name="Explanatory Text 9" xfId="479"/>
    <cellStyle name="Fund" xfId="480"/>
    <cellStyle name="Good" xfId="481"/>
    <cellStyle name="Good 10" xfId="482"/>
    <cellStyle name="Good 11" xfId="483"/>
    <cellStyle name="Good 12" xfId="484"/>
    <cellStyle name="Good 13" xfId="485"/>
    <cellStyle name="Good 14" xfId="486"/>
    <cellStyle name="Good 15" xfId="487"/>
    <cellStyle name="Good 16" xfId="488"/>
    <cellStyle name="Good 2" xfId="489"/>
    <cellStyle name="Good 3" xfId="490"/>
    <cellStyle name="Good 4" xfId="491"/>
    <cellStyle name="Good 5" xfId="492"/>
    <cellStyle name="Good 6" xfId="493"/>
    <cellStyle name="Good 7" xfId="494"/>
    <cellStyle name="Good 8" xfId="495"/>
    <cellStyle name="Good 9" xfId="496"/>
    <cellStyle name="Grand-Total" xfId="497"/>
    <cellStyle name="Heading 1" xfId="498"/>
    <cellStyle name="Heading 1 10" xfId="499"/>
    <cellStyle name="Heading 1 11" xfId="500"/>
    <cellStyle name="Heading 1 12" xfId="501"/>
    <cellStyle name="Heading 1 13" xfId="502"/>
    <cellStyle name="Heading 1 14" xfId="503"/>
    <cellStyle name="Heading 1 15" xfId="504"/>
    <cellStyle name="Heading 1 16" xfId="505"/>
    <cellStyle name="Heading 1 2" xfId="506"/>
    <cellStyle name="Heading 1 3" xfId="507"/>
    <cellStyle name="Heading 1 4" xfId="508"/>
    <cellStyle name="Heading 1 5" xfId="509"/>
    <cellStyle name="Heading 1 6" xfId="510"/>
    <cellStyle name="Heading 1 7" xfId="511"/>
    <cellStyle name="Heading 1 8" xfId="512"/>
    <cellStyle name="Heading 1 9" xfId="513"/>
    <cellStyle name="Heading 2" xfId="514"/>
    <cellStyle name="Heading 2 10" xfId="515"/>
    <cellStyle name="Heading 2 11" xfId="516"/>
    <cellStyle name="Heading 2 12" xfId="517"/>
    <cellStyle name="Heading 2 13" xfId="518"/>
    <cellStyle name="Heading 2 14" xfId="519"/>
    <cellStyle name="Heading 2 15" xfId="520"/>
    <cellStyle name="Heading 2 16" xfId="521"/>
    <cellStyle name="Heading 2 2" xfId="522"/>
    <cellStyle name="Heading 2 3" xfId="523"/>
    <cellStyle name="Heading 2 4" xfId="524"/>
    <cellStyle name="Heading 2 5" xfId="525"/>
    <cellStyle name="Heading 2 6" xfId="526"/>
    <cellStyle name="Heading 2 7" xfId="527"/>
    <cellStyle name="Heading 2 8" xfId="528"/>
    <cellStyle name="Heading 2 9" xfId="529"/>
    <cellStyle name="Heading 3" xfId="530"/>
    <cellStyle name="Heading 3 10" xfId="531"/>
    <cellStyle name="Heading 3 11" xfId="532"/>
    <cellStyle name="Heading 3 12" xfId="533"/>
    <cellStyle name="Heading 3 13" xfId="534"/>
    <cellStyle name="Heading 3 14" xfId="535"/>
    <cellStyle name="Heading 3 15" xfId="536"/>
    <cellStyle name="Heading 3 16" xfId="537"/>
    <cellStyle name="Heading 3 2" xfId="538"/>
    <cellStyle name="Heading 3 3" xfId="539"/>
    <cellStyle name="Heading 3 4" xfId="540"/>
    <cellStyle name="Heading 3 5" xfId="541"/>
    <cellStyle name="Heading 3 6" xfId="542"/>
    <cellStyle name="Heading 3 7" xfId="543"/>
    <cellStyle name="Heading 3 8" xfId="544"/>
    <cellStyle name="Heading 3 9" xfId="545"/>
    <cellStyle name="Heading 4" xfId="546"/>
    <cellStyle name="Heading 4 10" xfId="547"/>
    <cellStyle name="Heading 4 11" xfId="548"/>
    <cellStyle name="Heading 4 12" xfId="549"/>
    <cellStyle name="Heading 4 13" xfId="550"/>
    <cellStyle name="Heading 4 14" xfId="551"/>
    <cellStyle name="Heading 4 15" xfId="552"/>
    <cellStyle name="Heading 4 16" xfId="553"/>
    <cellStyle name="Heading 4 2" xfId="554"/>
    <cellStyle name="Heading 4 3" xfId="555"/>
    <cellStyle name="Heading 4 4" xfId="556"/>
    <cellStyle name="Heading 4 5" xfId="557"/>
    <cellStyle name="Heading 4 6" xfId="558"/>
    <cellStyle name="Heading 4 7" xfId="559"/>
    <cellStyle name="Heading 4 8" xfId="560"/>
    <cellStyle name="Heading 4 9" xfId="561"/>
    <cellStyle name="Input" xfId="562"/>
    <cellStyle name="Input 10" xfId="563"/>
    <cellStyle name="Input 11" xfId="564"/>
    <cellStyle name="Input 12" xfId="565"/>
    <cellStyle name="Input 13" xfId="566"/>
    <cellStyle name="Input 14" xfId="567"/>
    <cellStyle name="Input 15" xfId="568"/>
    <cellStyle name="Input 16" xfId="569"/>
    <cellStyle name="Input 2" xfId="570"/>
    <cellStyle name="Input 3" xfId="571"/>
    <cellStyle name="Input 4" xfId="572"/>
    <cellStyle name="Input 5" xfId="573"/>
    <cellStyle name="Input 6" xfId="574"/>
    <cellStyle name="Input 7" xfId="575"/>
    <cellStyle name="Input 8" xfId="576"/>
    <cellStyle name="Input 9" xfId="577"/>
    <cellStyle name="Linked Cell" xfId="578"/>
    <cellStyle name="Linked Cell 10" xfId="579"/>
    <cellStyle name="Linked Cell 11" xfId="580"/>
    <cellStyle name="Linked Cell 12" xfId="581"/>
    <cellStyle name="Linked Cell 13" xfId="582"/>
    <cellStyle name="Linked Cell 14" xfId="583"/>
    <cellStyle name="Linked Cell 15" xfId="584"/>
    <cellStyle name="Linked Cell 16" xfId="585"/>
    <cellStyle name="Linked Cell 2" xfId="586"/>
    <cellStyle name="Linked Cell 3" xfId="587"/>
    <cellStyle name="Linked Cell 4" xfId="588"/>
    <cellStyle name="Linked Cell 5" xfId="589"/>
    <cellStyle name="Linked Cell 6" xfId="590"/>
    <cellStyle name="Linked Cell 7" xfId="591"/>
    <cellStyle name="Linked Cell 8" xfId="592"/>
    <cellStyle name="Linked Cell 9" xfId="593"/>
    <cellStyle name="Neutral" xfId="594"/>
    <cellStyle name="Neutral 10" xfId="595"/>
    <cellStyle name="Neutral 11" xfId="596"/>
    <cellStyle name="Neutral 12" xfId="597"/>
    <cellStyle name="Neutral 13" xfId="598"/>
    <cellStyle name="Neutral 14" xfId="599"/>
    <cellStyle name="Neutral 15" xfId="600"/>
    <cellStyle name="Neutral 16" xfId="601"/>
    <cellStyle name="Neutral 2" xfId="602"/>
    <cellStyle name="Neutral 3" xfId="603"/>
    <cellStyle name="Neutral 4" xfId="604"/>
    <cellStyle name="Neutral 5" xfId="605"/>
    <cellStyle name="Neutral 6" xfId="606"/>
    <cellStyle name="Neutral 7" xfId="607"/>
    <cellStyle name="Neutral 8" xfId="608"/>
    <cellStyle name="Neutral 9" xfId="609"/>
    <cellStyle name="Normal 12" xfId="610"/>
    <cellStyle name="Normal_AIRPLAN.XLS" xfId="611"/>
    <cellStyle name="Note" xfId="612"/>
    <cellStyle name="Note 10" xfId="613"/>
    <cellStyle name="Note 11" xfId="614"/>
    <cellStyle name="Note 12" xfId="615"/>
    <cellStyle name="Note 13" xfId="616"/>
    <cellStyle name="Note 14" xfId="617"/>
    <cellStyle name="Note 15" xfId="618"/>
    <cellStyle name="Note 16" xfId="619"/>
    <cellStyle name="Note 2" xfId="620"/>
    <cellStyle name="Note 3" xfId="621"/>
    <cellStyle name="Note 4" xfId="622"/>
    <cellStyle name="Note 5" xfId="623"/>
    <cellStyle name="Note 6" xfId="624"/>
    <cellStyle name="Note 7" xfId="625"/>
    <cellStyle name="Note 8" xfId="626"/>
    <cellStyle name="Note 9" xfId="627"/>
    <cellStyle name="Org" xfId="628"/>
    <cellStyle name="Output" xfId="629"/>
    <cellStyle name="Output 10" xfId="630"/>
    <cellStyle name="Output 11" xfId="631"/>
    <cellStyle name="Output 12" xfId="632"/>
    <cellStyle name="Output 13" xfId="633"/>
    <cellStyle name="Output 14" xfId="634"/>
    <cellStyle name="Output 15" xfId="635"/>
    <cellStyle name="Output 16" xfId="636"/>
    <cellStyle name="Output 2" xfId="637"/>
    <cellStyle name="Output 3" xfId="638"/>
    <cellStyle name="Output 4" xfId="639"/>
    <cellStyle name="Output 5" xfId="640"/>
    <cellStyle name="Output 6" xfId="641"/>
    <cellStyle name="Output 7" xfId="642"/>
    <cellStyle name="Output 8" xfId="643"/>
    <cellStyle name="Output 9" xfId="644"/>
    <cellStyle name="Percent" xfId="645"/>
    <cellStyle name="Phone" xfId="646"/>
    <cellStyle name="PSChar" xfId="647"/>
    <cellStyle name="PSDate" xfId="648"/>
    <cellStyle name="PSDec" xfId="649"/>
    <cellStyle name="PSHeading" xfId="650"/>
    <cellStyle name="PSInt" xfId="651"/>
    <cellStyle name="PSSpacer" xfId="652"/>
    <cellStyle name="Sub-total" xfId="653"/>
    <cellStyle name="Title" xfId="654"/>
    <cellStyle name="Title 10" xfId="655"/>
    <cellStyle name="Title 11" xfId="656"/>
    <cellStyle name="Title 12" xfId="657"/>
    <cellStyle name="Title 13" xfId="658"/>
    <cellStyle name="Title 14" xfId="659"/>
    <cellStyle name="Title 15" xfId="660"/>
    <cellStyle name="Title 16" xfId="661"/>
    <cellStyle name="Title 2" xfId="662"/>
    <cellStyle name="Title 3" xfId="663"/>
    <cellStyle name="Title 4" xfId="664"/>
    <cellStyle name="Title 5" xfId="665"/>
    <cellStyle name="Title 6" xfId="666"/>
    <cellStyle name="Title 7" xfId="667"/>
    <cellStyle name="Title 8" xfId="668"/>
    <cellStyle name="Title 9" xfId="669"/>
    <cellStyle name="Total" xfId="670"/>
    <cellStyle name="Total 10" xfId="671"/>
    <cellStyle name="Total 11" xfId="672"/>
    <cellStyle name="Total 12" xfId="673"/>
    <cellStyle name="Total 13" xfId="674"/>
    <cellStyle name="Total 14" xfId="675"/>
    <cellStyle name="Total 15" xfId="676"/>
    <cellStyle name="Total 16" xfId="677"/>
    <cellStyle name="Total 2" xfId="678"/>
    <cellStyle name="Total 3" xfId="679"/>
    <cellStyle name="Total 4" xfId="680"/>
    <cellStyle name="Total 5" xfId="681"/>
    <cellStyle name="Total 6" xfId="682"/>
    <cellStyle name="Total 7" xfId="683"/>
    <cellStyle name="Total 8" xfId="684"/>
    <cellStyle name="Total 9" xfId="685"/>
    <cellStyle name="Warning Text" xfId="686"/>
    <cellStyle name="Warning Text 10" xfId="687"/>
    <cellStyle name="Warning Text 11" xfId="688"/>
    <cellStyle name="Warning Text 12" xfId="689"/>
    <cellStyle name="Warning Text 13" xfId="690"/>
    <cellStyle name="Warning Text 14" xfId="691"/>
    <cellStyle name="Warning Text 15" xfId="692"/>
    <cellStyle name="Warning Text 16" xfId="693"/>
    <cellStyle name="Warning Text 2" xfId="694"/>
    <cellStyle name="Warning Text 3" xfId="695"/>
    <cellStyle name="Warning Text 4" xfId="696"/>
    <cellStyle name="Warning Text 5" xfId="697"/>
    <cellStyle name="Warning Text 6" xfId="698"/>
    <cellStyle name="Warning Text 7" xfId="699"/>
    <cellStyle name="Warning Text 8" xfId="700"/>
    <cellStyle name="Warning Text 9" xfId="7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ygardka\Local%20Settings\Temporary%20Internet%20Files\OLK39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X141"/>
  <sheetViews>
    <sheetView tabSelected="1" zoomScalePageLayoutView="0" workbookViewId="0" topLeftCell="D1">
      <selection activeCell="G4" sqref="G4"/>
    </sheetView>
  </sheetViews>
  <sheetFormatPr defaultColWidth="9.140625" defaultRowHeight="12.75"/>
  <cols>
    <col min="1" max="1" width="45.8515625" style="94" customWidth="1"/>
    <col min="2" max="2" width="14.7109375" style="3" customWidth="1"/>
    <col min="3" max="3" width="15.421875" style="17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40" t="s">
        <v>0</v>
      </c>
      <c r="B2" s="140"/>
      <c r="C2" s="140"/>
      <c r="D2" s="140"/>
      <c r="E2" s="140"/>
      <c r="F2" s="140"/>
      <c r="G2" s="140"/>
      <c r="H2" s="6"/>
    </row>
    <row r="3" spans="1:8" s="7" customFormat="1" ht="19.5" customHeight="1">
      <c r="A3" s="99" t="s">
        <v>19</v>
      </c>
      <c r="B3" s="8"/>
      <c r="C3" s="8"/>
      <c r="D3" s="8"/>
      <c r="E3" s="8"/>
      <c r="F3" s="8"/>
      <c r="G3" s="8"/>
      <c r="H3" s="6"/>
    </row>
    <row r="4" spans="1:20" s="13" customFormat="1" ht="15.75">
      <c r="A4" s="99" t="s">
        <v>20</v>
      </c>
      <c r="B4" s="9"/>
      <c r="C4" s="9"/>
      <c r="D4" s="9"/>
      <c r="E4" s="9"/>
      <c r="F4" s="9"/>
      <c r="G4" s="10" t="s">
        <v>54</v>
      </c>
      <c r="H4" s="9"/>
      <c r="I4" s="11"/>
      <c r="J4" s="11"/>
      <c r="K4" s="11"/>
      <c r="L4" s="12"/>
      <c r="M4" s="12"/>
      <c r="N4" s="12"/>
      <c r="O4" s="12"/>
      <c r="P4" s="12"/>
      <c r="Q4" s="12"/>
      <c r="R4" s="12"/>
      <c r="S4" s="12"/>
      <c r="T4" s="12"/>
    </row>
    <row r="5" spans="1:20" s="13" customFormat="1" ht="15.75">
      <c r="A5" s="99" t="s">
        <v>36</v>
      </c>
      <c r="B5" s="9"/>
      <c r="C5" s="9"/>
      <c r="D5" s="9"/>
      <c r="E5" s="9"/>
      <c r="F5" s="14"/>
      <c r="G5" s="100" t="s">
        <v>37</v>
      </c>
      <c r="H5" s="9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</row>
    <row r="6" spans="1:8" ht="9" customHeight="1">
      <c r="A6" s="15"/>
      <c r="B6" s="16"/>
      <c r="E6" s="6"/>
      <c r="F6" s="18"/>
      <c r="H6" s="18"/>
    </row>
    <row r="7" spans="1:8" s="27" customFormat="1" ht="33" customHeight="1">
      <c r="A7" s="19" t="s">
        <v>1</v>
      </c>
      <c r="B7" s="20" t="s">
        <v>53</v>
      </c>
      <c r="C7" s="21" t="s">
        <v>16</v>
      </c>
      <c r="D7" s="22" t="s">
        <v>17</v>
      </c>
      <c r="E7" s="23" t="s">
        <v>18</v>
      </c>
      <c r="F7" s="24" t="s">
        <v>2</v>
      </c>
      <c r="G7" s="25" t="s">
        <v>3</v>
      </c>
      <c r="H7" s="26"/>
    </row>
    <row r="8" spans="1:9" s="36" customFormat="1" ht="15.75">
      <c r="A8" s="28" t="s">
        <v>4</v>
      </c>
      <c r="B8" s="30">
        <v>3766913</v>
      </c>
      <c r="C8" s="30">
        <v>4984831</v>
      </c>
      <c r="D8" s="30">
        <f>B30</f>
        <v>6309146</v>
      </c>
      <c r="E8" s="31">
        <f>B30</f>
        <v>6309146</v>
      </c>
      <c r="F8" s="32"/>
      <c r="G8" s="33"/>
      <c r="H8" s="34"/>
      <c r="I8" s="35"/>
    </row>
    <row r="9" spans="1:9" s="45" customFormat="1" ht="15.75">
      <c r="A9" s="37" t="s">
        <v>5</v>
      </c>
      <c r="B9" s="101"/>
      <c r="C9" s="103"/>
      <c r="D9" s="39"/>
      <c r="E9" s="40"/>
      <c r="F9" s="41"/>
      <c r="G9" s="42"/>
      <c r="H9" s="43"/>
      <c r="I9" s="44"/>
    </row>
    <row r="10" spans="1:9" s="109" customFormat="1" ht="15.75">
      <c r="A10" s="110" t="s">
        <v>21</v>
      </c>
      <c r="B10" s="111"/>
      <c r="C10" s="112"/>
      <c r="D10" s="105"/>
      <c r="E10" s="105"/>
      <c r="F10" s="106"/>
      <c r="G10" s="113"/>
      <c r="H10" s="107"/>
      <c r="I10" s="108"/>
    </row>
    <row r="11" spans="1:9" s="109" customFormat="1" ht="15.75">
      <c r="A11" s="114" t="s">
        <v>22</v>
      </c>
      <c r="B11" s="111">
        <v>7780659</v>
      </c>
      <c r="C11" s="112">
        <v>7391234</v>
      </c>
      <c r="D11" s="115">
        <v>7391234</v>
      </c>
      <c r="E11" s="105">
        <f aca="true" t="shared" si="0" ref="E11:E16">D11</f>
        <v>7391234</v>
      </c>
      <c r="F11" s="106">
        <f>+E11-C11</f>
        <v>0</v>
      </c>
      <c r="G11" s="113"/>
      <c r="H11" s="107"/>
      <c r="I11" s="108"/>
    </row>
    <row r="12" spans="1:9" s="109" customFormat="1" ht="18.75">
      <c r="A12" s="114" t="s">
        <v>42</v>
      </c>
      <c r="B12" s="111"/>
      <c r="C12" s="112">
        <v>291421</v>
      </c>
      <c r="D12" s="115">
        <v>291421</v>
      </c>
      <c r="E12" s="105">
        <f t="shared" si="0"/>
        <v>291421</v>
      </c>
      <c r="F12" s="106">
        <f>+E12-C12</f>
        <v>0</v>
      </c>
      <c r="G12" s="113"/>
      <c r="H12" s="107"/>
      <c r="I12" s="108"/>
    </row>
    <row r="13" spans="1:9" s="109" customFormat="1" ht="15.75">
      <c r="A13" s="114" t="s">
        <v>23</v>
      </c>
      <c r="B13" s="111">
        <v>21946796</v>
      </c>
      <c r="C13" s="112">
        <v>21445910</v>
      </c>
      <c r="D13" s="115">
        <v>21445910</v>
      </c>
      <c r="E13" s="105">
        <f t="shared" si="0"/>
        <v>21445910</v>
      </c>
      <c r="F13" s="106"/>
      <c r="G13" s="113"/>
      <c r="H13" s="107"/>
      <c r="I13" s="108"/>
    </row>
    <row r="14" spans="1:9" s="109" customFormat="1" ht="18.75">
      <c r="A14" s="114" t="s">
        <v>41</v>
      </c>
      <c r="B14" s="111"/>
      <c r="C14" s="112">
        <v>-2471908</v>
      </c>
      <c r="D14" s="115">
        <v>-2471908</v>
      </c>
      <c r="E14" s="105">
        <f t="shared" si="0"/>
        <v>-2471908</v>
      </c>
      <c r="F14" s="106">
        <f>+E14-C14</f>
        <v>0</v>
      </c>
      <c r="G14" s="113"/>
      <c r="H14" s="107"/>
      <c r="I14" s="108"/>
    </row>
    <row r="15" spans="1:9" s="109" customFormat="1" ht="15.75">
      <c r="A15" s="114" t="s">
        <v>24</v>
      </c>
      <c r="B15" s="111">
        <v>2233769</v>
      </c>
      <c r="C15" s="112">
        <v>2405592</v>
      </c>
      <c r="D15" s="115">
        <v>2405592</v>
      </c>
      <c r="E15" s="105">
        <f t="shared" si="0"/>
        <v>2405592</v>
      </c>
      <c r="F15" s="106">
        <f>+E15-C15</f>
        <v>0</v>
      </c>
      <c r="G15" s="113"/>
      <c r="H15" s="107"/>
      <c r="I15" s="108"/>
    </row>
    <row r="16" spans="1:9" s="109" customFormat="1" ht="15.75">
      <c r="A16" s="110" t="s">
        <v>25</v>
      </c>
      <c r="B16" s="116">
        <v>130658</v>
      </c>
      <c r="C16" s="112">
        <v>101500</v>
      </c>
      <c r="D16" s="115">
        <v>101500</v>
      </c>
      <c r="E16" s="105">
        <f t="shared" si="0"/>
        <v>101500</v>
      </c>
      <c r="F16" s="106">
        <f>+E16-C16</f>
        <v>0</v>
      </c>
      <c r="G16" s="113"/>
      <c r="H16" s="107"/>
      <c r="I16" s="108"/>
    </row>
    <row r="17" spans="1:9" s="36" customFormat="1" ht="15.75">
      <c r="A17" s="28" t="s">
        <v>6</v>
      </c>
      <c r="B17" s="102">
        <f>SUM(B11:B16)</f>
        <v>32091882</v>
      </c>
      <c r="C17" s="29">
        <f>SUM(C10:C16)</f>
        <v>29163749</v>
      </c>
      <c r="D17" s="29">
        <f>SUM(D10:D16)</f>
        <v>29163749</v>
      </c>
      <c r="E17" s="29">
        <f>SUM(E10:E16)</f>
        <v>29163749</v>
      </c>
      <c r="F17" s="29">
        <f>SUM(F10:F16)</f>
        <v>0</v>
      </c>
      <c r="G17" s="47"/>
      <c r="H17" s="34"/>
      <c r="I17" s="35"/>
    </row>
    <row r="18" spans="1:9" s="45" customFormat="1" ht="15.75">
      <c r="A18" s="37" t="s">
        <v>7</v>
      </c>
      <c r="B18" s="38"/>
      <c r="C18" s="39"/>
      <c r="D18" s="39"/>
      <c r="E18" s="48"/>
      <c r="F18" s="46"/>
      <c r="G18" s="49"/>
      <c r="H18" s="43"/>
      <c r="I18" s="44"/>
    </row>
    <row r="19" spans="1:9" s="109" customFormat="1" ht="15.75">
      <c r="A19" s="110" t="s">
        <v>26</v>
      </c>
      <c r="B19" s="118">
        <v>-18847154</v>
      </c>
      <c r="C19" s="119">
        <v>-19224845</v>
      </c>
      <c r="D19" s="105">
        <v>-19448284</v>
      </c>
      <c r="E19" s="105">
        <v>-19190118</v>
      </c>
      <c r="F19" s="106">
        <f aca="true" t="shared" si="1" ref="F19:F24">+E19-C19</f>
        <v>34727</v>
      </c>
      <c r="G19" s="120" t="s">
        <v>29</v>
      </c>
      <c r="H19" s="107"/>
      <c r="I19" s="108"/>
    </row>
    <row r="20" spans="1:9" s="109" customFormat="1" ht="18.75">
      <c r="A20" s="110" t="s">
        <v>28</v>
      </c>
      <c r="B20" s="118">
        <v>-10542495</v>
      </c>
      <c r="C20" s="119">
        <v>-11095372</v>
      </c>
      <c r="D20" s="105">
        <v>-10876900</v>
      </c>
      <c r="E20" s="105">
        <f>D20</f>
        <v>-10876900</v>
      </c>
      <c r="F20" s="106">
        <f t="shared" si="1"/>
        <v>218472</v>
      </c>
      <c r="G20" s="120" t="s">
        <v>33</v>
      </c>
      <c r="H20" s="107"/>
      <c r="I20" s="108"/>
    </row>
    <row r="21" spans="1:9" s="109" customFormat="1" ht="15.75">
      <c r="A21" s="110" t="s">
        <v>30</v>
      </c>
      <c r="B21" s="117"/>
      <c r="C21" s="105"/>
      <c r="D21" s="105"/>
      <c r="E21" s="105">
        <v>-175241</v>
      </c>
      <c r="F21" s="106">
        <f t="shared" si="1"/>
        <v>-175241</v>
      </c>
      <c r="G21" s="120" t="s">
        <v>32</v>
      </c>
      <c r="H21" s="107"/>
      <c r="I21" s="108"/>
    </row>
    <row r="22" spans="1:9" s="109" customFormat="1" ht="15.75">
      <c r="A22" s="121" t="s">
        <v>27</v>
      </c>
      <c r="B22" s="117"/>
      <c r="C22" s="50"/>
      <c r="D22" s="105"/>
      <c r="E22" s="105">
        <v>-679000</v>
      </c>
      <c r="F22" s="106">
        <f t="shared" si="1"/>
        <v>-679000</v>
      </c>
      <c r="G22" s="113" t="s">
        <v>31</v>
      </c>
      <c r="H22" s="107"/>
      <c r="I22" s="108"/>
    </row>
    <row r="23" spans="1:9" s="109" customFormat="1" ht="15.75">
      <c r="A23" s="121" t="s">
        <v>34</v>
      </c>
      <c r="B23" s="117"/>
      <c r="C23" s="50"/>
      <c r="D23" s="105"/>
      <c r="E23" s="105">
        <v>-81039</v>
      </c>
      <c r="F23" s="106">
        <f t="shared" si="1"/>
        <v>-81039</v>
      </c>
      <c r="G23" s="113" t="s">
        <v>35</v>
      </c>
      <c r="H23" s="107"/>
      <c r="I23" s="108"/>
    </row>
    <row r="24" spans="1:9" s="36" customFormat="1" ht="15.75">
      <c r="A24" s="51" t="s">
        <v>8</v>
      </c>
      <c r="B24" s="52">
        <f>SUM(B19:B22)</f>
        <v>-29389649</v>
      </c>
      <c r="C24" s="52">
        <f>SUM(C19:C22)</f>
        <v>-30320217</v>
      </c>
      <c r="D24" s="52">
        <f>SUM(D19:D22)</f>
        <v>-30325184</v>
      </c>
      <c r="E24" s="52">
        <f>SUM(E19:E23)</f>
        <v>-31002298</v>
      </c>
      <c r="F24" s="53">
        <f t="shared" si="1"/>
        <v>-682081</v>
      </c>
      <c r="G24" s="54"/>
      <c r="H24" s="34"/>
      <c r="I24" s="35"/>
    </row>
    <row r="25" spans="1:9" s="45" customFormat="1" ht="18.75">
      <c r="A25" s="55" t="s">
        <v>47</v>
      </c>
      <c r="B25" s="56"/>
      <c r="C25" s="57">
        <f>-C24*0.02</f>
        <v>606404.34</v>
      </c>
      <c r="D25" s="57">
        <f>-D24*0.02</f>
        <v>606503.68</v>
      </c>
      <c r="E25" s="56"/>
      <c r="F25" s="58"/>
      <c r="G25" s="59"/>
      <c r="H25" s="43"/>
      <c r="I25" s="44"/>
    </row>
    <row r="26" spans="1:9" s="45" customFormat="1" ht="15.75">
      <c r="A26" s="60" t="s">
        <v>9</v>
      </c>
      <c r="B26" s="61"/>
      <c r="C26" s="38"/>
      <c r="D26" s="38"/>
      <c r="E26" s="38"/>
      <c r="F26" s="48"/>
      <c r="G26" s="62"/>
      <c r="H26" s="43"/>
      <c r="I26" s="44"/>
    </row>
    <row r="27" spans="1:9" s="109" customFormat="1" ht="18.75">
      <c r="A27" s="121" t="s">
        <v>51</v>
      </c>
      <c r="B27" s="122">
        <v>-160000</v>
      </c>
      <c r="C27" s="123">
        <v>-160000</v>
      </c>
      <c r="D27" s="117">
        <f>C27</f>
        <v>-160000</v>
      </c>
      <c r="E27" s="117">
        <f>D27</f>
        <v>-160000</v>
      </c>
      <c r="F27" s="113"/>
      <c r="G27" s="124"/>
      <c r="H27" s="107"/>
      <c r="I27" s="108"/>
    </row>
    <row r="28" spans="1:9" s="109" customFormat="1" ht="15.75">
      <c r="A28" s="60"/>
      <c r="B28" s="125"/>
      <c r="C28" s="117"/>
      <c r="D28" s="117"/>
      <c r="E28" s="117"/>
      <c r="F28" s="113"/>
      <c r="G28" s="124"/>
      <c r="H28" s="107"/>
      <c r="I28" s="108"/>
    </row>
    <row r="29" spans="1:9" s="109" customFormat="1" ht="15.75">
      <c r="A29" s="60" t="s">
        <v>10</v>
      </c>
      <c r="B29" s="125">
        <f>SUM(B27:B28)</f>
        <v>-160000</v>
      </c>
      <c r="C29" s="125">
        <f>SUM(C27:C28)</f>
        <v>-160000</v>
      </c>
      <c r="D29" s="125">
        <f>SUM(D27:D28)</f>
        <v>-160000</v>
      </c>
      <c r="E29" s="125">
        <f>SUM(E27:E28)</f>
        <v>-160000</v>
      </c>
      <c r="F29" s="113"/>
      <c r="G29" s="124"/>
      <c r="H29" s="107"/>
      <c r="I29" s="108"/>
    </row>
    <row r="30" spans="1:102" s="67" customFormat="1" ht="15.75">
      <c r="A30" s="28" t="s">
        <v>11</v>
      </c>
      <c r="B30" s="63">
        <f>+B8+B17+B24+B29</f>
        <v>6309146</v>
      </c>
      <c r="C30" s="64">
        <f>+C8+C17+C24+C25+C29</f>
        <v>4274767.34</v>
      </c>
      <c r="D30" s="64">
        <f>+D8+D17+D24+D25+D29</f>
        <v>5594214.68</v>
      </c>
      <c r="E30" s="64">
        <f>+E8+E17+E24+E25+E29</f>
        <v>4310597</v>
      </c>
      <c r="F30" s="58"/>
      <c r="G30" s="65"/>
      <c r="H30" s="43"/>
      <c r="I30" s="43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</row>
    <row r="31" spans="1:9" s="45" customFormat="1" ht="15.75">
      <c r="A31" s="60" t="s">
        <v>12</v>
      </c>
      <c r="B31" s="38"/>
      <c r="C31" s="39"/>
      <c r="D31" s="39"/>
      <c r="E31" s="68"/>
      <c r="F31" s="69"/>
      <c r="G31" s="70"/>
      <c r="H31" s="71"/>
      <c r="I31" s="44"/>
    </row>
    <row r="32" spans="1:9" s="109" customFormat="1" ht="18.75">
      <c r="A32" s="110" t="s">
        <v>50</v>
      </c>
      <c r="B32" s="129">
        <v>-500000</v>
      </c>
      <c r="C32" s="130">
        <v>-500000</v>
      </c>
      <c r="D32" s="131">
        <v>-500000</v>
      </c>
      <c r="E32" s="126">
        <f>D32</f>
        <v>-500000</v>
      </c>
      <c r="F32" s="127"/>
      <c r="G32" s="127"/>
      <c r="H32" s="128"/>
      <c r="I32" s="108"/>
    </row>
    <row r="33" spans="1:9" s="109" customFormat="1" ht="18.75">
      <c r="A33" s="110" t="s">
        <v>49</v>
      </c>
      <c r="B33" s="132">
        <v>-4927457</v>
      </c>
      <c r="C33" s="133">
        <v>-2865160</v>
      </c>
      <c r="D33" s="134">
        <v>-4184459</v>
      </c>
      <c r="E33" s="126">
        <v>-2880528</v>
      </c>
      <c r="F33" s="127"/>
      <c r="G33" s="127"/>
      <c r="H33" s="128"/>
      <c r="I33" s="108"/>
    </row>
    <row r="34" spans="1:9" s="36" customFormat="1" ht="15.75">
      <c r="A34" s="60" t="s">
        <v>13</v>
      </c>
      <c r="B34" s="72">
        <f>SUM(B31:B33)</f>
        <v>-5427457</v>
      </c>
      <c r="C34" s="73">
        <f>SUM(C31:C33)</f>
        <v>-3365160</v>
      </c>
      <c r="D34" s="73">
        <f>SUM(D31:D33)</f>
        <v>-4684459</v>
      </c>
      <c r="E34" s="74">
        <f>SUM(E31:E33)</f>
        <v>-3380528</v>
      </c>
      <c r="F34" s="75"/>
      <c r="G34" s="76"/>
      <c r="H34" s="77"/>
      <c r="I34" s="35"/>
    </row>
    <row r="35" spans="1:9" s="36" customFormat="1" ht="15.75">
      <c r="A35" s="28" t="s">
        <v>14</v>
      </c>
      <c r="B35" s="29">
        <f>+B30+B34</f>
        <v>881689</v>
      </c>
      <c r="C35" s="30">
        <f>+C30+C34</f>
        <v>909607.3399999999</v>
      </c>
      <c r="D35" s="30">
        <f>+D30+D34</f>
        <v>909755.6799999997</v>
      </c>
      <c r="E35" s="30">
        <f>+E30+E34</f>
        <v>930069</v>
      </c>
      <c r="F35" s="32"/>
      <c r="G35" s="78"/>
      <c r="H35" s="34"/>
      <c r="I35" s="35"/>
    </row>
    <row r="36" spans="1:9" s="45" customFormat="1" ht="19.5" thickBot="1">
      <c r="A36" s="79" t="s">
        <v>43</v>
      </c>
      <c r="B36" s="80">
        <f>-B24*0.03</f>
        <v>881689.47</v>
      </c>
      <c r="C36" s="80">
        <f>-C24*0.03</f>
        <v>909606.51</v>
      </c>
      <c r="D36" s="80">
        <f>-D24*0.03</f>
        <v>909755.52</v>
      </c>
      <c r="E36" s="80">
        <f>-E24*0.03</f>
        <v>930068.94</v>
      </c>
      <c r="F36" s="81"/>
      <c r="G36" s="82"/>
      <c r="H36" s="83"/>
      <c r="I36" s="44"/>
    </row>
    <row r="37" spans="1:8" s="87" customFormat="1" ht="13.5" customHeight="1">
      <c r="A37" s="84" t="s">
        <v>15</v>
      </c>
      <c r="B37" s="85"/>
      <c r="C37" s="86"/>
      <c r="D37" s="85"/>
      <c r="E37" s="85"/>
      <c r="G37" s="85"/>
      <c r="H37" s="85"/>
    </row>
    <row r="38" spans="1:8" s="87" customFormat="1" ht="15.75" customHeight="1">
      <c r="A38" s="136" t="s">
        <v>46</v>
      </c>
      <c r="B38" s="88"/>
      <c r="C38" s="89"/>
      <c r="D38" s="104"/>
      <c r="E38" s="85"/>
      <c r="F38" s="85"/>
      <c r="G38" s="88"/>
      <c r="H38" s="88"/>
    </row>
    <row r="39" spans="1:8" s="87" customFormat="1" ht="15.75" customHeight="1">
      <c r="A39" s="136" t="s">
        <v>45</v>
      </c>
      <c r="B39" s="88"/>
      <c r="C39" s="90"/>
      <c r="D39" s="88"/>
      <c r="E39" s="85"/>
      <c r="F39" s="85"/>
      <c r="G39" s="88"/>
      <c r="H39" s="88"/>
    </row>
    <row r="40" spans="1:9" s="87" customFormat="1" ht="30" customHeight="1">
      <c r="A40" s="141" t="s">
        <v>40</v>
      </c>
      <c r="B40" s="142"/>
      <c r="C40" s="142"/>
      <c r="D40" s="142"/>
      <c r="E40" s="142"/>
      <c r="F40" s="142"/>
      <c r="G40" s="142"/>
      <c r="H40" s="139"/>
      <c r="I40" s="135"/>
    </row>
    <row r="41" spans="1:9" s="87" customFormat="1" ht="15.75" customHeight="1">
      <c r="A41" s="138" t="s">
        <v>44</v>
      </c>
      <c r="B41" s="139"/>
      <c r="C41" s="139"/>
      <c r="D41" s="139"/>
      <c r="E41" s="139"/>
      <c r="F41" s="139"/>
      <c r="G41" s="139"/>
      <c r="H41" s="139"/>
      <c r="I41" s="135"/>
    </row>
    <row r="42" spans="1:9" s="45" customFormat="1" ht="15.75" customHeight="1">
      <c r="A42" s="136" t="s">
        <v>38</v>
      </c>
      <c r="B42" s="137"/>
      <c r="C42" s="137"/>
      <c r="D42" s="137"/>
      <c r="E42" s="137"/>
      <c r="F42" s="137"/>
      <c r="G42" s="137"/>
      <c r="H42" s="137"/>
      <c r="I42" s="135"/>
    </row>
    <row r="43" spans="1:9" s="45" customFormat="1" ht="15.75" customHeight="1">
      <c r="A43" s="138" t="s">
        <v>39</v>
      </c>
      <c r="B43" s="137"/>
      <c r="C43" s="137"/>
      <c r="D43" s="137"/>
      <c r="E43" s="137"/>
      <c r="F43" s="137"/>
      <c r="G43" s="137"/>
      <c r="H43" s="137"/>
      <c r="I43" s="135"/>
    </row>
    <row r="44" spans="1:9" s="45" customFormat="1" ht="15.75" customHeight="1">
      <c r="A44" s="136" t="s">
        <v>48</v>
      </c>
      <c r="B44" s="137"/>
      <c r="C44" s="137"/>
      <c r="D44" s="137"/>
      <c r="E44" s="137"/>
      <c r="F44" s="137"/>
      <c r="G44" s="137"/>
      <c r="H44" s="137"/>
      <c r="I44" s="135"/>
    </row>
    <row r="45" spans="1:9" s="45" customFormat="1" ht="15.75" customHeight="1">
      <c r="A45" s="136" t="s">
        <v>52</v>
      </c>
      <c r="B45" s="137"/>
      <c r="C45" s="137"/>
      <c r="D45" s="137"/>
      <c r="E45" s="137"/>
      <c r="F45" s="137"/>
      <c r="G45" s="137"/>
      <c r="H45" s="137"/>
      <c r="I45" s="135"/>
    </row>
    <row r="46" spans="2:9" s="45" customFormat="1" ht="15.75">
      <c r="B46" s="137"/>
      <c r="C46" s="137"/>
      <c r="D46" s="137"/>
      <c r="E46" s="137"/>
      <c r="F46" s="137"/>
      <c r="G46" s="137"/>
      <c r="H46" s="137"/>
      <c r="I46" s="135"/>
    </row>
    <row r="47" spans="1:8" s="45" customFormat="1" ht="15.75">
      <c r="A47" s="93"/>
      <c r="B47" s="91"/>
      <c r="C47" s="92"/>
      <c r="D47" s="91"/>
      <c r="E47" s="91"/>
      <c r="F47" s="91"/>
      <c r="G47" s="88"/>
      <c r="H47" s="66"/>
    </row>
    <row r="48" spans="1:8" s="45" customFormat="1" ht="15.75">
      <c r="A48" s="93"/>
      <c r="B48" s="91"/>
      <c r="C48" s="92"/>
      <c r="D48" s="91"/>
      <c r="E48" s="91"/>
      <c r="F48" s="91"/>
      <c r="G48" s="88"/>
      <c r="H48" s="66"/>
    </row>
    <row r="49" spans="2:8" ht="15">
      <c r="B49" s="95"/>
      <c r="C49" s="96"/>
      <c r="D49" s="95"/>
      <c r="E49" s="95"/>
      <c r="F49" s="95"/>
      <c r="G49" s="97"/>
      <c r="H49" s="98"/>
    </row>
    <row r="50" spans="2:8" ht="15">
      <c r="B50" s="95"/>
      <c r="C50" s="96"/>
      <c r="D50" s="95"/>
      <c r="E50" s="95"/>
      <c r="F50" s="95"/>
      <c r="G50" s="97"/>
      <c r="H50" s="98"/>
    </row>
    <row r="51" spans="2:8" ht="15">
      <c r="B51" s="95"/>
      <c r="C51" s="96"/>
      <c r="D51" s="95"/>
      <c r="E51" s="95"/>
      <c r="F51" s="95"/>
      <c r="G51" s="97"/>
      <c r="H51" s="98"/>
    </row>
    <row r="52" spans="2:8" ht="15">
      <c r="B52" s="95"/>
      <c r="C52" s="96"/>
      <c r="D52" s="95"/>
      <c r="E52" s="95"/>
      <c r="F52" s="95"/>
      <c r="G52" s="97"/>
      <c r="H52" s="98"/>
    </row>
    <row r="53" ht="12.75">
      <c r="G53" s="97"/>
    </row>
    <row r="54" ht="12.75">
      <c r="G54" s="97"/>
    </row>
    <row r="55" ht="12.75">
      <c r="G55" s="97"/>
    </row>
    <row r="56" ht="12.75">
      <c r="G56" s="97"/>
    </row>
    <row r="57" ht="12.75">
      <c r="G57" s="97"/>
    </row>
    <row r="58" ht="12.75">
      <c r="G58" s="97"/>
    </row>
    <row r="59" ht="12.75">
      <c r="G59" s="97"/>
    </row>
    <row r="60" ht="12.75">
      <c r="G60" s="97"/>
    </row>
    <row r="61" ht="12.75">
      <c r="G61" s="97"/>
    </row>
    <row r="62" ht="12.75">
      <c r="G62" s="97"/>
    </row>
    <row r="63" ht="12.75">
      <c r="G63" s="97"/>
    </row>
    <row r="64" ht="12.75">
      <c r="G64" s="97"/>
    </row>
    <row r="65" ht="12.75">
      <c r="G65" s="97"/>
    </row>
    <row r="66" ht="12.75">
      <c r="G66" s="97"/>
    </row>
    <row r="67" ht="12.75">
      <c r="G67" s="97"/>
    </row>
    <row r="68" ht="12.75">
      <c r="G68" s="97"/>
    </row>
    <row r="69" ht="12.75">
      <c r="G69" s="97"/>
    </row>
    <row r="70" ht="12.75">
      <c r="G70" s="97"/>
    </row>
    <row r="71" ht="12.75">
      <c r="G71" s="97"/>
    </row>
    <row r="72" ht="12.75">
      <c r="G72" s="97"/>
    </row>
    <row r="73" ht="12.75">
      <c r="G73" s="97"/>
    </row>
    <row r="74" ht="12.75">
      <c r="G74" s="97"/>
    </row>
    <row r="75" ht="12.75">
      <c r="G75" s="97"/>
    </row>
    <row r="76" ht="12.75">
      <c r="G76" s="97"/>
    </row>
    <row r="77" ht="12.75">
      <c r="G77" s="97"/>
    </row>
    <row r="78" ht="12.75">
      <c r="G78" s="97"/>
    </row>
    <row r="79" ht="12.75">
      <c r="G79" s="97"/>
    </row>
    <row r="80" ht="12.75">
      <c r="G80" s="97"/>
    </row>
    <row r="81" ht="12.75">
      <c r="G81" s="97"/>
    </row>
    <row r="82" ht="12.75">
      <c r="G82" s="97"/>
    </row>
    <row r="83" ht="12.75">
      <c r="G83" s="97"/>
    </row>
    <row r="84" ht="12.75">
      <c r="G84" s="97"/>
    </row>
    <row r="85" ht="12.75">
      <c r="G85" s="97"/>
    </row>
    <row r="86" ht="12.75">
      <c r="G86" s="97"/>
    </row>
    <row r="87" ht="12.75">
      <c r="G87" s="97"/>
    </row>
    <row r="88" ht="12.75">
      <c r="G88" s="97"/>
    </row>
    <row r="89" ht="12.75">
      <c r="G89" s="97"/>
    </row>
    <row r="90" ht="12.75">
      <c r="G90" s="97"/>
    </row>
    <row r="91" ht="12.75">
      <c r="G91" s="97"/>
    </row>
    <row r="92" ht="12.75">
      <c r="G92" s="97"/>
    </row>
    <row r="93" ht="12.75">
      <c r="G93" s="97"/>
    </row>
    <row r="94" ht="12.75">
      <c r="G94" s="97"/>
    </row>
    <row r="95" ht="12.75">
      <c r="G95" s="97"/>
    </row>
    <row r="96" ht="12.75">
      <c r="G96" s="97"/>
    </row>
    <row r="97" ht="12.75">
      <c r="G97" s="97"/>
    </row>
    <row r="98" ht="12.75">
      <c r="G98" s="97"/>
    </row>
    <row r="99" ht="12.75">
      <c r="G99" s="97"/>
    </row>
    <row r="100" ht="12.75">
      <c r="G100" s="97"/>
    </row>
    <row r="101" ht="12.75">
      <c r="G101" s="97"/>
    </row>
    <row r="102" ht="12.75">
      <c r="G102" s="97"/>
    </row>
    <row r="103" ht="12.75">
      <c r="G103" s="97"/>
    </row>
    <row r="104" ht="12.75">
      <c r="G104" s="97"/>
    </row>
    <row r="105" ht="12.75">
      <c r="G105" s="97"/>
    </row>
    <row r="106" ht="12.75">
      <c r="G106" s="97"/>
    </row>
    <row r="107" ht="12.75">
      <c r="G107" s="97"/>
    </row>
    <row r="108" ht="12.75">
      <c r="G108" s="97"/>
    </row>
    <row r="109" ht="12.75">
      <c r="G109" s="97"/>
    </row>
    <row r="110" ht="12.75">
      <c r="G110" s="97"/>
    </row>
    <row r="111" ht="12.75">
      <c r="G111" s="97"/>
    </row>
    <row r="112" ht="12.75">
      <c r="G112" s="97"/>
    </row>
    <row r="113" ht="12.75">
      <c r="G113" s="97"/>
    </row>
    <row r="114" ht="12.75">
      <c r="G114" s="97"/>
    </row>
    <row r="115" ht="12.75">
      <c r="G115" s="97"/>
    </row>
    <row r="116" ht="12.75">
      <c r="G116" s="97"/>
    </row>
    <row r="117" ht="12.75">
      <c r="G117" s="97"/>
    </row>
    <row r="118" ht="12.75">
      <c r="G118" s="97"/>
    </row>
    <row r="119" ht="12.75">
      <c r="G119" s="97"/>
    </row>
    <row r="120" ht="12.75">
      <c r="G120" s="97"/>
    </row>
    <row r="121" ht="12.75">
      <c r="G121" s="97"/>
    </row>
    <row r="122" ht="12.75">
      <c r="G122" s="97"/>
    </row>
    <row r="123" ht="12.75">
      <c r="G123" s="97"/>
    </row>
    <row r="124" ht="12.75">
      <c r="G124" s="97"/>
    </row>
    <row r="125" ht="12.75">
      <c r="G125" s="97"/>
    </row>
    <row r="126" ht="12.75">
      <c r="G126" s="97"/>
    </row>
    <row r="127" ht="12.75">
      <c r="G127" s="97"/>
    </row>
    <row r="128" ht="12.75">
      <c r="G128" s="97"/>
    </row>
    <row r="129" ht="12.75">
      <c r="G129" s="97"/>
    </row>
    <row r="130" ht="12.75">
      <c r="G130" s="97"/>
    </row>
    <row r="131" ht="12.75">
      <c r="G131" s="97"/>
    </row>
    <row r="132" ht="12.75">
      <c r="G132" s="97"/>
    </row>
    <row r="133" ht="12.75">
      <c r="G133" s="97"/>
    </row>
    <row r="134" ht="12.75">
      <c r="G134" s="97"/>
    </row>
    <row r="135" ht="12.75">
      <c r="G135" s="97"/>
    </row>
    <row r="136" ht="12.75">
      <c r="G136" s="97"/>
    </row>
    <row r="137" ht="12.75">
      <c r="G137" s="97"/>
    </row>
    <row r="138" ht="12.75">
      <c r="G138" s="97"/>
    </row>
    <row r="139" ht="12.75">
      <c r="G139" s="97"/>
    </row>
    <row r="140" ht="12.75">
      <c r="G140" s="97"/>
    </row>
    <row r="141" ht="12.75">
      <c r="G141" s="97"/>
    </row>
  </sheetData>
  <sheetProtection/>
  <mergeCells count="2">
    <mergeCell ref="A2:G2"/>
    <mergeCell ref="A40:G40"/>
  </mergeCells>
  <printOptions/>
  <pageMargins left="0.75" right="0.75" top="1" bottom="1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Masuo, Janet</cp:lastModifiedBy>
  <cp:lastPrinted>2010-04-16T16:56:07Z</cp:lastPrinted>
  <dcterms:created xsi:type="dcterms:W3CDTF">2010-04-01T18:34:38Z</dcterms:created>
  <dcterms:modified xsi:type="dcterms:W3CDTF">2010-07-22T17:06:24Z</dcterms:modified>
  <cp:category/>
  <cp:version/>
  <cp:contentType/>
  <cp:contentStatus/>
</cp:coreProperties>
</file>