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55" windowHeight="5895" activeTab="0"/>
  </bookViews>
  <sheets>
    <sheet name="REET #2" sheetId="1" r:id="rId1"/>
  </sheets>
  <externalReferences>
    <externalReference r:id="rId4"/>
  </externalReferences>
  <definedNames>
    <definedName name="Footnote">'[1]Footnote'!$A$4:$C$19</definedName>
    <definedName name="_xlnm.Print_Area" localSheetId="0">'REET #2'!$A$1:$G$40</definedName>
  </definedNames>
  <calcPr fullCalcOnLoad="1"/>
</workbook>
</file>

<file path=xl/sharedStrings.xml><?xml version="1.0" encoding="utf-8"?>
<sst xmlns="http://schemas.openxmlformats.org/spreadsheetml/2006/main" count="51" uniqueCount="49">
  <si>
    <t>Form C</t>
  </si>
  <si>
    <t>Non-CX Financial Plan</t>
  </si>
  <si>
    <t>Category</t>
  </si>
  <si>
    <t>Estimated-Adopted Change</t>
  </si>
  <si>
    <t>Explanation of Change</t>
  </si>
  <si>
    <t xml:space="preserve">Beginning Fund Balance </t>
  </si>
  <si>
    <t>Revenues</t>
  </si>
  <si>
    <t>Total Revenues</t>
  </si>
  <si>
    <t>Expenditures</t>
  </si>
  <si>
    <t>Other Fund Transactions</t>
  </si>
  <si>
    <t>Total Other Fund Transactions</t>
  </si>
  <si>
    <t>Ending Fund Balance</t>
  </si>
  <si>
    <t>Designations and Reserves</t>
  </si>
  <si>
    <t>Total Designations and Reserves</t>
  </si>
  <si>
    <t>Ending Undesignated Fund Balance</t>
  </si>
  <si>
    <t>Financial Plan Notes:</t>
  </si>
  <si>
    <r>
      <t xml:space="preserve">*  REET Tax </t>
    </r>
    <r>
      <rPr>
        <vertAlign val="superscript"/>
        <sz val="12"/>
        <rFont val="Times New Roman"/>
        <family val="1"/>
      </rPr>
      <t>3</t>
    </r>
  </si>
  <si>
    <t>Total Expenditures</t>
  </si>
  <si>
    <t>Estimated Underexpenditures</t>
  </si>
  <si>
    <t xml:space="preserve">   *  T/T Parks CIP Fund 3160 </t>
  </si>
  <si>
    <t xml:space="preserve">   *  T/T Parks CIP Fund 3490 </t>
  </si>
  <si>
    <t>See above.</t>
  </si>
  <si>
    <t>Fund Name:  REET 2</t>
  </si>
  <si>
    <t>Fund Number:  3682</t>
  </si>
  <si>
    <t>*  Parks Expenditures</t>
  </si>
  <si>
    <t xml:space="preserve">*  REET 2 Finance Charges </t>
  </si>
  <si>
    <t>Prepared by:  E. Wise</t>
  </si>
  <si>
    <r>
      <t xml:space="preserve">4  </t>
    </r>
    <r>
      <rPr>
        <sz val="11"/>
        <rFont val="Arial"/>
        <family val="2"/>
      </rPr>
      <t>Current target fund balance policy requires a $500,000 undesignated fund balance for the provision of mid-year contingencies and emergencies.</t>
    </r>
  </si>
  <si>
    <t xml:space="preserve">*  T/T SWM CIP Fund 3292 </t>
  </si>
  <si>
    <t xml:space="preserve">*  Annexation Incentive Reserve </t>
  </si>
  <si>
    <r>
      <t xml:space="preserve">Target Fund Balance </t>
    </r>
    <r>
      <rPr>
        <b/>
        <vertAlign val="superscript"/>
        <sz val="12"/>
        <rFont val="Times New Roman"/>
        <family val="1"/>
      </rPr>
      <t>4</t>
    </r>
  </si>
  <si>
    <t xml:space="preserve">*  Transfer to Cities - Annexation </t>
  </si>
  <si>
    <r>
      <t xml:space="preserve">*  Debt Service </t>
    </r>
    <r>
      <rPr>
        <vertAlign val="superscript"/>
        <sz val="12"/>
        <rFont val="Times New Roman"/>
        <family val="1"/>
      </rPr>
      <t>5</t>
    </r>
  </si>
  <si>
    <t>Date Prepared:  March 2007</t>
  </si>
  <si>
    <r>
      <t xml:space="preserve">2006 Actual </t>
    </r>
    <r>
      <rPr>
        <b/>
        <vertAlign val="superscript"/>
        <sz val="12"/>
        <rFont val="Times New Roman"/>
        <family val="1"/>
      </rPr>
      <t>1</t>
    </r>
    <r>
      <rPr>
        <b/>
        <sz val="12"/>
        <rFont val="Times New Roman"/>
        <family val="1"/>
      </rPr>
      <t xml:space="preserve"> </t>
    </r>
  </si>
  <si>
    <t>Reflects 2006 Actuals per the 14th Month.</t>
  </si>
  <si>
    <t xml:space="preserve"> 2006 Estimated Carryover</t>
  </si>
  <si>
    <r>
      <t xml:space="preserve">2007 Adopted </t>
    </r>
    <r>
      <rPr>
        <b/>
        <vertAlign val="superscript"/>
        <sz val="12"/>
        <rFont val="Times New Roman"/>
        <family val="1"/>
      </rPr>
      <t>2</t>
    </r>
  </si>
  <si>
    <t xml:space="preserve">2007 Revised  </t>
  </si>
  <si>
    <t>2007 Estimated</t>
  </si>
  <si>
    <r>
      <t xml:space="preserve">*  Estimated 2006 CIP Carryover </t>
    </r>
    <r>
      <rPr>
        <vertAlign val="superscript"/>
        <sz val="12"/>
        <rFont val="Times New Roman"/>
        <family val="1"/>
      </rPr>
      <t>6</t>
    </r>
  </si>
  <si>
    <r>
      <t>6</t>
    </r>
    <r>
      <rPr>
        <sz val="11"/>
        <rFont val="Arial"/>
        <family val="2"/>
      </rPr>
      <t xml:space="preserve">  2006 Estimated CIP Carryover.</t>
    </r>
  </si>
  <si>
    <r>
      <t>5</t>
    </r>
    <r>
      <rPr>
        <sz val="11"/>
        <rFont val="Arial"/>
        <family val="2"/>
      </rPr>
      <t xml:space="preserve">  2007 Adopted Debt Service includes (582,669) for Ballfield Initiative Bonds and (129,905) for HOPE VI loan.  </t>
    </r>
  </si>
  <si>
    <r>
      <t xml:space="preserve">1  </t>
    </r>
    <r>
      <rPr>
        <vertAlign val="superscript"/>
        <sz val="10"/>
        <rFont val="Arial"/>
        <family val="2"/>
      </rPr>
      <t xml:space="preserve"> </t>
    </r>
    <r>
      <rPr>
        <sz val="11"/>
        <rFont val="Arial"/>
        <family val="2"/>
      </rPr>
      <t xml:space="preserve">2006 Actuals are per 14th Month ARMS.  </t>
    </r>
  </si>
  <si>
    <r>
      <t>2</t>
    </r>
    <r>
      <rPr>
        <sz val="10"/>
        <rFont val="Times New Roman"/>
        <family val="1"/>
      </rPr>
      <t xml:space="preserve">  </t>
    </r>
    <r>
      <rPr>
        <sz val="11"/>
        <rFont val="Arial"/>
        <family val="2"/>
      </rPr>
      <t>2007 Adopted is per the 2007 Adopted Budget Book.</t>
    </r>
  </si>
  <si>
    <t xml:space="preserve">*  2006 Carryover </t>
  </si>
  <si>
    <t>Proposed 1st Qtr Supplemental</t>
  </si>
  <si>
    <t>2007 adopted did not include East Renton PAA.</t>
  </si>
  <si>
    <r>
      <t>3</t>
    </r>
    <r>
      <rPr>
        <sz val="10"/>
        <rFont val="Arial"/>
        <family val="2"/>
      </rPr>
      <t xml:space="preserve">  </t>
    </r>
    <r>
      <rPr>
        <sz val="11"/>
        <rFont val="Arial"/>
        <family val="2"/>
      </rPr>
      <t>The 2007 Adopted column REET tax revenue is based on the September 2006 budget forecast.  The 2007 Estimated column REET Tax revenue is based on the 2007 Adopted Budget plus East Renton PAA added back in amount of $54,216.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</si>
</sst>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_);[Red]\(#,##0.0\)"/>
    <numFmt numFmtId="168" formatCode="_(* #,##0.000_);_(* \(#,##0.000\);_(* &quot;-&quot;??_);_(@_)"/>
    <numFmt numFmtId="169" formatCode="_(* #,##0.0000_);_(* \(#,##0.0000\);_(* &quot;-&quot;??_);_(@_)"/>
    <numFmt numFmtId="170" formatCode="#,##0;[Red]\(#,##0\)"/>
    <numFmt numFmtId="171" formatCode="#,##0;[Red]\(#,##0\);0"/>
  </numFmts>
  <fonts count="18">
    <font>
      <sz val="10"/>
      <name val="Arial"/>
      <family val="0"/>
    </font>
    <font>
      <u val="single"/>
      <sz val="10"/>
      <color indexed="36"/>
      <name val="Arial"/>
      <family val="0"/>
    </font>
    <font>
      <u val="single"/>
      <sz val="10"/>
      <color indexed="12"/>
      <name val="Arial"/>
      <family val="0"/>
    </font>
    <font>
      <sz val="12"/>
      <name val="Times New Roman"/>
      <family val="0"/>
    </font>
    <font>
      <b/>
      <sz val="16"/>
      <name val="Times New Roman"/>
      <family val="1"/>
    </font>
    <font>
      <b/>
      <sz val="14"/>
      <name val="Times New Roman"/>
      <family val="0"/>
    </font>
    <font>
      <b/>
      <sz val="12"/>
      <name val="Times New Roman"/>
      <family val="0"/>
    </font>
    <font>
      <b/>
      <sz val="10"/>
      <name val="Times New Roman"/>
      <family val="0"/>
    </font>
    <font>
      <u val="single"/>
      <sz val="12"/>
      <name val="Times New Roman"/>
      <family val="1"/>
    </font>
    <font>
      <sz val="10"/>
      <name val="MS Sans Serif"/>
      <family val="0"/>
    </font>
    <font>
      <b/>
      <vertAlign val="superscript"/>
      <sz val="12"/>
      <name val="Times New Roman"/>
      <family val="1"/>
    </font>
    <font>
      <sz val="8"/>
      <name val="Times New Roman"/>
      <family val="1"/>
    </font>
    <font>
      <vertAlign val="superscript"/>
      <sz val="12"/>
      <name val="Times New Roman"/>
      <family val="1"/>
    </font>
    <font>
      <sz val="10"/>
      <name val="Times New Roman"/>
      <family val="1"/>
    </font>
    <font>
      <vertAlign val="superscript"/>
      <sz val="10"/>
      <name val="Times New Roman"/>
      <family val="1"/>
    </font>
    <font>
      <vertAlign val="superscript"/>
      <sz val="10"/>
      <name val="Arial"/>
      <family val="2"/>
    </font>
    <font>
      <sz val="11"/>
      <name val="Arial"/>
      <family val="2"/>
    </font>
    <font>
      <vertAlign val="superscript"/>
      <sz val="11"/>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medium"/>
      <right style="medium"/>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37" fontId="3" fillId="0" borderId="0">
      <alignment/>
      <protection/>
    </xf>
    <xf numFmtId="9" fontId="0" fillId="0" borderId="0" applyFont="0" applyFill="0" applyBorder="0" applyAlignment="0" applyProtection="0"/>
  </cellStyleXfs>
  <cellXfs count="108">
    <xf numFmtId="0" fontId="0" fillId="0" borderId="0" xfId="0" applyAlignment="1">
      <alignment/>
    </xf>
    <xf numFmtId="37" fontId="4" fillId="0" borderId="0" xfId="21" applyFont="1" applyBorder="1" applyAlignment="1">
      <alignment horizontal="centerContinuous" wrapText="1"/>
      <protection/>
    </xf>
    <xf numFmtId="37" fontId="5" fillId="0" borderId="0" xfId="21" applyFont="1" applyBorder="1" applyAlignment="1">
      <alignment horizontal="centerContinuous" wrapText="1"/>
      <protection/>
    </xf>
    <xf numFmtId="0" fontId="0" fillId="0" borderId="0" xfId="0" applyBorder="1" applyAlignment="1">
      <alignment horizontal="center"/>
    </xf>
    <xf numFmtId="0" fontId="0" fillId="0" borderId="0" xfId="0" applyBorder="1" applyAlignment="1">
      <alignment horizontal="centerContinuous"/>
    </xf>
    <xf numFmtId="0" fontId="0" fillId="0" borderId="0" xfId="0" applyAlignment="1">
      <alignment horizontal="centerContinuous"/>
    </xf>
    <xf numFmtId="37" fontId="3" fillId="0" borderId="0" xfId="21" applyFont="1" applyBorder="1" applyAlignment="1">
      <alignment horizontal="centerContinuous" wrapText="1"/>
      <protection/>
    </xf>
    <xf numFmtId="0" fontId="0" fillId="0" borderId="0" xfId="0" applyBorder="1" applyAlignment="1">
      <alignment/>
    </xf>
    <xf numFmtId="0" fontId="3" fillId="2" borderId="0" xfId="0" applyFont="1" applyFill="1" applyBorder="1" applyAlignment="1">
      <alignment horizontal="left"/>
    </xf>
    <xf numFmtId="37" fontId="4" fillId="0" borderId="0" xfId="21" applyFont="1" applyBorder="1" applyAlignment="1">
      <alignment horizontal="center" wrapText="1"/>
      <protection/>
    </xf>
    <xf numFmtId="0" fontId="0" fillId="2" borderId="0" xfId="0" applyFill="1" applyBorder="1" applyAlignment="1">
      <alignment horizontal="centerContinuous"/>
    </xf>
    <xf numFmtId="37" fontId="3" fillId="0" borderId="0" xfId="21" applyFont="1" applyBorder="1" applyAlignment="1">
      <alignment horizontal="left" wrapText="1"/>
      <protection/>
    </xf>
    <xf numFmtId="0" fontId="0" fillId="2" borderId="0" xfId="0" applyFill="1" applyAlignment="1">
      <alignment/>
    </xf>
    <xf numFmtId="0" fontId="0" fillId="2" borderId="0" xfId="0" applyFill="1" applyAlignment="1">
      <alignment horizontal="centerContinuous"/>
    </xf>
    <xf numFmtId="0" fontId="0" fillId="2" borderId="0" xfId="0" applyFill="1" applyAlignment="1">
      <alignment/>
    </xf>
    <xf numFmtId="37" fontId="6" fillId="0" borderId="0" xfId="21" applyFont="1" applyBorder="1" applyAlignment="1">
      <alignment horizontal="left"/>
      <protection/>
    </xf>
    <xf numFmtId="37" fontId="7" fillId="0" borderId="1" xfId="21" applyFont="1" applyBorder="1" applyAlignment="1">
      <alignment horizontal="left" wrapText="1"/>
      <protection/>
    </xf>
    <xf numFmtId="37" fontId="8" fillId="0" borderId="0" xfId="21" applyFont="1" applyBorder="1" applyAlignment="1">
      <alignment horizontal="left" wrapText="1"/>
      <protection/>
    </xf>
    <xf numFmtId="0" fontId="0" fillId="0" borderId="0" xfId="0" applyBorder="1" applyAlignment="1">
      <alignment horizontal="left"/>
    </xf>
    <xf numFmtId="37" fontId="9" fillId="0" borderId="0" xfId="21" applyFont="1" applyBorder="1" applyAlignment="1">
      <alignment horizontal="centerContinuous" wrapText="1"/>
      <protection/>
    </xf>
    <xf numFmtId="37" fontId="6" fillId="2" borderId="2" xfId="21" applyFont="1" applyFill="1" applyBorder="1" applyAlignment="1" applyProtection="1">
      <alignment horizontal="left" wrapText="1"/>
      <protection/>
    </xf>
    <xf numFmtId="37" fontId="6" fillId="2" borderId="3" xfId="21" applyFont="1" applyFill="1" applyBorder="1" applyAlignment="1">
      <alignment horizontal="center" wrapText="1"/>
      <protection/>
    </xf>
    <xf numFmtId="37" fontId="6" fillId="2" borderId="4" xfId="21" applyFont="1" applyFill="1" applyBorder="1" applyAlignment="1">
      <alignment horizontal="center" wrapText="1"/>
      <protection/>
    </xf>
    <xf numFmtId="37" fontId="6" fillId="2" borderId="5" xfId="21" applyFont="1" applyFill="1" applyBorder="1" applyAlignment="1">
      <alignment horizontal="center" wrapText="1"/>
      <protection/>
    </xf>
    <xf numFmtId="37" fontId="6" fillId="2" borderId="6" xfId="21" applyFont="1" applyFill="1" applyBorder="1" applyAlignment="1">
      <alignment horizontal="center" wrapText="1"/>
      <protection/>
    </xf>
    <xf numFmtId="37" fontId="6" fillId="2" borderId="2" xfId="21" applyFont="1" applyFill="1" applyBorder="1" applyAlignment="1">
      <alignment horizontal="center" wrapText="1"/>
      <protection/>
    </xf>
    <xf numFmtId="37" fontId="6" fillId="2" borderId="0" xfId="21" applyFont="1" applyFill="1" applyAlignment="1">
      <alignment horizontal="center" wrapText="1"/>
      <protection/>
    </xf>
    <xf numFmtId="0" fontId="3" fillId="2" borderId="0" xfId="0" applyFont="1" applyFill="1" applyAlignment="1">
      <alignment/>
    </xf>
    <xf numFmtId="37" fontId="6" fillId="0" borderId="2" xfId="21" applyFont="1" applyFill="1" applyBorder="1" applyAlignment="1">
      <alignment horizontal="left"/>
      <protection/>
    </xf>
    <xf numFmtId="164" fontId="6" fillId="0" borderId="0" xfId="15" applyNumberFormat="1" applyFont="1" applyBorder="1" applyAlignment="1">
      <alignment/>
    </xf>
    <xf numFmtId="164" fontId="6" fillId="0" borderId="0" xfId="15" applyNumberFormat="1" applyFont="1" applyAlignment="1">
      <alignment/>
    </xf>
    <xf numFmtId="0" fontId="6" fillId="0" borderId="0" xfId="0" applyFont="1" applyAlignment="1">
      <alignment/>
    </xf>
    <xf numFmtId="37" fontId="6" fillId="0" borderId="7" xfId="21" applyFont="1" applyFill="1" applyBorder="1" applyAlignment="1">
      <alignment horizontal="left"/>
      <protection/>
    </xf>
    <xf numFmtId="164" fontId="3" fillId="0" borderId="7" xfId="15" applyNumberFormat="1" applyFont="1" applyFill="1" applyBorder="1" applyAlignment="1">
      <alignment/>
    </xf>
    <xf numFmtId="164" fontId="3" fillId="0" borderId="8" xfId="15" applyNumberFormat="1" applyFont="1" applyFill="1" applyBorder="1" applyAlignment="1">
      <alignment/>
    </xf>
    <xf numFmtId="164" fontId="11" fillId="0" borderId="9" xfId="15" applyNumberFormat="1" applyFont="1" applyBorder="1" applyAlignment="1">
      <alignment/>
    </xf>
    <xf numFmtId="164" fontId="3" fillId="0" borderId="0" xfId="15" applyNumberFormat="1" applyFont="1" applyBorder="1" applyAlignment="1">
      <alignment/>
    </xf>
    <xf numFmtId="164" fontId="3" fillId="0" borderId="0" xfId="15" applyNumberFormat="1" applyFont="1" applyAlignment="1">
      <alignment/>
    </xf>
    <xf numFmtId="0" fontId="3" fillId="0" borderId="0" xfId="0" applyFont="1" applyAlignment="1">
      <alignment/>
    </xf>
    <xf numFmtId="37" fontId="3" fillId="0" borderId="7" xfId="21" applyFont="1" applyBorder="1" applyAlignment="1">
      <alignment horizontal="left"/>
      <protection/>
    </xf>
    <xf numFmtId="164" fontId="13" fillId="0" borderId="7" xfId="15" applyNumberFormat="1" applyFont="1" applyBorder="1" applyAlignment="1">
      <alignment/>
    </xf>
    <xf numFmtId="164" fontId="6" fillId="0" borderId="2" xfId="15" applyNumberFormat="1" applyFont="1" applyFill="1" applyBorder="1" applyAlignment="1">
      <alignment/>
    </xf>
    <xf numFmtId="164" fontId="7" fillId="0" borderId="2" xfId="15" applyNumberFormat="1" applyFont="1" applyBorder="1" applyAlignment="1">
      <alignment/>
    </xf>
    <xf numFmtId="164" fontId="13" fillId="0" borderId="9" xfId="15" applyNumberFormat="1" applyFont="1" applyBorder="1" applyAlignment="1">
      <alignment/>
    </xf>
    <xf numFmtId="0" fontId="6" fillId="0" borderId="10" xfId="0" applyFont="1" applyBorder="1" applyAlignment="1">
      <alignment horizontal="left"/>
    </xf>
    <xf numFmtId="164" fontId="3" fillId="0" borderId="4" xfId="15" applyNumberFormat="1" applyFont="1" applyFill="1" applyBorder="1" applyAlignment="1">
      <alignment/>
    </xf>
    <xf numFmtId="164" fontId="11" fillId="0" borderId="2" xfId="15" applyNumberFormat="1" applyFont="1" applyBorder="1" applyAlignment="1">
      <alignment/>
    </xf>
    <xf numFmtId="37" fontId="6" fillId="0" borderId="7" xfId="21" applyFont="1" applyFill="1" applyBorder="1" applyAlignment="1">
      <alignment horizontal="left"/>
      <protection/>
    </xf>
    <xf numFmtId="164" fontId="13" fillId="0" borderId="8" xfId="15" applyNumberFormat="1" applyFont="1" applyBorder="1" applyAlignment="1">
      <alignment/>
    </xf>
    <xf numFmtId="164" fontId="13" fillId="0" borderId="2" xfId="15" applyNumberFormat="1" applyFont="1" applyBorder="1" applyAlignment="1">
      <alignment/>
    </xf>
    <xf numFmtId="0" fontId="3" fillId="0" borderId="0" xfId="0" applyFont="1" applyBorder="1" applyAlignment="1">
      <alignment/>
    </xf>
    <xf numFmtId="0" fontId="3" fillId="0" borderId="1" xfId="0" applyFont="1" applyBorder="1" applyAlignment="1">
      <alignment/>
    </xf>
    <xf numFmtId="164" fontId="13" fillId="0" borderId="7" xfId="15" applyNumberFormat="1" applyFont="1" applyFill="1" applyBorder="1" applyAlignment="1">
      <alignment/>
    </xf>
    <xf numFmtId="164" fontId="3" fillId="0" borderId="0" xfId="15" applyNumberFormat="1" applyFont="1" applyFill="1" applyBorder="1" applyAlignment="1">
      <alignment/>
    </xf>
    <xf numFmtId="164" fontId="7" fillId="0" borderId="7" xfId="15" applyNumberFormat="1" applyFont="1" applyFill="1" applyBorder="1" applyAlignment="1">
      <alignment/>
    </xf>
    <xf numFmtId="164" fontId="6" fillId="0" borderId="0" xfId="15" applyNumberFormat="1" applyFont="1" applyFill="1" applyBorder="1" applyAlignment="1">
      <alignment/>
    </xf>
    <xf numFmtId="164" fontId="6" fillId="0" borderId="4" xfId="15" applyNumberFormat="1" applyFont="1" applyFill="1" applyBorder="1" applyAlignment="1">
      <alignment/>
    </xf>
    <xf numFmtId="37" fontId="6" fillId="0" borderId="6" xfId="21" applyFont="1" applyBorder="1" applyAlignment="1" quotePrefix="1">
      <alignment horizontal="left"/>
      <protection/>
    </xf>
    <xf numFmtId="164" fontId="13" fillId="0" borderId="11" xfId="15" applyNumberFormat="1" applyFont="1" applyBorder="1" applyAlignment="1">
      <alignment horizontal="left"/>
    </xf>
    <xf numFmtId="164" fontId="3" fillId="0" borderId="0" xfId="15" applyNumberFormat="1" applyFont="1" applyAlignment="1">
      <alignment horizontal="right"/>
    </xf>
    <xf numFmtId="37" fontId="7" fillId="0" borderId="0" xfId="21" applyFont="1" applyAlignment="1">
      <alignment horizontal="left"/>
      <protection/>
    </xf>
    <xf numFmtId="37" fontId="13" fillId="0" borderId="0" xfId="21" applyFont="1" applyBorder="1">
      <alignment/>
      <protection/>
    </xf>
    <xf numFmtId="0" fontId="13" fillId="0" borderId="0" xfId="0" applyFont="1" applyAlignment="1">
      <alignment/>
    </xf>
    <xf numFmtId="0" fontId="0" fillId="0" borderId="0" xfId="0" applyAlignment="1">
      <alignment horizontal="right"/>
    </xf>
    <xf numFmtId="0" fontId="0" fillId="0" borderId="0" xfId="0" applyFont="1" applyBorder="1" applyAlignment="1">
      <alignment/>
    </xf>
    <xf numFmtId="38" fontId="13" fillId="0" borderId="0" xfId="0" applyNumberFormat="1" applyFont="1" applyAlignment="1">
      <alignment/>
    </xf>
    <xf numFmtId="0" fontId="13" fillId="0" borderId="0" xfId="0" applyFont="1" applyBorder="1" applyAlignment="1">
      <alignment/>
    </xf>
    <xf numFmtId="0" fontId="13" fillId="0" borderId="0" xfId="0" applyFont="1" applyAlignment="1">
      <alignment/>
    </xf>
    <xf numFmtId="0" fontId="13" fillId="0" borderId="0" xfId="0" applyFont="1" applyFill="1" applyAlignment="1">
      <alignment/>
    </xf>
    <xf numFmtId="164" fontId="6" fillId="0" borderId="2" xfId="15" applyNumberFormat="1" applyFont="1" applyFill="1" applyBorder="1" applyAlignment="1" quotePrefix="1">
      <alignment/>
    </xf>
    <xf numFmtId="164" fontId="13" fillId="0" borderId="11" xfId="15" applyNumberFormat="1" applyFont="1" applyBorder="1" applyAlignment="1">
      <alignment/>
    </xf>
    <xf numFmtId="164" fontId="3" fillId="0" borderId="12" xfId="15" applyNumberFormat="1" applyFont="1" applyFill="1" applyBorder="1" applyAlignment="1">
      <alignment/>
    </xf>
    <xf numFmtId="164" fontId="3" fillId="0" borderId="8" xfId="15" applyNumberFormat="1" applyFont="1" applyFill="1" applyBorder="1" applyAlignment="1">
      <alignment/>
    </xf>
    <xf numFmtId="164" fontId="3" fillId="0" borderId="9" xfId="15" applyNumberFormat="1" applyFont="1" applyFill="1" applyBorder="1" applyAlignment="1">
      <alignment/>
    </xf>
    <xf numFmtId="37" fontId="3" fillId="0" borderId="8" xfId="15" applyNumberFormat="1" applyFont="1" applyFill="1" applyBorder="1" applyAlignment="1">
      <alignment/>
    </xf>
    <xf numFmtId="164" fontId="6" fillId="0" borderId="13" xfId="15" applyNumberFormat="1" applyFont="1" applyFill="1" applyBorder="1" applyAlignment="1">
      <alignment/>
    </xf>
    <xf numFmtId="0" fontId="13" fillId="0" borderId="0" xfId="0" applyFont="1" applyAlignment="1">
      <alignment horizontal="left" vertical="top" wrapText="1"/>
    </xf>
    <xf numFmtId="37" fontId="13" fillId="0" borderId="7" xfId="21" applyFont="1" applyBorder="1" applyAlignment="1">
      <alignment horizontal="left" vertical="top" wrapText="1"/>
      <protection/>
    </xf>
    <xf numFmtId="37" fontId="3" fillId="0" borderId="8" xfId="15" applyNumberFormat="1" applyFont="1" applyFill="1" applyBorder="1" applyAlignment="1">
      <alignment vertical="top"/>
    </xf>
    <xf numFmtId="164" fontId="3" fillId="0" borderId="8" xfId="15" applyNumberFormat="1" applyFont="1" applyFill="1" applyBorder="1" applyAlignment="1">
      <alignment vertical="top"/>
    </xf>
    <xf numFmtId="0" fontId="3" fillId="0" borderId="0" xfId="0" applyFont="1" applyAlignment="1">
      <alignment vertical="top"/>
    </xf>
    <xf numFmtId="37" fontId="3" fillId="0" borderId="7" xfId="21" applyFont="1" applyBorder="1" applyAlignment="1" quotePrefix="1">
      <alignment horizontal="left"/>
      <protection/>
    </xf>
    <xf numFmtId="37" fontId="13" fillId="0" borderId="7" xfId="21" applyFont="1" applyFill="1" applyBorder="1" applyAlignment="1">
      <alignment horizontal="left" wrapText="1"/>
      <protection/>
    </xf>
    <xf numFmtId="164" fontId="13" fillId="0" borderId="7" xfId="15" applyNumberFormat="1" applyFont="1" applyFill="1" applyBorder="1" applyAlignment="1">
      <alignment wrapText="1"/>
    </xf>
    <xf numFmtId="37" fontId="3" fillId="0" borderId="7" xfId="15" applyNumberFormat="1" applyFont="1" applyFill="1" applyBorder="1" applyAlignment="1">
      <alignment/>
    </xf>
    <xf numFmtId="37" fontId="6" fillId="0" borderId="11" xfId="15" applyNumberFormat="1" applyFont="1" applyFill="1" applyBorder="1" applyAlignment="1">
      <alignment/>
    </xf>
    <xf numFmtId="37" fontId="3" fillId="0" borderId="9" xfId="15" applyNumberFormat="1" applyFont="1" applyFill="1" applyBorder="1" applyAlignment="1">
      <alignment/>
    </xf>
    <xf numFmtId="37" fontId="6" fillId="0" borderId="2" xfId="15" applyNumberFormat="1" applyFont="1" applyFill="1" applyBorder="1" applyAlignment="1">
      <alignment/>
    </xf>
    <xf numFmtId="37" fontId="3" fillId="0" borderId="2" xfId="15" applyNumberFormat="1" applyFont="1" applyFill="1" applyBorder="1" applyAlignment="1">
      <alignment/>
    </xf>
    <xf numFmtId="37" fontId="6" fillId="0" borderId="2" xfId="15" applyNumberFormat="1" applyFont="1" applyFill="1" applyBorder="1" applyAlignment="1">
      <alignment horizontal="right"/>
    </xf>
    <xf numFmtId="37" fontId="6" fillId="0" borderId="14" xfId="21" applyFont="1" applyFill="1" applyBorder="1" applyAlignment="1">
      <alignment horizontal="center" wrapText="1"/>
      <protection/>
    </xf>
    <xf numFmtId="164" fontId="3" fillId="0" borderId="9" xfId="15" applyNumberFormat="1" applyFont="1" applyFill="1" applyBorder="1" applyAlignment="1">
      <alignment/>
    </xf>
    <xf numFmtId="164" fontId="3" fillId="0" borderId="7" xfId="15" applyNumberFormat="1" applyFont="1" applyFill="1" applyBorder="1" applyAlignment="1">
      <alignment/>
    </xf>
    <xf numFmtId="164" fontId="6" fillId="0" borderId="10" xfId="15" applyNumberFormat="1" applyFont="1" applyFill="1" applyBorder="1" applyAlignment="1">
      <alignment/>
    </xf>
    <xf numFmtId="164" fontId="3" fillId="0" borderId="15" xfId="15" applyNumberFormat="1" applyFont="1" applyFill="1" applyBorder="1" applyAlignment="1">
      <alignment/>
    </xf>
    <xf numFmtId="164" fontId="3" fillId="0" borderId="16" xfId="15" applyNumberFormat="1" applyFont="1" applyFill="1" applyBorder="1" applyAlignment="1">
      <alignment/>
    </xf>
    <xf numFmtId="164" fontId="3" fillId="0" borderId="6" xfId="15" applyNumberFormat="1" applyFont="1" applyFill="1" applyBorder="1" applyAlignment="1">
      <alignment/>
    </xf>
    <xf numFmtId="37" fontId="6" fillId="0" borderId="17" xfId="15" applyNumberFormat="1" applyFont="1" applyFill="1" applyBorder="1" applyAlignment="1">
      <alignment/>
    </xf>
    <xf numFmtId="0" fontId="16" fillId="0" borderId="0" xfId="0" applyFont="1" applyBorder="1" applyAlignment="1">
      <alignment/>
    </xf>
    <xf numFmtId="0" fontId="16" fillId="0" borderId="0" xfId="0" applyFont="1" applyAlignment="1">
      <alignment/>
    </xf>
    <xf numFmtId="0" fontId="13" fillId="0" borderId="0" xfId="0" applyFont="1" applyFill="1" applyAlignment="1">
      <alignment/>
    </xf>
    <xf numFmtId="37" fontId="17" fillId="0" borderId="0" xfId="21" applyFont="1" applyBorder="1" applyAlignment="1">
      <alignment horizontal="left" vertical="center" wrapText="1"/>
      <protection/>
    </xf>
    <xf numFmtId="37" fontId="14" fillId="0" borderId="0" xfId="21" applyFont="1" applyFill="1" applyBorder="1" applyAlignment="1">
      <alignment horizontal="left" vertical="top" wrapText="1"/>
      <protection/>
    </xf>
    <xf numFmtId="0" fontId="13" fillId="0" borderId="0" xfId="0" applyFont="1" applyFill="1" applyAlignment="1">
      <alignment horizontal="left" wrapText="1"/>
    </xf>
    <xf numFmtId="37" fontId="5" fillId="0" borderId="0" xfId="21" applyFont="1" applyBorder="1" applyAlignment="1">
      <alignment horizontal="center" wrapText="1"/>
      <protection/>
    </xf>
    <xf numFmtId="0" fontId="13" fillId="0" borderId="0" xfId="0" applyFont="1" applyFill="1" applyAlignment="1">
      <alignment wrapText="1"/>
    </xf>
    <xf numFmtId="37" fontId="15" fillId="0" borderId="0" xfId="21" applyFont="1" applyFill="1" applyBorder="1" applyAlignment="1">
      <alignment horizontal="left" vertical="center" wrapText="1"/>
      <protection/>
    </xf>
    <xf numFmtId="0" fontId="0" fillId="0" borderId="0" xfId="0" applyFont="1" applyFill="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AIRPLAN.XL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QUARTER\2003%20and%20Allotment%20Plans\QtrlyWorkbo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orm A"/>
      <sheetName val="Form B"/>
      <sheetName val="Form C"/>
      <sheetName val="Form D"/>
      <sheetName val="Table"/>
      <sheetName val="Carryover"/>
      <sheetName val="Footnote"/>
      <sheetName val="1st QOO"/>
      <sheetName val="2nd QOO"/>
      <sheetName val="3rd QOO"/>
      <sheetName val="4th QOO"/>
      <sheetName val="OtherSupplementals"/>
    </sheetNames>
    <sheetDataSet>
      <sheetData sheetId="7">
        <row r="4">
          <cell r="A4">
            <v>1</v>
          </cell>
          <cell r="B4" t="str">
            <v>1.  Vacant Positions / Delays in hiring.</v>
          </cell>
          <cell r="C4" t="str">
            <v>Underexpenditure</v>
          </cell>
        </row>
        <row r="5">
          <cell r="A5">
            <v>2</v>
          </cell>
          <cell r="B5" t="str">
            <v>2.  Expenditure rates are lower than projected.</v>
          </cell>
          <cell r="C5" t="str">
            <v>Underexpenditure</v>
          </cell>
        </row>
        <row r="6">
          <cell r="A6">
            <v>3</v>
          </cell>
          <cell r="B6" t="str">
            <v>3.  Reported expenditures do not include encumbrances.</v>
          </cell>
          <cell r="C6" t="str">
            <v>Underexpenditure</v>
          </cell>
        </row>
        <row r="7">
          <cell r="A7">
            <v>4</v>
          </cell>
          <cell r="B7" t="str">
            <v>4.  Projects are still in process. / Delays in project completion.</v>
          </cell>
          <cell r="C7" t="str">
            <v>Underexpenditure</v>
          </cell>
        </row>
        <row r="8">
          <cell r="A8">
            <v>5</v>
          </cell>
          <cell r="B8" t="str">
            <v>5.  Salary / Benefits savings.</v>
          </cell>
          <cell r="C8" t="str">
            <v>Underexpenditure</v>
          </cell>
        </row>
        <row r="9">
          <cell r="A9">
            <v>6</v>
          </cell>
          <cell r="B9" t="str">
            <v>6.  Various payments and transfers will not be made until the next quarter.</v>
          </cell>
          <cell r="C9" t="str">
            <v>Underexpenditure</v>
          </cell>
        </row>
        <row r="10">
          <cell r="A10">
            <v>7</v>
          </cell>
          <cell r="B10" t="str">
            <v>7.  Outstanding invoices.</v>
          </cell>
          <cell r="C10" t="str">
            <v>Underexpenditure</v>
          </cell>
        </row>
        <row r="11">
          <cell r="A11">
            <v>8</v>
          </cell>
          <cell r="B11" t="str">
            <v>8.  Contracts are not in place.</v>
          </cell>
          <cell r="C11" t="str">
            <v>Underexpenditure</v>
          </cell>
        </row>
        <row r="12">
          <cell r="A12">
            <v>9</v>
          </cell>
          <cell r="B12" t="str">
            <v>9.  Others: Please specify.</v>
          </cell>
          <cell r="C12" t="str">
            <v>Underexpenditure</v>
          </cell>
        </row>
        <row r="13">
          <cell r="A13">
            <v>10</v>
          </cell>
          <cell r="B13" t="str">
            <v>10.  Delays in filling vacant positions. </v>
          </cell>
          <cell r="C13" t="str">
            <v>Underexpenditure</v>
          </cell>
        </row>
        <row r="14">
          <cell r="A14">
            <v>11</v>
          </cell>
          <cell r="B14" t="str">
            <v>11.  Timing of interfund transfers</v>
          </cell>
          <cell r="C14" t="str">
            <v>Underexpenditure</v>
          </cell>
        </row>
        <row r="15">
          <cell r="A15">
            <v>12</v>
          </cell>
          <cell r="B15" t="str">
            <v>12.  Timing of debt service.</v>
          </cell>
          <cell r="C15" t="str">
            <v>Underexpenditure</v>
          </cell>
        </row>
        <row r="16">
          <cell r="A16">
            <v>13</v>
          </cell>
          <cell r="B16" t="str">
            <v>13.  Result of cost-of-living paid but not funded.</v>
          </cell>
          <cell r="C16" t="str">
            <v>Overexpenditure</v>
          </cell>
        </row>
        <row r="17">
          <cell r="A17">
            <v>14</v>
          </cell>
          <cell r="B17" t="str">
            <v>14.  Expenditure rates higher than projected.</v>
          </cell>
          <cell r="C17" t="str">
            <v>Overexpenditure</v>
          </cell>
        </row>
        <row r="18">
          <cell r="A18">
            <v>15</v>
          </cell>
          <cell r="B18" t="str">
            <v>15.  Higher level of vacations and sick leaves than projected.</v>
          </cell>
          <cell r="C18" t="str">
            <v>Overexpenditure</v>
          </cell>
        </row>
        <row r="19">
          <cell r="A19">
            <v>16</v>
          </cell>
          <cell r="B19" t="str">
            <v>16.  Others: Please specify.</v>
          </cell>
          <cell r="C19" t="str">
            <v>Overexpenditure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125"/>
  <sheetViews>
    <sheetView tabSelected="1" zoomScale="75" zoomScaleNormal="75" workbookViewId="0" topLeftCell="A1">
      <selection activeCell="F20" sqref="F20"/>
    </sheetView>
  </sheetViews>
  <sheetFormatPr defaultColWidth="9.140625" defaultRowHeight="12.75"/>
  <cols>
    <col min="1" max="1" width="58.8515625" style="63" bestFit="1" customWidth="1"/>
    <col min="2" max="2" width="14.7109375" style="3" customWidth="1"/>
    <col min="3" max="3" width="15.421875" style="18" customWidth="1"/>
    <col min="4" max="4" width="16.28125" style="3" customWidth="1"/>
    <col min="5" max="5" width="17.57421875" style="3" customWidth="1"/>
    <col min="6" max="6" width="17.8515625" style="3" customWidth="1"/>
    <col min="7" max="7" width="52.7109375" style="7" customWidth="1"/>
    <col min="8" max="8" width="12.8515625" style="7" bestFit="1" customWidth="1"/>
  </cols>
  <sheetData>
    <row r="1" spans="1:20" ht="20.25">
      <c r="A1" s="1" t="s">
        <v>0</v>
      </c>
      <c r="B1" s="2"/>
      <c r="C1" s="2"/>
      <c r="D1" s="2"/>
      <c r="E1" s="2"/>
      <c r="F1" s="2"/>
      <c r="G1" s="2"/>
      <c r="H1" s="3"/>
      <c r="I1" s="4"/>
      <c r="J1" s="4"/>
      <c r="K1" s="4"/>
      <c r="L1" s="4"/>
      <c r="M1" s="5"/>
      <c r="N1" s="5"/>
      <c r="O1" s="5"/>
      <c r="P1" s="5"/>
      <c r="Q1" s="5"/>
      <c r="R1" s="5"/>
      <c r="S1" s="5"/>
      <c r="T1" s="5"/>
    </row>
    <row r="2" spans="1:8" s="7" customFormat="1" ht="19.5" customHeight="1">
      <c r="A2" s="104" t="s">
        <v>1</v>
      </c>
      <c r="B2" s="104"/>
      <c r="C2" s="104"/>
      <c r="D2" s="104"/>
      <c r="E2" s="104"/>
      <c r="F2" s="104"/>
      <c r="G2" s="104"/>
      <c r="H2" s="6"/>
    </row>
    <row r="3" spans="1:8" s="7" customFormat="1" ht="19.5" customHeight="1">
      <c r="A3" s="8" t="s">
        <v>22</v>
      </c>
      <c r="B3" s="9"/>
      <c r="C3" s="9"/>
      <c r="D3" s="9"/>
      <c r="E3" s="9"/>
      <c r="F3" s="9"/>
      <c r="G3" s="9"/>
      <c r="H3" s="6"/>
    </row>
    <row r="4" spans="1:20" s="14" customFormat="1" ht="15.75">
      <c r="A4" s="8" t="s">
        <v>23</v>
      </c>
      <c r="B4" s="10"/>
      <c r="C4" s="10"/>
      <c r="D4" s="10"/>
      <c r="E4" s="10"/>
      <c r="F4" s="10"/>
      <c r="G4" s="11"/>
      <c r="H4" s="10"/>
      <c r="I4" s="12"/>
      <c r="J4" s="12"/>
      <c r="K4" s="12"/>
      <c r="L4" s="13"/>
      <c r="M4" s="13"/>
      <c r="N4" s="13"/>
      <c r="O4" s="13"/>
      <c r="P4" s="13"/>
      <c r="Q4" s="13"/>
      <c r="R4" s="13"/>
      <c r="S4" s="13"/>
      <c r="T4" s="13"/>
    </row>
    <row r="5" spans="1:20" s="14" customFormat="1" ht="15.75">
      <c r="A5" s="8" t="s">
        <v>26</v>
      </c>
      <c r="B5" s="10"/>
      <c r="C5" s="10"/>
      <c r="D5" s="10"/>
      <c r="E5" s="10"/>
      <c r="F5" s="15"/>
      <c r="G5" s="11" t="s">
        <v>33</v>
      </c>
      <c r="H5" s="10"/>
      <c r="I5" s="12"/>
      <c r="J5" s="12"/>
      <c r="K5" s="12"/>
      <c r="L5" s="13"/>
      <c r="M5" s="13"/>
      <c r="N5" s="13"/>
      <c r="O5" s="13"/>
      <c r="P5" s="13"/>
      <c r="Q5" s="13"/>
      <c r="R5" s="13"/>
      <c r="S5" s="13"/>
      <c r="T5" s="13"/>
    </row>
    <row r="6" spans="1:8" ht="9" customHeight="1">
      <c r="A6" s="16"/>
      <c r="B6" s="17"/>
      <c r="E6" s="6"/>
      <c r="F6" s="19"/>
      <c r="H6" s="19"/>
    </row>
    <row r="7" spans="1:8" s="27" customFormat="1" ht="33" customHeight="1">
      <c r="A7" s="20" t="s">
        <v>2</v>
      </c>
      <c r="B7" s="21" t="s">
        <v>34</v>
      </c>
      <c r="C7" s="22" t="s">
        <v>37</v>
      </c>
      <c r="D7" s="90" t="s">
        <v>38</v>
      </c>
      <c r="E7" s="23" t="s">
        <v>39</v>
      </c>
      <c r="F7" s="24" t="s">
        <v>3</v>
      </c>
      <c r="G7" s="25" t="s">
        <v>4</v>
      </c>
      <c r="H7" s="26"/>
    </row>
    <row r="8" spans="1:9" s="31" customFormat="1" ht="15.75">
      <c r="A8" s="28" t="s">
        <v>5</v>
      </c>
      <c r="B8" s="85">
        <v>15756793</v>
      </c>
      <c r="C8" s="85">
        <v>4908601</v>
      </c>
      <c r="D8" s="56">
        <f>B26</f>
        <v>17050488</v>
      </c>
      <c r="E8" s="75">
        <f>B26</f>
        <v>17050488</v>
      </c>
      <c r="F8" s="93">
        <f>E8-C8</f>
        <v>12141887</v>
      </c>
      <c r="G8" s="70" t="s">
        <v>35</v>
      </c>
      <c r="H8" s="29"/>
      <c r="I8" s="30"/>
    </row>
    <row r="9" spans="1:9" s="38" customFormat="1" ht="15.75">
      <c r="A9" s="32" t="s">
        <v>6</v>
      </c>
      <c r="B9" s="86"/>
      <c r="C9" s="86"/>
      <c r="D9" s="34"/>
      <c r="E9" s="91"/>
      <c r="F9" s="94"/>
      <c r="G9" s="35"/>
      <c r="H9" s="36"/>
      <c r="I9" s="37"/>
    </row>
    <row r="10" spans="1:9" s="38" customFormat="1" ht="18.75">
      <c r="A10" s="39" t="s">
        <v>16</v>
      </c>
      <c r="B10" s="84">
        <v>11710448</v>
      </c>
      <c r="C10" s="84">
        <v>7455058</v>
      </c>
      <c r="D10" s="34">
        <f>C10</f>
        <v>7455058</v>
      </c>
      <c r="E10" s="34">
        <f>D10+54216</f>
        <v>7509274</v>
      </c>
      <c r="F10" s="95">
        <f>+E10-C10</f>
        <v>54216</v>
      </c>
      <c r="G10" s="82" t="s">
        <v>47</v>
      </c>
      <c r="H10" s="36"/>
      <c r="I10" s="37"/>
    </row>
    <row r="11" spans="1:9" s="31" customFormat="1" ht="16.5" customHeight="1">
      <c r="A11" s="28" t="s">
        <v>7</v>
      </c>
      <c r="B11" s="87">
        <f>SUM(B9:B10)</f>
        <v>11710448</v>
      </c>
      <c r="C11" s="87">
        <f>SUM(C9:C10)</f>
        <v>7455058</v>
      </c>
      <c r="D11" s="87">
        <f>SUM(D9:D10)</f>
        <v>7455058</v>
      </c>
      <c r="E11" s="87">
        <f>SUM(E9:E10)</f>
        <v>7509274</v>
      </c>
      <c r="F11" s="87">
        <f>SUM(F9:F10)</f>
        <v>54216</v>
      </c>
      <c r="G11" s="42"/>
      <c r="H11" s="29"/>
      <c r="I11" s="30"/>
    </row>
    <row r="12" spans="1:9" s="38" customFormat="1" ht="15.75">
      <c r="A12" s="32" t="s">
        <v>8</v>
      </c>
      <c r="B12" s="86"/>
      <c r="C12" s="86"/>
      <c r="D12" s="34"/>
      <c r="E12" s="92"/>
      <c r="F12" s="95"/>
      <c r="G12" s="43"/>
      <c r="H12" s="36"/>
      <c r="I12" s="37"/>
    </row>
    <row r="13" spans="1:9" s="38" customFormat="1" ht="15.75">
      <c r="A13" s="39" t="s">
        <v>24</v>
      </c>
      <c r="B13" s="84"/>
      <c r="C13" s="84"/>
      <c r="D13" s="34"/>
      <c r="E13" s="72"/>
      <c r="F13" s="95"/>
      <c r="G13" s="40"/>
      <c r="H13" s="36"/>
      <c r="I13" s="37"/>
    </row>
    <row r="14" spans="1:9" s="38" customFormat="1" ht="15.75">
      <c r="A14" s="39" t="s">
        <v>19</v>
      </c>
      <c r="B14" s="84">
        <v>-4342356</v>
      </c>
      <c r="C14" s="84">
        <v>-5484329</v>
      </c>
      <c r="D14" s="34">
        <f>C14</f>
        <v>-5484329</v>
      </c>
      <c r="E14" s="72">
        <f>D14-719330</f>
        <v>-6203659</v>
      </c>
      <c r="F14" s="95">
        <f>+E14-C14</f>
        <v>-719330</v>
      </c>
      <c r="G14" s="83" t="s">
        <v>46</v>
      </c>
      <c r="H14" s="36"/>
      <c r="I14" s="37"/>
    </row>
    <row r="15" spans="1:9" s="38" customFormat="1" ht="18" customHeight="1">
      <c r="A15" s="39" t="s">
        <v>20</v>
      </c>
      <c r="B15" s="84">
        <v>-5106821</v>
      </c>
      <c r="C15" s="84">
        <v>-3285600</v>
      </c>
      <c r="D15" s="34">
        <f>C15</f>
        <v>-3285600</v>
      </c>
      <c r="E15" s="72">
        <f>D15+85917</f>
        <v>-3199683</v>
      </c>
      <c r="F15" s="95">
        <f>+E15-C15</f>
        <v>85917</v>
      </c>
      <c r="G15" s="83" t="s">
        <v>46</v>
      </c>
      <c r="H15" s="36"/>
      <c r="I15" s="37"/>
    </row>
    <row r="16" spans="1:9" s="38" customFormat="1" ht="15.75">
      <c r="A16" s="39" t="s">
        <v>28</v>
      </c>
      <c r="B16" s="84">
        <v>-250000</v>
      </c>
      <c r="C16" s="84"/>
      <c r="D16" s="34"/>
      <c r="E16" s="72"/>
      <c r="F16" s="95"/>
      <c r="G16" s="52"/>
      <c r="H16" s="36"/>
      <c r="I16" s="37"/>
    </row>
    <row r="17" spans="1:9" s="38" customFormat="1" ht="18.75">
      <c r="A17" s="39" t="s">
        <v>32</v>
      </c>
      <c r="B17" s="84">
        <v>-715923</v>
      </c>
      <c r="C17" s="84">
        <v>-712574</v>
      </c>
      <c r="D17" s="34">
        <f aca="true" t="shared" si="0" ref="D17:E19">C17</f>
        <v>-712574</v>
      </c>
      <c r="E17" s="72">
        <f t="shared" si="0"/>
        <v>-712574</v>
      </c>
      <c r="F17" s="95">
        <f>E17-C17</f>
        <v>0</v>
      </c>
      <c r="G17" s="40"/>
      <c r="H17" s="36"/>
      <c r="I17" s="37"/>
    </row>
    <row r="18" spans="1:9" s="38" customFormat="1" ht="15.75">
      <c r="A18" s="39" t="s">
        <v>25</v>
      </c>
      <c r="B18" s="84">
        <v>-1653</v>
      </c>
      <c r="C18" s="84">
        <v>-1959</v>
      </c>
      <c r="D18" s="34">
        <f t="shared" si="0"/>
        <v>-1959</v>
      </c>
      <c r="E18" s="72">
        <f t="shared" si="0"/>
        <v>-1959</v>
      </c>
      <c r="F18" s="95">
        <f>+E18-C18</f>
        <v>0</v>
      </c>
      <c r="G18" s="40"/>
      <c r="H18" s="36"/>
      <c r="I18" s="37"/>
    </row>
    <row r="19" spans="1:9" s="38" customFormat="1" ht="15.75">
      <c r="A19" s="39" t="s">
        <v>31</v>
      </c>
      <c r="B19" s="84"/>
      <c r="C19" s="84">
        <v>-1500000</v>
      </c>
      <c r="D19" s="34">
        <f t="shared" si="0"/>
        <v>-1500000</v>
      </c>
      <c r="E19" s="34">
        <f t="shared" si="0"/>
        <v>-1500000</v>
      </c>
      <c r="F19" s="95"/>
      <c r="G19" s="40"/>
      <c r="H19" s="36"/>
      <c r="I19" s="37"/>
    </row>
    <row r="20" spans="1:9" s="38" customFormat="1" ht="15.75">
      <c r="A20" s="39" t="s">
        <v>45</v>
      </c>
      <c r="B20" s="84"/>
      <c r="C20" s="84"/>
      <c r="D20" s="34">
        <f>C20</f>
        <v>0</v>
      </c>
      <c r="E20" s="72">
        <f>B28</f>
        <v>-12141878</v>
      </c>
      <c r="F20" s="95">
        <f>+E20-C20</f>
        <v>-12141878</v>
      </c>
      <c r="G20" s="40" t="s">
        <v>36</v>
      </c>
      <c r="H20" s="36"/>
      <c r="I20" s="37"/>
    </row>
    <row r="21" spans="1:9" s="31" customFormat="1" ht="15.75">
      <c r="A21" s="28" t="s">
        <v>17</v>
      </c>
      <c r="B21" s="87">
        <f>SUM(B14:B20)</f>
        <v>-10416753</v>
      </c>
      <c r="C21" s="87">
        <f>SUM(C14:C20)</f>
        <v>-10984462</v>
      </c>
      <c r="D21" s="87">
        <f>SUM(D14:D20)</f>
        <v>-10984462</v>
      </c>
      <c r="E21" s="87">
        <f>SUM(E14:E20)</f>
        <v>-23759753</v>
      </c>
      <c r="F21" s="87">
        <f>SUM(F14:F20)</f>
        <v>-12775291</v>
      </c>
      <c r="G21" s="46"/>
      <c r="H21" s="29"/>
      <c r="I21" s="30"/>
    </row>
    <row r="22" spans="1:9" s="38" customFormat="1" ht="15.75">
      <c r="A22" s="44" t="s">
        <v>18</v>
      </c>
      <c r="B22" s="88"/>
      <c r="C22" s="88"/>
      <c r="D22" s="45">
        <f>C22</f>
        <v>0</v>
      </c>
      <c r="E22" s="45">
        <f>D22</f>
        <v>0</v>
      </c>
      <c r="F22" s="96">
        <f>E22-C22</f>
        <v>0</v>
      </c>
      <c r="G22" s="46"/>
      <c r="H22" s="36"/>
      <c r="I22" s="37"/>
    </row>
    <row r="23" spans="1:9" s="38" customFormat="1" ht="15.75">
      <c r="A23" s="47" t="s">
        <v>9</v>
      </c>
      <c r="B23" s="84"/>
      <c r="C23" s="84"/>
      <c r="D23" s="33"/>
      <c r="E23" s="33"/>
      <c r="F23" s="92"/>
      <c r="G23" s="48"/>
      <c r="H23" s="36"/>
      <c r="I23" s="37"/>
    </row>
    <row r="24" spans="1:9" s="38" customFormat="1" ht="15.75">
      <c r="A24" s="39"/>
      <c r="B24" s="68"/>
      <c r="C24" s="84"/>
      <c r="D24" s="33">
        <f>C24</f>
        <v>0</v>
      </c>
      <c r="E24" s="33"/>
      <c r="F24" s="95">
        <f>E24-C24</f>
        <v>0</v>
      </c>
      <c r="G24" s="40"/>
      <c r="H24" s="36"/>
      <c r="I24" s="37"/>
    </row>
    <row r="25" spans="1:9" s="38" customFormat="1" ht="15.75">
      <c r="A25" s="32" t="s">
        <v>10</v>
      </c>
      <c r="B25" s="85">
        <v>0</v>
      </c>
      <c r="C25" s="85">
        <v>0</v>
      </c>
      <c r="D25" s="85">
        <v>0</v>
      </c>
      <c r="E25" s="85">
        <v>0</v>
      </c>
      <c r="F25" s="85">
        <v>0</v>
      </c>
      <c r="G25" s="48"/>
      <c r="H25" s="36"/>
      <c r="I25" s="37"/>
    </row>
    <row r="26" spans="1:102" s="51" customFormat="1" ht="15.75">
      <c r="A26" s="28" t="s">
        <v>11</v>
      </c>
      <c r="B26" s="69">
        <f>B25+B22+B21+B11+B8</f>
        <v>17050488</v>
      </c>
      <c r="C26" s="69">
        <f>C25+C22+C21+C11+C8</f>
        <v>1379197</v>
      </c>
      <c r="D26" s="69">
        <f>D25+D22+D21+D11+D8</f>
        <v>13521084</v>
      </c>
      <c r="E26" s="69">
        <f>E25+E22+E21+E11+E8</f>
        <v>800009</v>
      </c>
      <c r="F26" s="69">
        <f>F25+F22+F21+F11+F8</f>
        <v>-579188</v>
      </c>
      <c r="G26" s="49" t="s">
        <v>21</v>
      </c>
      <c r="H26" s="36"/>
      <c r="I26" s="36"/>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row>
    <row r="27" spans="1:9" s="38" customFormat="1" ht="15.75">
      <c r="A27" s="47" t="s">
        <v>12</v>
      </c>
      <c r="B27" s="84"/>
      <c r="C27" s="84"/>
      <c r="D27" s="34"/>
      <c r="E27" s="73"/>
      <c r="F27" s="71"/>
      <c r="G27" s="52"/>
      <c r="H27" s="53"/>
      <c r="I27" s="37"/>
    </row>
    <row r="28" spans="1:9" s="38" customFormat="1" ht="18.75">
      <c r="A28" s="39" t="s">
        <v>40</v>
      </c>
      <c r="B28" s="74">
        <v>-12141878</v>
      </c>
      <c r="C28" s="74"/>
      <c r="D28" s="34">
        <f>B28</f>
        <v>-12141878</v>
      </c>
      <c r="E28" s="33"/>
      <c r="F28" s="72">
        <f>E28-C28</f>
        <v>0</v>
      </c>
      <c r="G28" s="52"/>
      <c r="H28" s="53"/>
      <c r="I28" s="37"/>
    </row>
    <row r="29" spans="1:13" s="80" customFormat="1" ht="18" customHeight="1">
      <c r="A29" s="81" t="s">
        <v>29</v>
      </c>
      <c r="B29" s="78">
        <v>-2000000</v>
      </c>
      <c r="C29" s="78">
        <v>-300000</v>
      </c>
      <c r="D29" s="79">
        <f>C29</f>
        <v>-300000</v>
      </c>
      <c r="E29" s="79">
        <f>D29</f>
        <v>-300000</v>
      </c>
      <c r="F29" s="72">
        <f>E29-C29</f>
        <v>0</v>
      </c>
      <c r="G29" s="77"/>
      <c r="H29" s="76"/>
      <c r="I29" s="76"/>
      <c r="J29" s="76"/>
      <c r="K29" s="76"/>
      <c r="L29" s="76"/>
      <c r="M29" s="76"/>
    </row>
    <row r="30" spans="1:9" s="31" customFormat="1" ht="15.75">
      <c r="A30" s="47" t="s">
        <v>13</v>
      </c>
      <c r="B30" s="85">
        <f>SUM(B28:B29)</f>
        <v>-14141878</v>
      </c>
      <c r="C30" s="85">
        <f>SUM(C28:C29)</f>
        <v>-300000</v>
      </c>
      <c r="D30" s="85">
        <f>SUM(D28:D29)</f>
        <v>-12441878</v>
      </c>
      <c r="E30" s="85">
        <f>SUM(E29:E29)</f>
        <v>-300000</v>
      </c>
      <c r="F30" s="97">
        <f>SUM(F28:F29)</f>
        <v>0</v>
      </c>
      <c r="G30" s="54"/>
      <c r="H30" s="55"/>
      <c r="I30" s="30"/>
    </row>
    <row r="31" spans="1:9" s="31" customFormat="1" ht="15.75">
      <c r="A31" s="28" t="s">
        <v>14</v>
      </c>
      <c r="B31" s="41">
        <f>+B26+B30</f>
        <v>2908610</v>
      </c>
      <c r="C31" s="41">
        <f>+C26+C30</f>
        <v>1079197</v>
      </c>
      <c r="D31" s="41">
        <f>+D26+D30</f>
        <v>1079206</v>
      </c>
      <c r="E31" s="41">
        <f>+E26+E30</f>
        <v>500009</v>
      </c>
      <c r="F31" s="41">
        <f>+F26+F30</f>
        <v>-579188</v>
      </c>
      <c r="G31" s="49" t="s">
        <v>21</v>
      </c>
      <c r="H31" s="29"/>
      <c r="I31" s="30"/>
    </row>
    <row r="32" spans="1:9" s="38" customFormat="1" ht="18.75">
      <c r="A32" s="57" t="s">
        <v>30</v>
      </c>
      <c r="B32" s="89">
        <v>500000</v>
      </c>
      <c r="C32" s="89">
        <v>500000</v>
      </c>
      <c r="D32" s="89">
        <v>500000</v>
      </c>
      <c r="E32" s="89">
        <v>500000</v>
      </c>
      <c r="F32" s="56">
        <f>E32-C32</f>
        <v>0</v>
      </c>
      <c r="G32" s="58"/>
      <c r="H32" s="59"/>
      <c r="I32" s="37"/>
    </row>
    <row r="33" spans="1:8" s="62" customFormat="1" ht="13.5" customHeight="1">
      <c r="A33" s="60" t="s">
        <v>15</v>
      </c>
      <c r="D33" s="61"/>
      <c r="E33" s="61"/>
      <c r="G33" s="61"/>
      <c r="H33" s="61"/>
    </row>
    <row r="34" spans="1:8" s="62" customFormat="1" ht="16.5" customHeight="1">
      <c r="A34" s="102" t="s">
        <v>43</v>
      </c>
      <c r="B34" s="102"/>
      <c r="C34" s="102"/>
      <c r="D34" s="102"/>
      <c r="E34" s="102"/>
      <c r="F34" s="102"/>
      <c r="G34" s="102"/>
      <c r="H34" s="67"/>
    </row>
    <row r="35" spans="1:9" s="62" customFormat="1" ht="18" customHeight="1">
      <c r="A35" s="102" t="s">
        <v>44</v>
      </c>
      <c r="B35" s="105"/>
      <c r="C35" s="105"/>
      <c r="D35" s="105"/>
      <c r="E35" s="105"/>
      <c r="F35" s="105"/>
      <c r="G35" s="105"/>
      <c r="H35" s="65"/>
      <c r="I35" s="66"/>
    </row>
    <row r="36" spans="1:8" s="68" customFormat="1" ht="32.25" customHeight="1">
      <c r="A36" s="106" t="s">
        <v>48</v>
      </c>
      <c r="B36" s="107"/>
      <c r="C36" s="107"/>
      <c r="D36" s="107"/>
      <c r="E36" s="107"/>
      <c r="F36" s="107"/>
      <c r="G36" s="107"/>
      <c r="H36" s="100"/>
    </row>
    <row r="37" spans="1:7" s="62" customFormat="1" ht="16.5" customHeight="1">
      <c r="A37" s="102" t="s">
        <v>27</v>
      </c>
      <c r="B37" s="103"/>
      <c r="C37" s="103"/>
      <c r="D37" s="103"/>
      <c r="E37" s="103"/>
      <c r="F37" s="103"/>
      <c r="G37" s="103"/>
    </row>
    <row r="38" spans="1:7" s="62" customFormat="1" ht="18" customHeight="1">
      <c r="A38" s="101" t="s">
        <v>42</v>
      </c>
      <c r="B38" s="101"/>
      <c r="C38" s="101"/>
      <c r="D38" s="101"/>
      <c r="E38" s="101"/>
      <c r="F38" s="101"/>
      <c r="G38" s="101"/>
    </row>
    <row r="39" spans="1:8" s="99" customFormat="1" ht="18.75" customHeight="1">
      <c r="A39" s="101" t="s">
        <v>41</v>
      </c>
      <c r="B39" s="101"/>
      <c r="C39" s="101"/>
      <c r="D39" s="101"/>
      <c r="E39" s="101"/>
      <c r="F39" s="101"/>
      <c r="G39" s="101"/>
      <c r="H39" s="98"/>
    </row>
    <row r="40" ht="12.75">
      <c r="G40" s="64"/>
    </row>
    <row r="41" ht="12.75">
      <c r="G41" s="64"/>
    </row>
    <row r="42" ht="12.75">
      <c r="G42" s="64"/>
    </row>
    <row r="43" ht="12.75">
      <c r="G43" s="64"/>
    </row>
    <row r="44" ht="12.75">
      <c r="G44" s="64"/>
    </row>
    <row r="45" ht="12.75">
      <c r="G45" s="64"/>
    </row>
    <row r="46" ht="12.75">
      <c r="G46" s="64"/>
    </row>
    <row r="47" ht="12.75">
      <c r="G47" s="64"/>
    </row>
    <row r="48" ht="12.75">
      <c r="G48" s="64"/>
    </row>
    <row r="49" ht="12.75">
      <c r="G49" s="64"/>
    </row>
    <row r="50" ht="12.75">
      <c r="G50" s="64"/>
    </row>
    <row r="51" ht="12.75">
      <c r="G51" s="64"/>
    </row>
    <row r="52" ht="12.75">
      <c r="G52" s="64"/>
    </row>
    <row r="53" ht="12.75">
      <c r="G53" s="64"/>
    </row>
    <row r="54" ht="12.75">
      <c r="G54" s="64"/>
    </row>
    <row r="55" ht="12.75">
      <c r="G55" s="64"/>
    </row>
    <row r="56" ht="12.75">
      <c r="G56" s="64"/>
    </row>
    <row r="57" ht="12.75">
      <c r="G57" s="64"/>
    </row>
    <row r="58" ht="12.75">
      <c r="G58" s="64"/>
    </row>
    <row r="59" ht="12.75">
      <c r="G59" s="64"/>
    </row>
    <row r="60" ht="12.75">
      <c r="G60" s="64"/>
    </row>
    <row r="61" ht="12.75">
      <c r="G61" s="64"/>
    </row>
    <row r="62" ht="12.75">
      <c r="G62" s="64"/>
    </row>
    <row r="63" ht="12.75">
      <c r="G63" s="64"/>
    </row>
    <row r="64" ht="12.75">
      <c r="G64" s="64"/>
    </row>
    <row r="65" ht="12.75">
      <c r="G65" s="64"/>
    </row>
    <row r="66" ht="12.75">
      <c r="G66" s="64"/>
    </row>
    <row r="67" ht="12.75">
      <c r="G67" s="64"/>
    </row>
    <row r="68" ht="12.75">
      <c r="G68" s="64"/>
    </row>
    <row r="69" ht="12.75">
      <c r="G69" s="64"/>
    </row>
    <row r="70" ht="12.75">
      <c r="G70" s="64"/>
    </row>
    <row r="71" ht="12.75">
      <c r="G71" s="64"/>
    </row>
    <row r="72" ht="12.75">
      <c r="G72" s="64"/>
    </row>
    <row r="73" ht="12.75">
      <c r="G73" s="64"/>
    </row>
    <row r="74" ht="12.75">
      <c r="G74" s="64"/>
    </row>
    <row r="75" ht="12.75">
      <c r="G75" s="64"/>
    </row>
    <row r="76" ht="12.75">
      <c r="G76" s="64"/>
    </row>
    <row r="77" ht="12.75">
      <c r="G77" s="64"/>
    </row>
    <row r="78" ht="12.75">
      <c r="G78" s="64"/>
    </row>
    <row r="79" ht="12.75">
      <c r="G79" s="64"/>
    </row>
    <row r="80" ht="12.75">
      <c r="G80" s="64"/>
    </row>
    <row r="81" ht="12.75">
      <c r="G81" s="64"/>
    </row>
    <row r="82" ht="12.75">
      <c r="G82" s="64"/>
    </row>
    <row r="83" ht="12.75">
      <c r="G83" s="64"/>
    </row>
    <row r="84" ht="12.75">
      <c r="G84" s="64"/>
    </row>
    <row r="85" ht="12.75">
      <c r="G85" s="64"/>
    </row>
    <row r="86" ht="12.75">
      <c r="G86" s="64"/>
    </row>
    <row r="87" ht="12.75">
      <c r="G87" s="64"/>
    </row>
    <row r="88" ht="12.75">
      <c r="G88" s="64"/>
    </row>
    <row r="89" ht="12.75">
      <c r="G89" s="64"/>
    </row>
    <row r="90" ht="12.75">
      <c r="G90" s="64"/>
    </row>
    <row r="91" ht="12.75">
      <c r="G91" s="64"/>
    </row>
    <row r="92" ht="12.75">
      <c r="G92" s="64"/>
    </row>
    <row r="93" ht="12.75">
      <c r="G93" s="64"/>
    </row>
    <row r="94" ht="12.75">
      <c r="G94" s="64"/>
    </row>
    <row r="95" ht="12.75">
      <c r="G95" s="64"/>
    </row>
    <row r="96" ht="12.75">
      <c r="G96" s="64"/>
    </row>
    <row r="97" ht="12.75">
      <c r="G97" s="64"/>
    </row>
    <row r="98" ht="12.75">
      <c r="G98" s="64"/>
    </row>
    <row r="99" ht="12.75">
      <c r="G99" s="64"/>
    </row>
    <row r="100" ht="12.75">
      <c r="G100" s="64"/>
    </row>
    <row r="101" ht="12.75">
      <c r="G101" s="64"/>
    </row>
    <row r="102" ht="12.75">
      <c r="G102" s="64"/>
    </row>
    <row r="103" ht="12.75">
      <c r="G103" s="64"/>
    </row>
    <row r="104" ht="12.75">
      <c r="G104" s="64"/>
    </row>
    <row r="105" ht="12.75">
      <c r="G105" s="64"/>
    </row>
    <row r="106" ht="12.75">
      <c r="G106" s="64"/>
    </row>
    <row r="107" ht="12.75">
      <c r="G107" s="64"/>
    </row>
    <row r="108" ht="12.75">
      <c r="G108" s="64"/>
    </row>
    <row r="109" ht="12.75">
      <c r="G109" s="64"/>
    </row>
    <row r="110" ht="12.75">
      <c r="G110" s="64"/>
    </row>
    <row r="111" ht="12.75">
      <c r="G111" s="64"/>
    </row>
    <row r="112" ht="12.75">
      <c r="G112" s="64"/>
    </row>
    <row r="113" ht="12.75">
      <c r="G113" s="64"/>
    </row>
    <row r="114" ht="12.75">
      <c r="G114" s="64"/>
    </row>
    <row r="115" ht="12.75">
      <c r="G115" s="64"/>
    </row>
    <row r="116" ht="12.75">
      <c r="G116" s="64"/>
    </row>
    <row r="117" ht="12.75">
      <c r="G117" s="64"/>
    </row>
    <row r="118" ht="12.75">
      <c r="G118" s="64"/>
    </row>
    <row r="119" ht="12.75">
      <c r="G119" s="64"/>
    </row>
    <row r="120" ht="12.75">
      <c r="G120" s="64"/>
    </row>
    <row r="121" ht="12.75">
      <c r="G121" s="64"/>
    </row>
    <row r="122" ht="12.75">
      <c r="G122" s="64"/>
    </row>
    <row r="123" ht="12.75">
      <c r="G123" s="64"/>
    </row>
    <row r="124" ht="12.75">
      <c r="G124" s="64"/>
    </row>
    <row r="125" ht="12.75">
      <c r="G125" s="64"/>
    </row>
  </sheetData>
  <mergeCells count="7">
    <mergeCell ref="A39:G39"/>
    <mergeCell ref="A38:G38"/>
    <mergeCell ref="A37:G37"/>
    <mergeCell ref="A2:G2"/>
    <mergeCell ref="A35:G35"/>
    <mergeCell ref="A36:G36"/>
    <mergeCell ref="A34:G34"/>
  </mergeCells>
  <printOptions/>
  <pageMargins left="0.33" right="0.29" top="0.88" bottom="0.45" header="0.5" footer="0.33"/>
  <pageSetup fitToHeight="1" fitToWidth="1" horizontalDpi="600" verticalDpi="600"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thurmand</dc:creator>
  <cp:keywords/>
  <dc:description/>
  <cp:lastModifiedBy>Budget</cp:lastModifiedBy>
  <cp:lastPrinted>2007-03-21T01:18:09Z</cp:lastPrinted>
  <dcterms:created xsi:type="dcterms:W3CDTF">2004-04-29T20:01:27Z</dcterms:created>
  <dcterms:modified xsi:type="dcterms:W3CDTF">2007-03-29T22:10:54Z</dcterms:modified>
  <cp:category/>
  <cp:version/>
  <cp:contentType/>
  <cp:contentStatus/>
</cp:coreProperties>
</file>