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General Government Attachment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'General Government Attachment'!$A$1:$J$97</definedName>
    <definedName name="_xlnm.Print_Titles" localSheetId="0">'General Government Attachment'!$1:$5</definedName>
  </definedNames>
  <calcPr fullCalcOnLoad="1"/>
</workbook>
</file>

<file path=xl/sharedStrings.xml><?xml version="1.0" encoding="utf-8"?>
<sst xmlns="http://schemas.openxmlformats.org/spreadsheetml/2006/main" count="103" uniqueCount="91">
  <si>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</si>
  <si>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</si>
  <si>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</si>
  <si>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</si>
  <si>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</si>
  <si>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</si>
  <si>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</si>
  <si>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</si>
  <si>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</si>
  <si>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</si>
  <si>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</si>
  <si>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2005 DYS Security Enhancement</t>
  </si>
  <si>
    <t>2005 Security Equipment Replacement</t>
  </si>
  <si>
    <t>District Court FMP</t>
  </si>
  <si>
    <t xml:space="preserve">   Total Fund 3951</t>
  </si>
  <si>
    <t>HOUSING OPPORTUNITY ACQUISITION</t>
  </si>
  <si>
    <t>322200</t>
  </si>
  <si>
    <t>Housing Projects</t>
  </si>
  <si>
    <t>SURFACE &amp; STORM WATER MANAGEMENT CONSTRUCTION</t>
  </si>
  <si>
    <t>CONSERVATION FUTURES SUB-FUND</t>
  </si>
  <si>
    <t>Holder/Issaquah Creek</t>
  </si>
  <si>
    <t xml:space="preserve">                                       Total Fund 3151</t>
  </si>
  <si>
    <t>KC OPEN SPACE</t>
  </si>
  <si>
    <t>Dandy Lake</t>
  </si>
  <si>
    <t>Icy Creek</t>
  </si>
  <si>
    <t>OS REDMOND PROJECTS SUB-FUND</t>
  </si>
  <si>
    <t>Bear Evans Creek Trail</t>
  </si>
  <si>
    <t>E Lake Samm/Samm Valley Trail</t>
  </si>
  <si>
    <t>FARMLAND &amp; OPEN SPACE ACQUISITION</t>
  </si>
  <si>
    <t>Meth House Clean-up</t>
  </si>
  <si>
    <t xml:space="preserve">                                                         Total Fund 3220</t>
  </si>
  <si>
    <t xml:space="preserve">                                                             Total Fund 3180</t>
  </si>
  <si>
    <t xml:space="preserve">                                                       Total Fund 3522</t>
  </si>
  <si>
    <t xml:space="preserve">                                                         Total Fund 3556</t>
  </si>
  <si>
    <t xml:space="preserve">                                                        Total Fund 3840</t>
  </si>
  <si>
    <t>ENVIRONMENTAL RESOURCE</t>
  </si>
  <si>
    <t xml:space="preserve">                                                       Total Fund 3672</t>
  </si>
  <si>
    <t>Web Based, Criteria Based, Dispatch Guidelines - IT Project</t>
  </si>
  <si>
    <t>Veterans Information System - IT Project</t>
  </si>
  <si>
    <t xml:space="preserve">                                                 Total Fund 3771</t>
  </si>
  <si>
    <t xml:space="preserve">                                                              Total Fund 3435</t>
  </si>
  <si>
    <t xml:space="preserve">                                                              Total Fund 3434</t>
  </si>
  <si>
    <t xml:space="preserve">                                                   Total Fund 3641</t>
  </si>
  <si>
    <t xml:space="preserve">                                       TOTAL GENERAL GOVERNMENT</t>
  </si>
  <si>
    <t>Aquatic Center New Revenue and Efficiency Improvements</t>
  </si>
  <si>
    <t>Transfer Partnership Incentives</t>
  </si>
  <si>
    <t>Snoqualmie Valley Trail</t>
  </si>
  <si>
    <t>Evergreen Pool Roof &amp; Lighting</t>
  </si>
  <si>
    <t xml:space="preserve">                                                             Total Fund 3490</t>
  </si>
  <si>
    <t>Regional Event Site</t>
  </si>
  <si>
    <t>Marymoor Maintenance Facility</t>
  </si>
  <si>
    <t xml:space="preserve">                                       Total Fund 3160</t>
  </si>
  <si>
    <t>047112</t>
  </si>
  <si>
    <t>Tacoma Pipeline Mitigation</t>
  </si>
  <si>
    <t>Tech Bond Finance Rate Charges</t>
  </si>
  <si>
    <t>3434FC</t>
  </si>
  <si>
    <t>Pedestrian Tunnel Design</t>
  </si>
  <si>
    <t>Soos Creek Trail (Phase 3a,b)</t>
  </si>
  <si>
    <t>PARK FACILITIES REHABILITATION</t>
  </si>
  <si>
    <t>PUBLIC TRANSPORTATION CONSTRUCTION - UNRESTRICTED</t>
  </si>
  <si>
    <t>OIRM CAPITAL PROJECTS</t>
  </si>
  <si>
    <t>Cedar Hills Capital Project</t>
  </si>
  <si>
    <t>REET I</t>
  </si>
  <si>
    <t>REET I Transfer to 3490</t>
  </si>
  <si>
    <t xml:space="preserve">                                                       Total Fund 3681</t>
  </si>
  <si>
    <t>REET II</t>
  </si>
  <si>
    <t>REET II Transfer to 3160</t>
  </si>
  <si>
    <t>REET II Transfer to 3490</t>
  </si>
  <si>
    <t xml:space="preserve">                                                        Total Fund 3682</t>
  </si>
  <si>
    <t xml:space="preserve">  </t>
  </si>
  <si>
    <t>REET I Transfer to 3160</t>
  </si>
  <si>
    <t>Issaquah/Carey/Holder Confluence</t>
  </si>
  <si>
    <t>Benefit Health Information Project</t>
  </si>
  <si>
    <t>Flood Hazard Mitigation</t>
  </si>
  <si>
    <t xml:space="preserve"> Hazardous Material Survey</t>
  </si>
  <si>
    <t>KCPAN Expansion</t>
  </si>
  <si>
    <t>PARKS, RECREATION AND OPEN SPACE</t>
  </si>
  <si>
    <t>96 TECH SYSTEMS BOND SUB FUND</t>
  </si>
  <si>
    <t>BUILDING REPAIR AND REPLACEMENT SUB FUND</t>
  </si>
  <si>
    <t xml:space="preserve"> 2005 - 2010</t>
  </si>
  <si>
    <t xml:space="preserve">'Total </t>
  </si>
  <si>
    <t>A00054</t>
  </si>
  <si>
    <t>Capital Outlay</t>
  </si>
  <si>
    <t>316xxx</t>
  </si>
  <si>
    <t xml:space="preserve">Seahurst Environmental Center </t>
  </si>
  <si>
    <t>CABLE COMM CAPITAL SUM FUND</t>
  </si>
  <si>
    <t>3481XX</t>
  </si>
  <si>
    <t>CTV Capital Equipment</t>
  </si>
  <si>
    <t>395xxx</t>
  </si>
  <si>
    <t>Elections Consolidation Programming and RFP</t>
  </si>
  <si>
    <t>Attachment I, dated July 25,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</si>
</sst>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 quotePrefix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64" fontId="2" fillId="0" borderId="4" xfId="0" applyNumberFormat="1" applyFont="1" applyBorder="1" applyAlignment="1">
      <alignment/>
    </xf>
    <xf numFmtId="0" fontId="2" fillId="0" borderId="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 quotePrefix="1">
      <alignment/>
    </xf>
    <xf numFmtId="164" fontId="0" fillId="0" borderId="1" xfId="15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15" applyNumberFormat="1" applyFont="1" applyFill="1" applyBorder="1" applyAlignment="1" quotePrefix="1">
      <alignment/>
    </xf>
    <xf numFmtId="164" fontId="3" fillId="0" borderId="1" xfId="15" applyNumberFormat="1" applyFont="1" applyFill="1" applyBorder="1" applyAlignment="1">
      <alignment horizontal="center" wrapText="1"/>
    </xf>
    <xf numFmtId="164" fontId="2" fillId="0" borderId="0" xfId="15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aucette\2005%202nd%20Quarter%20Omnibus\2005%20Omnibus%20Ite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arks Final"/>
    </sheetNames>
    <sheetDataSet>
      <sheetData sheetId="0">
        <row r="27">
          <cell r="C27">
            <v>1132583</v>
          </cell>
        </row>
        <row r="34">
          <cell r="C34">
            <v>1400174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9.28125" style="0" bestFit="1" customWidth="1"/>
    <col min="2" max="2" width="9.28125" style="35" customWidth="1"/>
    <col min="3" max="3" width="56.8515625" style="0" customWidth="1"/>
    <col min="4" max="4" width="14.8515625" style="0" bestFit="1" customWidth="1"/>
    <col min="10" max="10" width="13.00390625" style="0" customWidth="1"/>
    <col min="11" max="11" width="10.28125" style="0" bestFit="1" customWidth="1"/>
  </cols>
  <sheetData>
    <row r="1" spans="1:10" ht="12.75">
      <c r="A1" s="1" t="s">
        <v>90</v>
      </c>
      <c r="B1" s="31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31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31"/>
      <c r="C3" s="3"/>
      <c r="D3" s="4"/>
      <c r="E3" s="4"/>
      <c r="F3" s="4"/>
      <c r="G3" s="4"/>
      <c r="H3" s="4"/>
      <c r="I3" s="4"/>
      <c r="J3" s="4"/>
    </row>
    <row r="4" spans="1:10" ht="12.75">
      <c r="A4" s="2" t="s">
        <v>1</v>
      </c>
      <c r="B4" s="31"/>
      <c r="C4" s="3"/>
      <c r="D4" s="4"/>
      <c r="E4" s="4"/>
      <c r="F4" s="4"/>
      <c r="G4" s="4"/>
      <c r="H4" s="4"/>
      <c r="I4" s="4"/>
      <c r="J4" s="53" t="s">
        <v>80</v>
      </c>
    </row>
    <row r="5" spans="1:10" ht="15">
      <c r="A5" s="6" t="s">
        <v>2</v>
      </c>
      <c r="B5" s="7" t="s">
        <v>3</v>
      </c>
      <c r="C5" s="6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52" t="s">
        <v>79</v>
      </c>
    </row>
    <row r="6" spans="1:10" ht="15">
      <c r="A6" s="14">
        <v>3151</v>
      </c>
      <c r="B6" s="34"/>
      <c r="C6" s="15" t="s">
        <v>19</v>
      </c>
      <c r="D6" s="8"/>
      <c r="E6" s="8"/>
      <c r="F6" s="8"/>
      <c r="G6" s="8"/>
      <c r="H6" s="8"/>
      <c r="I6" s="8"/>
      <c r="J6" s="8"/>
    </row>
    <row r="7" spans="1:10" ht="12.75">
      <c r="A7" s="6"/>
      <c r="B7" s="34">
        <v>315163</v>
      </c>
      <c r="C7" s="16" t="s">
        <v>71</v>
      </c>
      <c r="D7" s="20">
        <v>30163</v>
      </c>
      <c r="E7" s="20"/>
      <c r="F7" s="20"/>
      <c r="G7" s="20"/>
      <c r="H7" s="20"/>
      <c r="I7" s="20"/>
      <c r="J7" s="20">
        <f>SUM(D7:I7)</f>
        <v>30163</v>
      </c>
    </row>
    <row r="8" spans="1:10" ht="13.5" thickBot="1">
      <c r="A8" s="6"/>
      <c r="B8" s="34">
        <v>315126</v>
      </c>
      <c r="C8" s="16" t="s">
        <v>20</v>
      </c>
      <c r="D8" s="20">
        <v>-30163</v>
      </c>
      <c r="E8" s="20"/>
      <c r="F8" s="20"/>
      <c r="G8" s="20"/>
      <c r="H8" s="20"/>
      <c r="I8" s="20"/>
      <c r="J8" s="20">
        <f>SUM(D8:I8)</f>
        <v>-30163</v>
      </c>
    </row>
    <row r="9" spans="1:10" ht="13.5" thickBot="1">
      <c r="A9" s="6"/>
      <c r="B9" s="32"/>
      <c r="C9" s="11" t="s">
        <v>21</v>
      </c>
      <c r="D9" s="21">
        <f>SUM(D7:D8)</f>
        <v>0</v>
      </c>
      <c r="E9" s="21"/>
      <c r="F9" s="21"/>
      <c r="G9" s="21"/>
      <c r="H9" s="21"/>
      <c r="I9" s="21"/>
      <c r="J9" s="21">
        <f>SUM(J7:J8)</f>
        <v>0</v>
      </c>
    </row>
    <row r="10" spans="1:10" ht="15">
      <c r="A10" s="6"/>
      <c r="B10" s="32"/>
      <c r="C10" s="6"/>
      <c r="D10" s="8"/>
      <c r="E10" s="8"/>
      <c r="F10" s="8"/>
      <c r="G10" s="8"/>
      <c r="H10" s="8"/>
      <c r="I10" s="8"/>
      <c r="J10" s="8"/>
    </row>
    <row r="11" spans="1:10" ht="15">
      <c r="A11" s="14">
        <v>3160</v>
      </c>
      <c r="B11" s="32"/>
      <c r="C11" s="15" t="s">
        <v>76</v>
      </c>
      <c r="D11" s="8"/>
      <c r="E11" s="8"/>
      <c r="F11" s="8"/>
      <c r="G11" s="8"/>
      <c r="H11" s="8"/>
      <c r="I11" s="8"/>
      <c r="J11" s="8"/>
    </row>
    <row r="12" spans="1:10" ht="12.75">
      <c r="A12" s="6"/>
      <c r="B12" s="34">
        <v>316557</v>
      </c>
      <c r="C12" s="41" t="s">
        <v>49</v>
      </c>
      <c r="D12" s="42">
        <v>950000</v>
      </c>
      <c r="E12" s="20"/>
      <c r="F12" s="20"/>
      <c r="G12" s="20"/>
      <c r="H12" s="20"/>
      <c r="I12" s="20"/>
      <c r="J12" s="20">
        <f>SUM(D12:I12)</f>
        <v>950000</v>
      </c>
    </row>
    <row r="13" spans="1:10" ht="12.75">
      <c r="A13" s="6"/>
      <c r="B13" s="34">
        <v>316969</v>
      </c>
      <c r="C13" s="28" t="s">
        <v>57</v>
      </c>
      <c r="D13" s="20">
        <v>608108</v>
      </c>
      <c r="E13" s="20"/>
      <c r="F13" s="20"/>
      <c r="G13" s="20"/>
      <c r="H13" s="20"/>
      <c r="I13" s="20"/>
      <c r="J13" s="20">
        <f>SUM(D13:I13)</f>
        <v>608108</v>
      </c>
    </row>
    <row r="14" spans="1:10" ht="12.75">
      <c r="A14" s="6"/>
      <c r="B14" s="34">
        <v>316401</v>
      </c>
      <c r="C14" s="28" t="s">
        <v>50</v>
      </c>
      <c r="D14" s="50">
        <v>115000</v>
      </c>
      <c r="E14" s="20"/>
      <c r="F14" s="20"/>
      <c r="G14" s="20"/>
      <c r="H14" s="20"/>
      <c r="I14" s="20"/>
      <c r="J14" s="20">
        <f>SUM(D14:I14)</f>
        <v>115000</v>
      </c>
    </row>
    <row r="15" spans="1:10" ht="13.5" thickBot="1">
      <c r="A15" s="6"/>
      <c r="B15" s="35" t="s">
        <v>83</v>
      </c>
      <c r="C15" s="54" t="s">
        <v>84</v>
      </c>
      <c r="D15" s="56">
        <v>25000</v>
      </c>
      <c r="E15" s="20"/>
      <c r="F15" s="20"/>
      <c r="G15" s="20"/>
      <c r="H15" s="20"/>
      <c r="I15" s="20"/>
      <c r="J15" s="20">
        <f>SUM(D15:I15)</f>
        <v>25000</v>
      </c>
    </row>
    <row r="16" spans="1:11" ht="13.5" thickBot="1">
      <c r="A16" s="6"/>
      <c r="B16" s="34"/>
      <c r="C16" s="30" t="s">
        <v>51</v>
      </c>
      <c r="D16" s="26">
        <f>SUM(D12:D15)</f>
        <v>1698108</v>
      </c>
      <c r="E16" s="26"/>
      <c r="F16" s="26"/>
      <c r="G16" s="26"/>
      <c r="H16" s="26"/>
      <c r="I16" s="26"/>
      <c r="J16" s="25">
        <f>SUM(J12:J15)</f>
        <v>1698108</v>
      </c>
      <c r="K16" s="27" t="s">
        <v>1</v>
      </c>
    </row>
    <row r="17" spans="1:10" ht="12.75">
      <c r="A17" s="6"/>
      <c r="B17" s="32"/>
      <c r="C17" s="16"/>
      <c r="D17" s="20"/>
      <c r="E17" s="20"/>
      <c r="F17" s="20"/>
      <c r="G17" s="20"/>
      <c r="H17" s="20"/>
      <c r="I17" s="20"/>
      <c r="J17" s="20"/>
    </row>
    <row r="18" spans="1:10" ht="12.75">
      <c r="A18" s="14">
        <v>3180</v>
      </c>
      <c r="B18" s="33"/>
      <c r="C18" s="15" t="s">
        <v>18</v>
      </c>
      <c r="D18" s="22"/>
      <c r="E18" s="22"/>
      <c r="F18" s="22"/>
      <c r="G18" s="22"/>
      <c r="H18" s="22"/>
      <c r="I18" s="22"/>
      <c r="J18" s="22"/>
    </row>
    <row r="19" spans="2:10" ht="13.5" thickBot="1">
      <c r="B19" s="34" t="s">
        <v>52</v>
      </c>
      <c r="C19" s="28" t="s">
        <v>73</v>
      </c>
      <c r="D19" s="20">
        <f>155000+1245174</f>
        <v>1400174</v>
      </c>
      <c r="E19" s="20"/>
      <c r="F19" s="20"/>
      <c r="G19" s="20"/>
      <c r="H19" s="20"/>
      <c r="I19" s="20"/>
      <c r="J19" s="20">
        <f>SUM(D19:I19)</f>
        <v>1400174</v>
      </c>
    </row>
    <row r="20" spans="3:10" ht="13.5" thickBot="1">
      <c r="C20" s="11" t="s">
        <v>31</v>
      </c>
      <c r="D20" s="21">
        <f>'[1]Sheet2'!$C$34</f>
        <v>1400174</v>
      </c>
      <c r="E20" s="21"/>
      <c r="F20" s="21"/>
      <c r="G20" s="21"/>
      <c r="H20" s="21"/>
      <c r="I20" s="21"/>
      <c r="J20" s="21">
        <f>SUM(J19:J19)</f>
        <v>1400174</v>
      </c>
    </row>
    <row r="21" spans="1:10" ht="15">
      <c r="A21" s="6"/>
      <c r="B21" s="32"/>
      <c r="C21" s="6"/>
      <c r="D21" s="8"/>
      <c r="E21" s="8"/>
      <c r="F21" s="8"/>
      <c r="G21" s="8"/>
      <c r="H21" s="8"/>
      <c r="I21" s="8"/>
      <c r="J21" s="8"/>
    </row>
    <row r="22" spans="1:10" ht="12.75">
      <c r="A22" s="14">
        <v>3220</v>
      </c>
      <c r="B22" s="33"/>
      <c r="C22" s="15" t="s">
        <v>15</v>
      </c>
      <c r="D22" s="22"/>
      <c r="E22" s="22"/>
      <c r="F22" s="22"/>
      <c r="G22" s="22"/>
      <c r="H22" s="22"/>
      <c r="I22" s="22"/>
      <c r="J22" s="22"/>
    </row>
    <row r="23" spans="1:10" ht="13.5" thickBot="1">
      <c r="A23" s="14"/>
      <c r="B23" s="33" t="s">
        <v>16</v>
      </c>
      <c r="C23" s="16" t="s">
        <v>17</v>
      </c>
      <c r="D23" s="20">
        <f>'[1]Sheet2'!$C$27</f>
        <v>1132583</v>
      </c>
      <c r="E23" s="20"/>
      <c r="F23" s="20"/>
      <c r="G23" s="20"/>
      <c r="H23" s="20"/>
      <c r="I23" s="20"/>
      <c r="J23" s="20">
        <f>SUM(D23:I23)</f>
        <v>1132583</v>
      </c>
    </row>
    <row r="24" spans="3:10" ht="13.5" thickBot="1">
      <c r="C24" s="11" t="s">
        <v>30</v>
      </c>
      <c r="D24" s="21">
        <f>SUM(D23)</f>
        <v>1132583</v>
      </c>
      <c r="E24" s="21"/>
      <c r="F24" s="21"/>
      <c r="G24" s="21"/>
      <c r="H24" s="21"/>
      <c r="I24" s="21"/>
      <c r="J24" s="21">
        <f>SUM(J23)</f>
        <v>1132583</v>
      </c>
    </row>
    <row r="25" spans="4:10" ht="12.75">
      <c r="D25" s="22"/>
      <c r="E25" s="22"/>
      <c r="F25" s="22"/>
      <c r="G25" s="22"/>
      <c r="H25" s="22"/>
      <c r="I25" s="22"/>
      <c r="J25" s="22"/>
    </row>
    <row r="26" spans="1:10" ht="12.75">
      <c r="A26" s="9">
        <v>3434</v>
      </c>
      <c r="C26" s="15" t="s">
        <v>77</v>
      </c>
      <c r="D26" s="22"/>
      <c r="E26" s="22"/>
      <c r="F26" s="22"/>
      <c r="G26" s="22"/>
      <c r="H26" s="22"/>
      <c r="I26" s="22"/>
      <c r="J26" s="22"/>
    </row>
    <row r="27" spans="1:10" ht="13.5" thickBot="1">
      <c r="A27" s="9"/>
      <c r="B27" s="35" t="s">
        <v>55</v>
      </c>
      <c r="C27" s="16" t="s">
        <v>54</v>
      </c>
      <c r="D27" s="20">
        <v>558</v>
      </c>
      <c r="E27" s="20"/>
      <c r="F27" s="20"/>
      <c r="G27" s="20"/>
      <c r="H27" s="20"/>
      <c r="I27" s="20"/>
      <c r="J27" s="20">
        <f>SUM(D27:I27)</f>
        <v>558</v>
      </c>
    </row>
    <row r="28" spans="3:10" ht="13.5" thickBot="1">
      <c r="C28" s="11" t="s">
        <v>41</v>
      </c>
      <c r="D28" s="21">
        <f>D27</f>
        <v>558</v>
      </c>
      <c r="E28" s="21"/>
      <c r="F28" s="21"/>
      <c r="G28" s="21"/>
      <c r="H28" s="21"/>
      <c r="I28" s="21"/>
      <c r="J28" s="21">
        <f>SUM(D28:I28)</f>
        <v>558</v>
      </c>
    </row>
    <row r="29" spans="1:10" ht="12.75">
      <c r="A29" s="9"/>
      <c r="D29" s="22"/>
      <c r="E29" s="22"/>
      <c r="F29" s="22"/>
      <c r="G29" s="22"/>
      <c r="H29" s="22"/>
      <c r="I29" s="22"/>
      <c r="J29" s="22"/>
    </row>
    <row r="30" spans="1:10" ht="12.75">
      <c r="A30" s="9">
        <v>3435</v>
      </c>
      <c r="C30" s="15" t="s">
        <v>77</v>
      </c>
      <c r="D30" s="22"/>
      <c r="E30" s="22"/>
      <c r="F30" s="22"/>
      <c r="G30" s="22"/>
      <c r="H30" s="22"/>
      <c r="I30" s="22"/>
      <c r="J30" s="22"/>
    </row>
    <row r="31" spans="2:10" ht="13.5" thickBot="1">
      <c r="B31" s="35">
        <v>343599</v>
      </c>
      <c r="C31" s="16" t="s">
        <v>54</v>
      </c>
      <c r="D31" s="20">
        <v>1113</v>
      </c>
      <c r="E31" s="20"/>
      <c r="F31" s="20"/>
      <c r="G31" s="20"/>
      <c r="H31" s="20"/>
      <c r="I31" s="20"/>
      <c r="J31" s="20">
        <f>SUM(D31:I31)</f>
        <v>1113</v>
      </c>
    </row>
    <row r="32" spans="3:10" ht="13.5" thickBot="1">
      <c r="C32" s="11" t="s">
        <v>40</v>
      </c>
      <c r="D32" s="21">
        <f>D31</f>
        <v>1113</v>
      </c>
      <c r="E32" s="21"/>
      <c r="F32" s="21"/>
      <c r="G32" s="21"/>
      <c r="H32" s="21"/>
      <c r="I32" s="21"/>
      <c r="J32" s="21">
        <f>SUM(D32:I32)</f>
        <v>1113</v>
      </c>
    </row>
    <row r="33" spans="3:10" ht="12.75">
      <c r="C33" s="19"/>
      <c r="D33" s="23"/>
      <c r="E33" s="23"/>
      <c r="F33" s="23"/>
      <c r="G33" s="23"/>
      <c r="H33" s="23"/>
      <c r="I33" s="23"/>
      <c r="J33" s="23"/>
    </row>
    <row r="34" spans="1:10" ht="12.75">
      <c r="A34" s="9">
        <v>3481</v>
      </c>
      <c r="C34" s="19" t="s">
        <v>85</v>
      </c>
      <c r="D34" s="23"/>
      <c r="E34" s="23"/>
      <c r="F34" s="23"/>
      <c r="G34" s="23"/>
      <c r="H34" s="23"/>
      <c r="I34" s="23"/>
      <c r="J34" s="23"/>
    </row>
    <row r="35" spans="2:10" ht="13.5" thickBot="1">
      <c r="B35" s="35" t="s">
        <v>86</v>
      </c>
      <c r="C35" s="55" t="s">
        <v>87</v>
      </c>
      <c r="D35" s="39">
        <v>100000</v>
      </c>
      <c r="E35" s="23"/>
      <c r="F35" s="23"/>
      <c r="G35" s="23"/>
      <c r="H35" s="23"/>
      <c r="I35" s="23"/>
      <c r="J35" s="39">
        <f>SUM(D35:I35)</f>
        <v>100000</v>
      </c>
    </row>
    <row r="36" spans="3:10" ht="13.5" thickBot="1">
      <c r="C36" s="30" t="s">
        <v>48</v>
      </c>
      <c r="D36" s="26">
        <f>SUM(D34:D35)</f>
        <v>100000</v>
      </c>
      <c r="E36" s="21"/>
      <c r="F36" s="21"/>
      <c r="G36" s="21"/>
      <c r="H36" s="21"/>
      <c r="I36" s="21"/>
      <c r="J36" s="29">
        <f>SUM(J34:J35)</f>
        <v>100000</v>
      </c>
    </row>
    <row r="37" spans="3:10" ht="12.75">
      <c r="C37" s="19"/>
      <c r="D37" s="23"/>
      <c r="E37" s="23"/>
      <c r="F37" s="23"/>
      <c r="G37" s="23"/>
      <c r="H37" s="23"/>
      <c r="I37" s="23"/>
      <c r="J37" s="23"/>
    </row>
    <row r="38" spans="1:10" ht="12.75">
      <c r="A38" s="9">
        <v>3490</v>
      </c>
      <c r="C38" s="19" t="s">
        <v>58</v>
      </c>
      <c r="D38" s="23"/>
      <c r="E38" s="23"/>
      <c r="F38" s="23"/>
      <c r="G38" s="23"/>
      <c r="H38" s="23"/>
      <c r="I38" s="23"/>
      <c r="J38" s="23"/>
    </row>
    <row r="39" spans="2:10" ht="12.75">
      <c r="B39" s="35">
        <v>349502</v>
      </c>
      <c r="C39" s="16" t="s">
        <v>44</v>
      </c>
      <c r="D39" s="20">
        <v>150000</v>
      </c>
      <c r="E39" s="20"/>
      <c r="F39" s="20"/>
      <c r="G39" s="20"/>
      <c r="H39" s="20"/>
      <c r="I39" s="20"/>
      <c r="J39" s="20">
        <f>SUM(D39:I39)</f>
        <v>150000</v>
      </c>
    </row>
    <row r="40" spans="2:10" ht="12.75">
      <c r="B40" s="35">
        <v>349559</v>
      </c>
      <c r="C40" s="41" t="s">
        <v>45</v>
      </c>
      <c r="D40" s="42">
        <v>500000</v>
      </c>
      <c r="E40" s="23"/>
      <c r="F40" s="23"/>
      <c r="G40" s="23"/>
      <c r="H40" s="23"/>
      <c r="I40" s="23"/>
      <c r="J40" s="20">
        <f>SUM(D40:I40)</f>
        <v>500000</v>
      </c>
    </row>
    <row r="41" spans="2:10" ht="12.75">
      <c r="B41" s="35">
        <v>349560</v>
      </c>
      <c r="C41" s="41" t="s">
        <v>46</v>
      </c>
      <c r="D41" s="42">
        <v>841892</v>
      </c>
      <c r="E41" s="23"/>
      <c r="F41" s="23"/>
      <c r="G41" s="23"/>
      <c r="H41" s="23"/>
      <c r="I41" s="23"/>
      <c r="J41" s="20">
        <f>SUM(D41:I41)</f>
        <v>841892</v>
      </c>
    </row>
    <row r="42" spans="2:10" ht="13.5" thickBot="1">
      <c r="B42" s="35">
        <v>349561</v>
      </c>
      <c r="C42" s="41" t="s">
        <v>47</v>
      </c>
      <c r="D42" s="42">
        <v>371757</v>
      </c>
      <c r="E42" s="23"/>
      <c r="F42" s="23"/>
      <c r="G42" s="23"/>
      <c r="H42" s="23"/>
      <c r="I42" s="23"/>
      <c r="J42" s="20">
        <f>SUM(D42:I42)</f>
        <v>371757</v>
      </c>
    </row>
    <row r="43" spans="3:10" ht="13.5" thickBot="1">
      <c r="C43" s="30" t="s">
        <v>48</v>
      </c>
      <c r="D43" s="26">
        <f>SUM(D39:D42)</f>
        <v>1863649</v>
      </c>
      <c r="E43" s="21"/>
      <c r="F43" s="21"/>
      <c r="G43" s="21"/>
      <c r="H43" s="21"/>
      <c r="I43" s="21"/>
      <c r="J43" s="29">
        <f>SUM(J39:J42)</f>
        <v>1863649</v>
      </c>
    </row>
    <row r="44" spans="3:10" ht="12.75">
      <c r="C44" s="16"/>
      <c r="D44" s="20"/>
      <c r="E44" s="23"/>
      <c r="F44" s="23"/>
      <c r="G44" s="23"/>
      <c r="H44" s="23"/>
      <c r="I44" s="23"/>
      <c r="J44" s="23"/>
    </row>
    <row r="45" spans="1:12" ht="12.75">
      <c r="A45" s="9">
        <v>3522</v>
      </c>
      <c r="C45" s="15" t="s">
        <v>22</v>
      </c>
      <c r="D45" s="22"/>
      <c r="E45" s="22"/>
      <c r="F45" s="22"/>
      <c r="G45" s="22"/>
      <c r="H45" s="22"/>
      <c r="I45" s="22"/>
      <c r="J45" s="22"/>
      <c r="L45" t="s">
        <v>1</v>
      </c>
    </row>
    <row r="46" spans="2:12" ht="12.75">
      <c r="B46" s="35">
        <v>352258</v>
      </c>
      <c r="C46" s="16" t="s">
        <v>23</v>
      </c>
      <c r="D46" s="20">
        <v>150000</v>
      </c>
      <c r="E46" s="20"/>
      <c r="F46" s="20"/>
      <c r="G46" s="20"/>
      <c r="H46" s="20"/>
      <c r="I46" s="20"/>
      <c r="J46" s="20">
        <f>SUM(D46:I46)</f>
        <v>150000</v>
      </c>
      <c r="L46" t="s">
        <v>1</v>
      </c>
    </row>
    <row r="47" spans="2:12" ht="13.5" thickBot="1">
      <c r="B47" s="35">
        <v>352341</v>
      </c>
      <c r="C47" s="16" t="s">
        <v>24</v>
      </c>
      <c r="D47" s="20">
        <v>-150000</v>
      </c>
      <c r="E47" s="20"/>
      <c r="F47" s="20"/>
      <c r="G47" s="20"/>
      <c r="H47" s="20"/>
      <c r="I47" s="20"/>
      <c r="J47" s="20">
        <f>SUM(D47:I47)</f>
        <v>-150000</v>
      </c>
      <c r="L47" t="s">
        <v>1</v>
      </c>
    </row>
    <row r="48" spans="3:12" ht="13.5" thickBot="1">
      <c r="C48" s="11" t="s">
        <v>32</v>
      </c>
      <c r="D48" s="21">
        <f>SUM(D46:D47)</f>
        <v>0</v>
      </c>
      <c r="E48" s="21"/>
      <c r="F48" s="21"/>
      <c r="G48" s="21"/>
      <c r="H48" s="21"/>
      <c r="I48" s="21"/>
      <c r="J48" s="21">
        <f>SUM(J46:J47)</f>
        <v>0</v>
      </c>
      <c r="L48" t="s">
        <v>1</v>
      </c>
    </row>
    <row r="49" spans="4:12" ht="12.75">
      <c r="D49" s="22"/>
      <c r="E49" s="22"/>
      <c r="F49" s="22"/>
      <c r="G49" s="22"/>
      <c r="H49" s="22"/>
      <c r="I49" s="22"/>
      <c r="J49" s="22"/>
      <c r="L49" t="s">
        <v>69</v>
      </c>
    </row>
    <row r="50" spans="1:10" ht="12.75">
      <c r="A50" s="14">
        <v>3556</v>
      </c>
      <c r="B50" s="33"/>
      <c r="C50" s="17" t="s">
        <v>25</v>
      </c>
      <c r="D50" s="22"/>
      <c r="E50" s="22"/>
      <c r="F50" s="22"/>
      <c r="G50" s="22"/>
      <c r="H50" s="22"/>
      <c r="I50" s="22"/>
      <c r="J50" s="22"/>
    </row>
    <row r="51" spans="1:10" ht="12.75">
      <c r="A51" s="13"/>
      <c r="B51" s="35">
        <v>355601</v>
      </c>
      <c r="C51" s="41" t="s">
        <v>26</v>
      </c>
      <c r="D51" s="51">
        <v>117887</v>
      </c>
      <c r="E51" s="20"/>
      <c r="F51" s="20"/>
      <c r="G51" s="20"/>
      <c r="H51" s="20"/>
      <c r="I51" s="20"/>
      <c r="J51" s="20">
        <f>SUM(D51:I51)</f>
        <v>117887</v>
      </c>
    </row>
    <row r="52" spans="2:10" ht="13.5" thickBot="1">
      <c r="B52" s="35">
        <v>355602</v>
      </c>
      <c r="C52" s="16" t="s">
        <v>27</v>
      </c>
      <c r="D52" s="20">
        <v>-117887</v>
      </c>
      <c r="E52" s="20"/>
      <c r="F52" s="20"/>
      <c r="G52" s="20"/>
      <c r="H52" s="20"/>
      <c r="I52" s="20"/>
      <c r="J52" s="20">
        <f>SUM(D52:I52)</f>
        <v>-117887</v>
      </c>
    </row>
    <row r="53" spans="3:10" ht="13.5" thickBot="1">
      <c r="C53" s="11" t="s">
        <v>33</v>
      </c>
      <c r="D53" s="21">
        <f>SUM(D51:D52)</f>
        <v>0</v>
      </c>
      <c r="E53" s="21"/>
      <c r="F53" s="21"/>
      <c r="G53" s="21"/>
      <c r="H53" s="21"/>
      <c r="I53" s="21"/>
      <c r="J53" s="21">
        <f>SUM(J51:J52)</f>
        <v>0</v>
      </c>
    </row>
    <row r="54" spans="4:10" ht="12.75">
      <c r="D54" s="22"/>
      <c r="E54" s="22"/>
      <c r="F54" s="22"/>
      <c r="G54" s="22"/>
      <c r="H54" s="22"/>
      <c r="I54" s="22"/>
      <c r="J54" s="22"/>
    </row>
    <row r="55" spans="1:10" ht="12.75">
      <c r="A55" s="9">
        <v>3641</v>
      </c>
      <c r="C55" s="12" t="s">
        <v>59</v>
      </c>
      <c r="D55" s="20"/>
      <c r="E55" s="20"/>
      <c r="F55" s="20"/>
      <c r="G55" s="20"/>
      <c r="H55" s="20"/>
      <c r="I55" s="20"/>
      <c r="J55" s="20"/>
    </row>
    <row r="56" spans="1:10" ht="13.5" thickBot="1">
      <c r="A56" s="13"/>
      <c r="B56" s="35" t="s">
        <v>81</v>
      </c>
      <c r="C56" s="43" t="s">
        <v>82</v>
      </c>
      <c r="D56" s="51">
        <v>250000</v>
      </c>
      <c r="E56" s="20"/>
      <c r="F56" s="20"/>
      <c r="G56" s="20"/>
      <c r="H56" s="20"/>
      <c r="I56" s="20"/>
      <c r="J56" s="20">
        <f>SUM(D56:I56)</f>
        <v>250000</v>
      </c>
    </row>
    <row r="57" spans="1:10" ht="13.5" thickBot="1">
      <c r="A57" s="13"/>
      <c r="C57" s="11" t="s">
        <v>42</v>
      </c>
      <c r="D57" s="26">
        <f>SUM(D56:D56)</f>
        <v>250000</v>
      </c>
      <c r="E57" s="26"/>
      <c r="F57" s="26"/>
      <c r="G57" s="26"/>
      <c r="H57" s="26"/>
      <c r="I57" s="26"/>
      <c r="J57" s="25">
        <f>SUM(J56:J56)</f>
        <v>250000</v>
      </c>
    </row>
    <row r="58" spans="4:10" ht="12.75">
      <c r="D58" s="22"/>
      <c r="E58" s="22"/>
      <c r="F58" s="22"/>
      <c r="G58" s="22"/>
      <c r="H58" s="22"/>
      <c r="I58" s="22"/>
      <c r="J58" s="22"/>
    </row>
    <row r="59" spans="1:10" ht="12.75">
      <c r="A59" s="14">
        <v>3672</v>
      </c>
      <c r="B59" s="33"/>
      <c r="C59" s="17" t="s">
        <v>35</v>
      </c>
      <c r="D59" s="22"/>
      <c r="E59" s="22"/>
      <c r="F59" s="22"/>
      <c r="G59" s="22"/>
      <c r="H59" s="22"/>
      <c r="I59" s="22"/>
      <c r="J59" s="22"/>
    </row>
    <row r="60" spans="2:10" ht="13.5" thickBot="1">
      <c r="B60" s="35">
        <v>367200</v>
      </c>
      <c r="C60" s="16" t="s">
        <v>53</v>
      </c>
      <c r="D60" s="20">
        <v>220000</v>
      </c>
      <c r="E60" s="20"/>
      <c r="F60" s="20"/>
      <c r="G60" s="20"/>
      <c r="H60" s="20"/>
      <c r="I60" s="20"/>
      <c r="J60" s="20">
        <f>SUM(D60:I60)</f>
        <v>220000</v>
      </c>
    </row>
    <row r="61" spans="3:10" ht="13.5" thickBot="1">
      <c r="C61" s="11" t="s">
        <v>36</v>
      </c>
      <c r="D61" s="21">
        <f>SUM(D60:D60)</f>
        <v>220000</v>
      </c>
      <c r="E61" s="21"/>
      <c r="F61" s="21"/>
      <c r="G61" s="21"/>
      <c r="H61" s="21"/>
      <c r="I61" s="21"/>
      <c r="J61" s="21">
        <f>SUM(J60:J60)</f>
        <v>220000</v>
      </c>
    </row>
    <row r="62" spans="3:10" ht="12.75">
      <c r="C62" s="19"/>
      <c r="D62" s="23"/>
      <c r="E62" s="23"/>
      <c r="F62" s="23"/>
      <c r="G62" s="23"/>
      <c r="H62" s="23"/>
      <c r="I62" s="23"/>
      <c r="J62" s="23"/>
    </row>
    <row r="63" spans="1:10" ht="12.75">
      <c r="A63" s="2">
        <v>3681</v>
      </c>
      <c r="B63" s="31"/>
      <c r="C63" s="45" t="s">
        <v>62</v>
      </c>
      <c r="D63" s="46"/>
      <c r="E63" s="23"/>
      <c r="F63" s="23"/>
      <c r="G63" s="23"/>
      <c r="H63" s="23"/>
      <c r="I63" s="23"/>
      <c r="J63" s="23"/>
    </row>
    <row r="64" spans="1:10" ht="12.75">
      <c r="A64" s="3"/>
      <c r="B64" s="31">
        <v>368116</v>
      </c>
      <c r="C64" s="40" t="s">
        <v>70</v>
      </c>
      <c r="D64" s="47">
        <v>1558108</v>
      </c>
      <c r="E64" s="39"/>
      <c r="F64" s="39"/>
      <c r="G64" s="39"/>
      <c r="H64" s="39"/>
      <c r="I64" s="39"/>
      <c r="J64" s="39">
        <f>SUM(D64:I64)</f>
        <v>1558108</v>
      </c>
    </row>
    <row r="65" spans="1:10" ht="13.5" thickBot="1">
      <c r="A65" s="3"/>
      <c r="B65" s="31">
        <v>368149</v>
      </c>
      <c r="C65" s="40" t="s">
        <v>63</v>
      </c>
      <c r="D65" s="47">
        <v>350000</v>
      </c>
      <c r="E65" s="39"/>
      <c r="F65" s="39"/>
      <c r="G65" s="39"/>
      <c r="H65" s="39"/>
      <c r="I65" s="39"/>
      <c r="J65" s="39">
        <f>SUM(D65:I65)</f>
        <v>350000</v>
      </c>
    </row>
    <row r="66" spans="1:10" ht="13.5" thickBot="1">
      <c r="A66" s="3"/>
      <c r="B66" s="31"/>
      <c r="C66" s="48" t="s">
        <v>64</v>
      </c>
      <c r="D66" s="49">
        <f>SUM(D64:D65)</f>
        <v>1908108</v>
      </c>
      <c r="E66" s="21"/>
      <c r="F66" s="21"/>
      <c r="G66" s="21"/>
      <c r="H66" s="21"/>
      <c r="I66" s="21"/>
      <c r="J66" s="29">
        <f>SUM(J64)</f>
        <v>1558108</v>
      </c>
    </row>
    <row r="67" spans="1:10" ht="12.75">
      <c r="A67" s="3"/>
      <c r="B67" s="31"/>
      <c r="C67" s="45"/>
      <c r="D67" s="46"/>
      <c r="E67" s="23"/>
      <c r="F67" s="23"/>
      <c r="G67" s="23"/>
      <c r="H67" s="23"/>
      <c r="I67" s="23"/>
      <c r="J67" s="23"/>
    </row>
    <row r="68" spans="1:10" ht="12.75">
      <c r="A68" s="2">
        <v>3682</v>
      </c>
      <c r="B68" s="31"/>
      <c r="C68" s="45" t="s">
        <v>65</v>
      </c>
      <c r="D68" s="46"/>
      <c r="E68" s="23"/>
      <c r="F68" s="23"/>
      <c r="G68" s="23"/>
      <c r="H68" s="23"/>
      <c r="I68" s="23"/>
      <c r="J68" s="23"/>
    </row>
    <row r="69" spans="1:10" ht="12.75">
      <c r="A69" s="3"/>
      <c r="B69" s="31">
        <v>368216</v>
      </c>
      <c r="C69" s="40" t="s">
        <v>66</v>
      </c>
      <c r="D69" s="47">
        <v>115000</v>
      </c>
      <c r="E69" s="39"/>
      <c r="F69" s="39"/>
      <c r="G69" s="39"/>
      <c r="H69" s="39"/>
      <c r="I69" s="39"/>
      <c r="J69" s="39">
        <f>SUM(D69:I69)</f>
        <v>115000</v>
      </c>
    </row>
    <row r="70" spans="1:10" ht="13.5" thickBot="1">
      <c r="A70" s="3"/>
      <c r="B70" s="31">
        <v>368249</v>
      </c>
      <c r="C70" s="41" t="s">
        <v>67</v>
      </c>
      <c r="D70" s="44">
        <v>1538649</v>
      </c>
      <c r="E70" s="39"/>
      <c r="F70" s="39"/>
      <c r="G70" s="39"/>
      <c r="H70" s="39"/>
      <c r="I70" s="39"/>
      <c r="J70" s="39">
        <f>SUM(D70:I70)</f>
        <v>1538649</v>
      </c>
    </row>
    <row r="71" spans="1:10" ht="13.5" thickBot="1">
      <c r="A71" s="3"/>
      <c r="B71" s="31"/>
      <c r="C71" s="48" t="s">
        <v>68</v>
      </c>
      <c r="D71" s="49">
        <f>SUM(D69:D70)</f>
        <v>1653649</v>
      </c>
      <c r="E71" s="21"/>
      <c r="F71" s="21"/>
      <c r="G71" s="21"/>
      <c r="H71" s="21"/>
      <c r="I71" s="21"/>
      <c r="J71" s="29">
        <f>SUM(J69:J70)</f>
        <v>1653649</v>
      </c>
    </row>
    <row r="72" spans="3:10" ht="12.75">
      <c r="C72" s="19"/>
      <c r="D72" s="23"/>
      <c r="E72" s="23"/>
      <c r="F72" s="23"/>
      <c r="G72" s="23"/>
      <c r="H72" s="23"/>
      <c r="I72" s="23"/>
      <c r="J72" s="23"/>
    </row>
    <row r="73" spans="1:10" ht="12.75">
      <c r="A73" s="14">
        <v>3771</v>
      </c>
      <c r="B73" s="33"/>
      <c r="C73" s="15" t="s">
        <v>60</v>
      </c>
      <c r="D73" s="22"/>
      <c r="E73" s="22"/>
      <c r="F73" s="22"/>
      <c r="G73" s="22"/>
      <c r="H73" s="22"/>
      <c r="I73" s="22"/>
      <c r="J73" s="22"/>
    </row>
    <row r="74" spans="1:10" ht="12.75">
      <c r="A74" s="14"/>
      <c r="B74" s="33">
        <v>377143</v>
      </c>
      <c r="C74" s="28" t="s">
        <v>72</v>
      </c>
      <c r="D74" s="20">
        <v>-2080521</v>
      </c>
      <c r="E74" s="20"/>
      <c r="F74" s="20"/>
      <c r="G74" s="20"/>
      <c r="H74" s="20"/>
      <c r="I74" s="20"/>
      <c r="J74" s="20">
        <f>SUM(D74:I74)</f>
        <v>-2080521</v>
      </c>
    </row>
    <row r="75" spans="1:10" ht="12.75">
      <c r="A75" s="14"/>
      <c r="B75" s="33">
        <v>377166</v>
      </c>
      <c r="C75" s="41" t="s">
        <v>37</v>
      </c>
      <c r="D75" s="47">
        <v>268900</v>
      </c>
      <c r="E75" s="20"/>
      <c r="F75" s="20"/>
      <c r="G75" s="20"/>
      <c r="H75" s="20"/>
      <c r="I75" s="20"/>
      <c r="J75" s="20">
        <f>SUM(D75:I75)</f>
        <v>268900</v>
      </c>
    </row>
    <row r="76" spans="1:10" ht="12.75">
      <c r="A76" s="14"/>
      <c r="B76" s="33">
        <v>377167</v>
      </c>
      <c r="C76" s="41" t="s">
        <v>38</v>
      </c>
      <c r="D76" s="47">
        <v>349130</v>
      </c>
      <c r="E76" s="20"/>
      <c r="F76" s="20"/>
      <c r="G76" s="20"/>
      <c r="H76" s="20"/>
      <c r="I76" s="20"/>
      <c r="J76" s="20">
        <f>SUM(D76:I76)</f>
        <v>349130</v>
      </c>
    </row>
    <row r="77" spans="1:10" ht="13.5" thickBot="1">
      <c r="A77" s="14"/>
      <c r="B77" s="33">
        <v>377169</v>
      </c>
      <c r="C77" s="43" t="s">
        <v>75</v>
      </c>
      <c r="D77" s="47">
        <v>155000</v>
      </c>
      <c r="E77" s="20"/>
      <c r="F77" s="20"/>
      <c r="G77" s="20"/>
      <c r="H77" s="20"/>
      <c r="I77" s="20"/>
      <c r="J77" s="20">
        <f>SUM(D77:I77)</f>
        <v>155000</v>
      </c>
    </row>
    <row r="78" spans="1:10" ht="13.5" thickBot="1">
      <c r="A78" s="14"/>
      <c r="B78" s="33"/>
      <c r="C78" s="18" t="s">
        <v>39</v>
      </c>
      <c r="D78" s="21">
        <f>SUM(D74:D77)</f>
        <v>-1307491</v>
      </c>
      <c r="E78" s="21"/>
      <c r="F78" s="21"/>
      <c r="G78" s="21"/>
      <c r="H78" s="21"/>
      <c r="I78" s="21"/>
      <c r="J78" s="21">
        <f>SUM(J74:J77)</f>
        <v>-1307491</v>
      </c>
    </row>
    <row r="79" spans="1:10" ht="12.75">
      <c r="A79" s="14"/>
      <c r="B79" s="33"/>
      <c r="C79" s="15"/>
      <c r="D79" s="22"/>
      <c r="E79" s="22"/>
      <c r="F79" s="22"/>
      <c r="G79" s="22"/>
      <c r="H79" s="22"/>
      <c r="I79" s="22"/>
      <c r="J79" s="22"/>
    </row>
    <row r="80" spans="1:10" ht="12.75">
      <c r="A80" s="14">
        <v>3840</v>
      </c>
      <c r="B80" s="33"/>
      <c r="C80" s="15" t="s">
        <v>28</v>
      </c>
      <c r="D80" s="22"/>
      <c r="E80" s="22"/>
      <c r="F80" s="22"/>
      <c r="G80" s="22"/>
      <c r="H80" s="22"/>
      <c r="I80" s="22"/>
      <c r="J80" s="22"/>
    </row>
    <row r="81" spans="1:10" ht="13.5" thickBot="1">
      <c r="A81" s="14"/>
      <c r="B81" s="35">
        <v>384001</v>
      </c>
      <c r="C81" t="s">
        <v>29</v>
      </c>
      <c r="D81" s="20">
        <v>70000</v>
      </c>
      <c r="E81" s="20"/>
      <c r="F81" s="20"/>
      <c r="G81" s="20"/>
      <c r="H81" s="20"/>
      <c r="I81" s="20"/>
      <c r="J81" s="20">
        <f>SUM(D81:I81)</f>
        <v>70000</v>
      </c>
    </row>
    <row r="82" spans="1:10" ht="13.5" thickBot="1">
      <c r="A82" s="14"/>
      <c r="B82" s="33"/>
      <c r="C82" s="18" t="s">
        <v>34</v>
      </c>
      <c r="D82" s="21">
        <f>SUM(D81)</f>
        <v>70000</v>
      </c>
      <c r="E82" s="21"/>
      <c r="F82" s="21"/>
      <c r="G82" s="21"/>
      <c r="H82" s="21"/>
      <c r="I82" s="21"/>
      <c r="J82" s="21">
        <f>SUM(J81)</f>
        <v>70000</v>
      </c>
    </row>
    <row r="83" spans="1:10" ht="12.75">
      <c r="A83" s="14"/>
      <c r="B83" s="33"/>
      <c r="C83" s="15"/>
      <c r="D83" s="22"/>
      <c r="E83" s="22"/>
      <c r="F83" s="22"/>
      <c r="G83" s="22"/>
      <c r="H83" s="22"/>
      <c r="I83" s="22"/>
      <c r="J83" s="22"/>
    </row>
    <row r="84" spans="1:10" ht="12.75">
      <c r="A84" s="9">
        <v>3951</v>
      </c>
      <c r="B84" s="36"/>
      <c r="C84" s="10" t="s">
        <v>78</v>
      </c>
      <c r="D84" s="22"/>
      <c r="E84" s="22"/>
      <c r="F84" s="22"/>
      <c r="G84" s="22"/>
      <c r="H84" s="22"/>
      <c r="I84" s="22"/>
      <c r="J84" s="22" t="s">
        <v>1</v>
      </c>
    </row>
    <row r="85" spans="2:10" ht="12.75">
      <c r="B85" s="35">
        <v>395552</v>
      </c>
      <c r="C85" t="s">
        <v>11</v>
      </c>
      <c r="D85" s="20">
        <v>145351</v>
      </c>
      <c r="E85" s="20"/>
      <c r="F85" s="20"/>
      <c r="G85" s="20"/>
      <c r="H85" s="20"/>
      <c r="I85" s="20"/>
      <c r="J85" s="20">
        <f aca="true" t="shared" si="0" ref="J85:J91">SUM(D85:I85)</f>
        <v>145351</v>
      </c>
    </row>
    <row r="86" spans="2:10" ht="12.75">
      <c r="B86" s="35">
        <v>395553</v>
      </c>
      <c r="C86" t="s">
        <v>12</v>
      </c>
      <c r="D86" s="20">
        <v>124399</v>
      </c>
      <c r="E86" s="20"/>
      <c r="F86" s="20"/>
      <c r="G86" s="20"/>
      <c r="H86" s="20"/>
      <c r="I86" s="20"/>
      <c r="J86" s="20">
        <f t="shared" si="0"/>
        <v>124399</v>
      </c>
    </row>
    <row r="87" spans="2:10" ht="12.75">
      <c r="B87" s="35">
        <v>395554</v>
      </c>
      <c r="C87" t="s">
        <v>13</v>
      </c>
      <c r="D87" s="24">
        <f>266500-176500</f>
        <v>90000</v>
      </c>
      <c r="E87" s="20"/>
      <c r="F87" s="20"/>
      <c r="G87" s="20"/>
      <c r="H87" s="20"/>
      <c r="I87" s="20"/>
      <c r="J87" s="20">
        <f t="shared" si="0"/>
        <v>90000</v>
      </c>
    </row>
    <row r="88" spans="2:10" ht="12.75">
      <c r="B88" s="35">
        <v>395545</v>
      </c>
      <c r="C88" t="s">
        <v>56</v>
      </c>
      <c r="D88" s="24">
        <v>3725000</v>
      </c>
      <c r="E88" s="24"/>
      <c r="F88" s="24"/>
      <c r="G88" s="24"/>
      <c r="H88" s="24"/>
      <c r="I88" s="24"/>
      <c r="J88" s="24">
        <f t="shared" si="0"/>
        <v>3725000</v>
      </c>
    </row>
    <row r="89" spans="2:10" ht="12.75">
      <c r="B89" s="35">
        <v>395555</v>
      </c>
      <c r="C89" t="s">
        <v>61</v>
      </c>
      <c r="D89" s="24">
        <v>155658</v>
      </c>
      <c r="E89" s="24"/>
      <c r="F89" s="24"/>
      <c r="G89" s="24"/>
      <c r="H89" s="24"/>
      <c r="I89" s="24"/>
      <c r="J89" s="24">
        <f t="shared" si="0"/>
        <v>155658</v>
      </c>
    </row>
    <row r="90" spans="2:10" ht="12.75">
      <c r="B90" s="35">
        <v>395556</v>
      </c>
      <c r="C90" t="s">
        <v>74</v>
      </c>
      <c r="D90" s="24">
        <v>159225</v>
      </c>
      <c r="E90" s="24"/>
      <c r="F90" s="24"/>
      <c r="G90" s="24"/>
      <c r="H90" s="24"/>
      <c r="I90" s="24"/>
      <c r="J90" s="24">
        <f t="shared" si="0"/>
        <v>159225</v>
      </c>
    </row>
    <row r="91" spans="2:10" ht="13.5" thickBot="1">
      <c r="B91" s="35" t="s">
        <v>88</v>
      </c>
      <c r="C91" t="s">
        <v>89</v>
      </c>
      <c r="D91" s="24">
        <v>75000</v>
      </c>
      <c r="E91" s="24">
        <v>0</v>
      </c>
      <c r="F91" s="24">
        <v>0</v>
      </c>
      <c r="G91" s="24">
        <v>0</v>
      </c>
      <c r="H91" s="24">
        <v>0</v>
      </c>
      <c r="I91" s="24"/>
      <c r="J91" s="24">
        <f t="shared" si="0"/>
        <v>75000</v>
      </c>
    </row>
    <row r="92" spans="3:10" ht="13.5" thickBot="1">
      <c r="C92" s="11" t="s">
        <v>14</v>
      </c>
      <c r="D92" s="21">
        <f>SUM(D85:D91)</f>
        <v>4474633</v>
      </c>
      <c r="E92" s="21"/>
      <c r="F92" s="21"/>
      <c r="G92" s="21"/>
      <c r="H92" s="21"/>
      <c r="I92" s="21"/>
      <c r="J92" s="21">
        <f>SUM(J85:J91)</f>
        <v>4474633</v>
      </c>
    </row>
    <row r="94" spans="3:4" ht="12.75">
      <c r="C94" s="12" t="s">
        <v>43</v>
      </c>
      <c r="D94" s="37">
        <f>SUM(D6:D92)/2</f>
        <v>13465084</v>
      </c>
    </row>
    <row r="95" spans="1:4" ht="15">
      <c r="A95" s="14"/>
      <c r="B95" s="33"/>
      <c r="C95" s="15"/>
      <c r="D95" s="38"/>
    </row>
    <row r="96" spans="1:6" ht="12.75">
      <c r="A96" s="14"/>
      <c r="B96" s="33"/>
      <c r="C96" s="16"/>
      <c r="F96" s="27" t="s">
        <v>1</v>
      </c>
    </row>
    <row r="97" spans="3:6" ht="12.75">
      <c r="C97" s="12"/>
      <c r="D97" s="37"/>
      <c r="F97" s="27" t="s">
        <v>1</v>
      </c>
    </row>
    <row r="99" ht="12.75">
      <c r="F99" s="27" t="s">
        <v>1</v>
      </c>
    </row>
  </sheetData>
  <printOptions horizontalCentered="1" verticalCentered="1"/>
  <pageMargins left="0.2" right="0.2" top="1" bottom="1" header="0.5" footer="0.5"/>
  <pageSetup horizontalDpi="600" verticalDpi="600" orientation="landscape" scale="90" r:id="rId1"/>
  <headerFooter alignWithMargins="0">
    <oddHeader xml:space="preserve">&amp;L &amp;C </oddHeader>
    <oddFooter>&amp;C&amp;P</oddFoot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cols>
    <col min="3" max="3" width="49.140625" style="0" bestFit="1" customWidth="1"/>
    <col min="4" max="4" width="10.28125" style="0" bestFit="1" customWidth="1"/>
    <col min="10" max="10" width="10.281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2005-07-15T21:55:51Z</cp:lastPrinted>
  <dcterms:created xsi:type="dcterms:W3CDTF">2005-05-07T00:10:58Z</dcterms:created>
  <dcterms:modified xsi:type="dcterms:W3CDTF">2005-07-26T22:01:23Z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2006448576</vt:i4>
  </property>
  <property fmtid="{D5CDD505-2E9C-101B-9397-08002B2CF9AE}" pid="3" name="_EmailSubject">
    <vt:lpwstr>2005-0267 attachment A</vt:lpwstr>
  </property>
  <property fmtid="{D5CDD505-2E9C-101B-9397-08002B2CF9AE}" pid="4" name="_AuthorEmail">
    <vt:lpwstr>Anne.Noris@METROKC.GOV</vt:lpwstr>
  </property>
  <property fmtid="{D5CDD505-2E9C-101B-9397-08002B2CF9AE}" pid="5" name="_AuthorEmailDisplayName">
    <vt:lpwstr>Noris, Anne</vt:lpwstr>
  </property>
  <property fmtid="{D5CDD505-2E9C-101B-9397-08002B2CF9AE}" pid="6" name="_PreviousAdHocReviewCycleID">
    <vt:i4>-252488167</vt:i4>
  </property>
  <property fmtid="{D5CDD505-2E9C-101B-9397-08002B2CF9AE}" pid="7" name="_ReviewingToolsShownOnce">
    <vt:lpwstr/>
  </property>
</Properties>
</file>