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0920" windowHeight="7320" activeTab="0"/>
  </bookViews>
  <sheets>
    <sheet name="Fiscal Note-ME" sheetId="1" r:id="rId1"/>
  </sheets>
  <externalReferences>
    <externalReference r:id="rId4"/>
    <externalReference r:id="rId5"/>
    <externalReference r:id="rId6"/>
    <externalReference r:id="rId7"/>
  </externalReferences>
  <definedNames>
    <definedName name="_004BudgetDetailBBB">#REF!</definedName>
    <definedName name="8001">#REF!</definedName>
    <definedName name="8002">#REF!</definedName>
    <definedName name="8003">#REF!</definedName>
    <definedName name="8004">#REF!</definedName>
    <definedName name="8005">#REF!</definedName>
    <definedName name="8006">#REF!</definedName>
    <definedName name="8007">#REF!</definedName>
    <definedName name="8008">#REF!</definedName>
    <definedName name="8017">#REF!</definedName>
    <definedName name="8019">#REF!</definedName>
    <definedName name="8104">#REF!</definedName>
    <definedName name="ALL">#REF!</definedName>
    <definedName name="DownloadT">#REF!</definedName>
    <definedName name="EMS">#REF!</definedName>
    <definedName name="Footnote">'[4]Footnote'!$A$4:$C$19</definedName>
    <definedName name="_xlnm.Print_Area" localSheetId="0">'Fiscal Note-ME'!$A$1:$G$115</definedName>
    <definedName name="_xlnm.Print_Titles" localSheetId="0">'Fiscal Note-ME'!$1:$5</definedName>
    <definedName name="Query101">#REF!</definedName>
    <definedName name="Query102">#REF!</definedName>
    <definedName name="Query177">#REF!</definedName>
    <definedName name="Query3">'[3]Error -6-10-1pm'!#REF!</definedName>
    <definedName name="Query39">#REF!</definedName>
    <definedName name="tblPositionData">#REF!</definedName>
  </definedNames>
  <calcPr fullCalcOnLoad="1"/>
</workbook>
</file>

<file path=xl/sharedStrings.xml><?xml version="1.0" encoding="utf-8"?>
<sst xmlns="http://schemas.openxmlformats.org/spreadsheetml/2006/main" count="64" uniqueCount="37">
  <si>
    <t>FISCAL  NOTE</t>
  </si>
  <si>
    <t>Ordinance/Motion No.:</t>
  </si>
  <si>
    <t>3rd Quarter Omnibus Ordinance</t>
  </si>
  <si>
    <t>Title:</t>
  </si>
  <si>
    <t>PH01 - Medical Examiner Emergent Staffing Request</t>
  </si>
  <si>
    <t>Affected Agency and/or Agencies:</t>
  </si>
  <si>
    <t>Public Health</t>
  </si>
  <si>
    <t>Note Prepared By:</t>
  </si>
  <si>
    <t>Hikari Tamura</t>
  </si>
  <si>
    <t>Note Reviewed By:</t>
  </si>
  <si>
    <t>Mark Leaf</t>
  </si>
  <si>
    <t>Impact of the above legislation on the fiscal affairs of King County is estimated to be:</t>
  </si>
  <si>
    <t>Revenue to:</t>
  </si>
  <si>
    <t>Fund</t>
  </si>
  <si>
    <t>1st</t>
  </si>
  <si>
    <t>2nd</t>
  </si>
  <si>
    <t>3rd</t>
  </si>
  <si>
    <t>4th</t>
  </si>
  <si>
    <t>Fund Title</t>
  </si>
  <si>
    <t>Code</t>
  </si>
  <si>
    <t>Revenue Source</t>
  </si>
  <si>
    <t>Year</t>
  </si>
  <si>
    <t>Current Expense</t>
  </si>
  <si>
    <t>TOTAL</t>
  </si>
  <si>
    <t>Expenditures from:</t>
  </si>
  <si>
    <t>Department</t>
  </si>
  <si>
    <t>(Prevention Division)</t>
  </si>
  <si>
    <t>Expenditures By Categories:</t>
  </si>
  <si>
    <t>Salaries &amp; Benefits</t>
  </si>
  <si>
    <t>Supplies &amp; Services</t>
  </si>
  <si>
    <t>Capital Outlay</t>
  </si>
  <si>
    <t>Other</t>
  </si>
  <si>
    <t>OH @ 15.52%</t>
  </si>
  <si>
    <t>Please see subsequent pages for detailed information on this request.</t>
  </si>
  <si>
    <t>OMB Review By:</t>
  </si>
  <si>
    <t>Kelli Carroll</t>
  </si>
  <si>
    <t xml:space="preserve">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</si>
</sst>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_(* #,##0.000_);_(* \(#,##0.000\);_(* &quot;-&quot;??_);_(@_)"/>
    <numFmt numFmtId="171" formatCode="mm/dd/yy"/>
    <numFmt numFmtId="172" formatCode="_(&quot;$&quot;* #,##0.000_);_(&quot;$&quot;* \(#,##0.000\);_(&quot;$&quot;* &quot;-&quot;??_);_(@_)"/>
    <numFmt numFmtId="173" formatCode="_(* #,##0.0000_);_(* \(#,##0.0000\);_(* &quot;-&quot;??_);_(@_)"/>
    <numFmt numFmtId="174" formatCode="0000"/>
    <numFmt numFmtId="175" formatCode="&quot;$&quot;#,##0.00"/>
    <numFmt numFmtId="176" formatCode="_(&quot;$&quot;* #,##0.0000_);_(&quot;$&quot;* \(#,##0.0000\);_(&quot;$&quot;* &quot;-&quot;??_);_(@_)"/>
    <numFmt numFmtId="177" formatCode="0.0000"/>
    <numFmt numFmtId="178" formatCode="00000"/>
    <numFmt numFmtId="179" formatCode="#,##0.0000"/>
    <numFmt numFmtId="180" formatCode="0.0000%"/>
    <numFmt numFmtId="181" formatCode="&quot;$&quot;* #,##0.00_);[Red]&quot;$&quot;* \(#,##0.00\)"/>
    <numFmt numFmtId="182" formatCode="[&lt;=9999999]000\-0000;[&gt;9999999]\(000\)\ 000\-0000;General"/>
    <numFmt numFmtId="183" formatCode="&quot;$&quot;#,##0\ ;\(&quot;$&quot;#,##0\)"/>
    <numFmt numFmtId="184" formatCode="00"/>
    <numFmt numFmtId="185" formatCode="#,##0.0_);[Red]\(#,##0.0\)"/>
    <numFmt numFmtId="186" formatCode="#,##0;[Red]\(#,##0\)"/>
    <numFmt numFmtId="187" formatCode="#,##0;[Red]\(#,##0\);0"/>
  </numFmts>
  <fonts count="12">
    <font>
      <sz val="10"/>
      <name val="Arial"/>
      <family val="0"/>
    </font>
    <font>
      <b/>
      <sz val="10"/>
      <name val="Arial"/>
      <family val="0"/>
    </font>
    <font>
      <i/>
      <sz val="10"/>
      <name val="Arial"/>
      <family val="0"/>
    </font>
    <font>
      <b/>
      <i/>
      <sz val="10"/>
      <name val="Arial"/>
      <family val="0"/>
    </font>
    <font>
      <u val="single"/>
      <sz val="10"/>
      <color indexed="14"/>
      <name val="MS Sans Serif"/>
      <family val="0"/>
    </font>
    <font>
      <b/>
      <sz val="18"/>
      <name val="Arial"/>
      <family val="0"/>
    </font>
    <font>
      <b/>
      <sz val="12"/>
      <name val="Arial"/>
      <family val="0"/>
    </font>
    <font>
      <u val="single"/>
      <sz val="10"/>
      <color indexed="12"/>
      <name val="MS Sans Serif"/>
      <family val="0"/>
    </font>
    <font>
      <sz val="10"/>
      <name val="Helv"/>
      <family val="0"/>
    </font>
    <font>
      <sz val="16"/>
      <name val="Arial"/>
      <family val="2"/>
    </font>
    <font>
      <sz val="5"/>
      <name val="Arial"/>
      <family val="2"/>
    </font>
    <font>
      <sz val="8"/>
      <name val="Arial"/>
      <family val="0"/>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82" fontId="8" fillId="0" borderId="0" applyFont="0" applyFill="0" applyBorder="0" applyAlignment="0" applyProtection="0"/>
    <xf numFmtId="181" fontId="0" fillId="0" borderId="1" applyFont="0" applyFill="0" applyProtection="0">
      <alignment/>
    </xf>
  </cellStyleXfs>
  <cellXfs count="47">
    <xf numFmtId="0" fontId="0" fillId="0" borderId="0" xfId="0" applyAlignment="1">
      <alignment/>
    </xf>
    <xf numFmtId="0" fontId="9" fillId="0" borderId="0" xfId="0" applyFont="1" applyAlignment="1">
      <alignment/>
    </xf>
    <xf numFmtId="0" fontId="1" fillId="0" borderId="2" xfId="0" applyFont="1" applyBorder="1" applyAlignment="1">
      <alignment horizontal="left"/>
    </xf>
    <xf numFmtId="0" fontId="0" fillId="0" borderId="2" xfId="0" applyBorder="1" applyAlignment="1">
      <alignment/>
    </xf>
    <xf numFmtId="0" fontId="1" fillId="0" borderId="2" xfId="0" applyFont="1" applyBorder="1" applyAlignment="1">
      <alignment/>
    </xf>
    <xf numFmtId="0" fontId="0" fillId="0" borderId="2" xfId="0" applyBorder="1" applyAlignment="1">
      <alignment/>
    </xf>
    <xf numFmtId="0" fontId="0" fillId="0" borderId="0" xfId="0"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7" xfId="0" applyBorder="1" applyAlignment="1">
      <alignment horizontal="center"/>
    </xf>
    <xf numFmtId="0" fontId="0" fillId="0" borderId="7" xfId="0" applyBorder="1" applyAlignment="1">
      <alignment horizontal="left"/>
    </xf>
    <xf numFmtId="42" fontId="0" fillId="0" borderId="7" xfId="18" applyNumberFormat="1" applyBorder="1" applyAlignment="1">
      <alignment/>
    </xf>
    <xf numFmtId="174" fontId="0" fillId="0" borderId="7" xfId="0" applyNumberFormat="1" applyBorder="1" applyAlignment="1">
      <alignment horizontal="center"/>
    </xf>
    <xf numFmtId="174" fontId="0" fillId="0" borderId="7" xfId="0" applyNumberFormat="1" applyBorder="1" applyAlignment="1">
      <alignment/>
    </xf>
    <xf numFmtId="174" fontId="0" fillId="0" borderId="0" xfId="0" applyNumberFormat="1" applyAlignment="1">
      <alignment/>
    </xf>
    <xf numFmtId="42" fontId="0" fillId="0" borderId="0" xfId="0" applyNumberFormat="1" applyAlignment="1">
      <alignment/>
    </xf>
    <xf numFmtId="174" fontId="0" fillId="0" borderId="4" xfId="0" applyNumberFormat="1" applyBorder="1" applyAlignment="1">
      <alignment horizontal="center"/>
    </xf>
    <xf numFmtId="42" fontId="0" fillId="0" borderId="4" xfId="0" applyNumberFormat="1" applyBorder="1" applyAlignment="1">
      <alignment horizontal="center"/>
    </xf>
    <xf numFmtId="174" fontId="0" fillId="0" borderId="6" xfId="0" applyNumberFormat="1" applyBorder="1" applyAlignment="1">
      <alignment horizontal="center"/>
    </xf>
    <xf numFmtId="42" fontId="0" fillId="0" borderId="6"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18"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8" xfId="0" applyFill="1" applyBorder="1" applyAlignment="1">
      <alignment horizontal="center"/>
    </xf>
    <xf numFmtId="0" fontId="0" fillId="0" borderId="9" xfId="0" applyFill="1" applyBorder="1" applyAlignment="1">
      <alignment horizontal="center"/>
    </xf>
    <xf numFmtId="0" fontId="0" fillId="0" borderId="4" xfId="0" applyFill="1" applyBorder="1" applyAlignment="1">
      <alignment horizontal="center"/>
    </xf>
    <xf numFmtId="42" fontId="0" fillId="0" borderId="4" xfId="0" applyNumberFormat="1" applyFill="1" applyBorder="1" applyAlignment="1">
      <alignment horizontal="center"/>
    </xf>
    <xf numFmtId="0" fontId="0" fillId="0" borderId="10" xfId="0" applyFill="1" applyBorder="1" applyAlignment="1">
      <alignment horizontal="center"/>
    </xf>
    <xf numFmtId="0" fontId="0" fillId="0" borderId="2" xfId="0" applyFill="1" applyBorder="1" applyAlignment="1">
      <alignment horizontal="center"/>
    </xf>
    <xf numFmtId="0" fontId="0" fillId="0" borderId="6" xfId="0" applyFill="1" applyBorder="1" applyAlignment="1">
      <alignment horizontal="center"/>
    </xf>
    <xf numFmtId="42" fontId="0" fillId="0" borderId="6" xfId="0" applyNumberFormat="1" applyFill="1" applyBorder="1" applyAlignment="1">
      <alignment horizontal="center"/>
    </xf>
    <xf numFmtId="0" fontId="0" fillId="0" borderId="11" xfId="0" applyFill="1" applyBorder="1" applyAlignment="1">
      <alignment/>
    </xf>
    <xf numFmtId="0" fontId="0" fillId="0" borderId="12" xfId="0" applyFill="1" applyBorder="1" applyAlignment="1">
      <alignment horizontal="center"/>
    </xf>
    <xf numFmtId="42" fontId="0" fillId="0" borderId="6" xfId="18" applyNumberFormat="1" applyFill="1" applyBorder="1" applyAlignment="1">
      <alignment horizontal="center"/>
    </xf>
    <xf numFmtId="167" fontId="0" fillId="0" borderId="6" xfId="18" applyNumberFormat="1" applyFill="1" applyBorder="1" applyAlignment="1">
      <alignment horizontal="center"/>
    </xf>
    <xf numFmtId="42" fontId="0" fillId="0" borderId="7" xfId="18" applyNumberFormat="1" applyFill="1" applyBorder="1" applyAlignment="1">
      <alignment/>
    </xf>
    <xf numFmtId="0" fontId="0" fillId="0" borderId="12" xfId="0" applyFill="1" applyBorder="1" applyAlignment="1">
      <alignment/>
    </xf>
    <xf numFmtId="167" fontId="0" fillId="0" borderId="7" xfId="18" applyNumberFormat="1" applyFill="1" applyBorder="1" applyAlignment="1">
      <alignment/>
    </xf>
    <xf numFmtId="0" fontId="0" fillId="0" borderId="11" xfId="0" applyFill="1" applyBorder="1" applyAlignment="1">
      <alignment/>
    </xf>
    <xf numFmtId="0" fontId="0" fillId="0" borderId="11" xfId="0" applyFill="1" applyBorder="1" applyAlignment="1">
      <alignment horizontal="center"/>
    </xf>
    <xf numFmtId="0" fontId="10" fillId="0" borderId="0" xfId="0" applyFont="1" applyFill="1" applyAlignment="1">
      <alignment/>
    </xf>
    <xf numFmtId="0" fontId="0" fillId="0" borderId="0" xfId="0" applyFill="1" applyAlignment="1">
      <alignment/>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Phone"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53</xdr:row>
      <xdr:rowOff>104775</xdr:rowOff>
    </xdr:from>
    <xdr:to>
      <xdr:col>6</xdr:col>
      <xdr:colOff>619125</xdr:colOff>
      <xdr:row>96</xdr:row>
      <xdr:rowOff>28575</xdr:rowOff>
    </xdr:to>
    <xdr:sp>
      <xdr:nvSpPr>
        <xdr:cNvPr id="1" name="TextBox 1"/>
        <xdr:cNvSpPr txBox="1">
          <a:spLocks noChangeArrowheads="1"/>
        </xdr:cNvSpPr>
      </xdr:nvSpPr>
      <xdr:spPr>
        <a:xfrm>
          <a:off x="142875" y="8782050"/>
          <a:ext cx="6210300" cy="688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supplemental request seeks to: 
A) Replace lost grant funds that previously supported a 1.0 FTE Disease Control Officer, class 8933, (functionally titled pathologist or associate medical examiner) with current expense funding working in the King County Medical Examiner's Office (KCMEO). 
B) Add .50 FTE autopsy technician (class 8366)
The 2004 CX support will cover 4 months (Sep-Dec) for each position (696 hours for the Disease Control Officer &amp; 346 hours for the Autopsy Technician.  This translates into a 2004 FTE authority increase of .50.
The Stanley Foundation grant, in place since 1994, provided funding for the salary and benefits of full time associate medical examiner. The scope of the grant funded the collection of specimens for mental health research for 25% of the time, while fulfilling the duties of an associate medical examiner 75% of the time. In the spring of 2004, the Foundation notified KCMEO that they had procured sufficient specimens for its current and future research needs and were ending the grant on July 31, 2004.
In 2004, the grant was budgeted for a full year of funding at $203,908. The loss of the Stanley Foundation funding for KCMEO will result in the loss of a vital position if replacement funding is not procured. Without the associate medical examiner that the grant provided to KCMEO, the remaining associate medical examiner staffing of 3.0 FTE is insufficient to competently manage the current caseload. To date, KCMEO conducts upwards of 1200 autopsies per year. With only 3.0 FTE associate medical examiners left to perform autopsies, roughly 400 per associate medical examiner, KCMEO and King County will experience a number of negative outcomes such as: 
 KCMEO will lose its 20 year accreditation by the National Association of Medical Examiners (NAME). NAME is the national agency for setting criteria and accrediting medical examiner offices in demonstrating a minimum level of competence in serving their communities’ death investigation needs.  One specific criterion for accreditation status concerns the number of autopsies a single pathologist is required to perform in one year. If a pathologist is required to perform more than 350 autopsies per year, the medical examiner’s office in question is not certified. Establishment of the threshold caseload figures ensures a competency of practice. 
Caseloads that significantly exceed national standards may increase medical and legal liability. In other words, if KCMEO pathologists are required to conduct more autopsies than national standards recommend, errors are increasingly likely.  Certain errors may be expensive, such as civil lawsuits resulting from performance failures and miscarriage of justice in criminal cases. Additionally, excessive caseloads will impact customer service.  Families will experience delays in learning cause and manner of death and in settling estate and insurance issues.  The criminal justice system will experience delays in receiving reports and KCMEO will find it increasingly difficult to recruit and retain highly qualified professionals.  
The .50 FTE addition of the autopsy technician will ensure that an adequate level support staff is available to the pathologists.
See next page for financial methodology.</a:t>
          </a:r>
        </a:p>
      </xdr:txBody>
    </xdr:sp>
    <xdr:clientData/>
  </xdr:twoCellAnchor>
  <xdr:oneCellAnchor>
    <xdr:from>
      <xdr:col>0</xdr:col>
      <xdr:colOff>238125</xdr:colOff>
      <xdr:row>98</xdr:row>
      <xdr:rowOff>85725</xdr:rowOff>
    </xdr:from>
    <xdr:ext cx="104775" cy="200025"/>
    <xdr:sp>
      <xdr:nvSpPr>
        <xdr:cNvPr id="2" name="TextBox 2"/>
        <xdr:cNvSpPr txBox="1">
          <a:spLocks noChangeArrowheads="1"/>
        </xdr:cNvSpPr>
      </xdr:nvSpPr>
      <xdr:spPr>
        <a:xfrm>
          <a:off x="238125" y="1604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98</xdr:row>
      <xdr:rowOff>142875</xdr:rowOff>
    </xdr:from>
    <xdr:ext cx="104775" cy="190500"/>
    <xdr:sp>
      <xdr:nvSpPr>
        <xdr:cNvPr id="3" name="TextBox 3"/>
        <xdr:cNvSpPr txBox="1">
          <a:spLocks noChangeArrowheads="1"/>
        </xdr:cNvSpPr>
      </xdr:nvSpPr>
      <xdr:spPr>
        <a:xfrm>
          <a:off x="76200" y="16106775"/>
          <a:ext cx="1047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142875</xdr:colOff>
      <xdr:row>98</xdr:row>
      <xdr:rowOff>0</xdr:rowOff>
    </xdr:from>
    <xdr:to>
      <xdr:col>6</xdr:col>
      <xdr:colOff>638175</xdr:colOff>
      <xdr:row>115</xdr:row>
      <xdr:rowOff>104775</xdr:rowOff>
    </xdr:to>
    <xdr:sp>
      <xdr:nvSpPr>
        <xdr:cNvPr id="4" name="TextBox 4"/>
        <xdr:cNvSpPr txBox="1">
          <a:spLocks noChangeArrowheads="1"/>
        </xdr:cNvSpPr>
      </xdr:nvSpPr>
      <xdr:spPr>
        <a:xfrm>
          <a:off x="142875" y="15963900"/>
          <a:ext cx="6229350"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Financial Methodology</a:t>
          </a:r>
          <a:r>
            <a:rPr lang="en-US" cap="none" sz="1000" b="0" i="0" u="none" baseline="0">
              <a:latin typeface="Arial"/>
              <a:ea typeface="Arial"/>
              <a:cs typeface="Arial"/>
            </a:rPr>
            <a:t>
2004 Costs: The 2004 salaries are calculated at step 5 for the associate medical examiner and step 3 for the autopsy technician, including 2004 cost of living.  2004 benefits are calculated at approximately 23.7% (Flex-$952.71 per month, FICA 7.65%, Retirement 1.40%, &amp; Industrial Insurance at $.23 per hour).   
2005 Costs: 2005 benefits are calculated at the current assumptions (Flex-$1,012 per month, FICA 7.65%, Retirement 3.31%, &amp; Industrial Insurance $.28 per hour). 2005 cost of living is budgeted a 2.60%. 
Salaries are increased by one step in 2005, 2006, &amp; 2007.  Inflation of 3% is assumed for COLA &amp; benefits in 2006 &amp; 2007.  
Public Health overhead is applied at the 2004 rate for this division &amp; program.  The same rate is applied to the direct costs in 2005, 2006, &amp; 2007.  Overhead pays for departmental support of programs and includes such costs as Office of the Director, Accounting Services, Budget Services, Human Services, Professional Medical Services, &amp; Risk Management.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arrolk\Local%20Settings\Temporary%20Internet%20Files\OLK40\Book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ARMS%20Reports\Reconciliation\2002\2002%20Reconcili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Budget%20Prep\2004\Change%20Tags\All%20Change%20Tags%20Submitt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scal Note-M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6100"/>
      <sheetName val="Invoices Posted in ARMS JF"/>
      <sheetName val="Invoices Posted in ARMS M-D"/>
      <sheetName val="56101-201"/>
      <sheetName val="101 Invoices Posted in ARMS J-D"/>
      <sheetName val="201 Invoices Posted in ARMS J-D"/>
      <sheetName val="Sheet3"/>
      <sheetName val="OH in ARM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p for Tags"/>
      <sheetName val="Staff"/>
      <sheetName val="2004 Usage"/>
      <sheetName val="Rent-Req Bdgt"/>
      <sheetName val="Supply-Copier"/>
      <sheetName val="Telcom"/>
      <sheetName val="8056 Phones"/>
      <sheetName val="Tags Submitted"/>
      <sheetName val="M.. Rent"/>
      <sheetName val="Rent Change Tag rev"/>
      <sheetName val="2004 Rent Billing Summary"/>
      <sheetName val="P01 Misc Exp"/>
      <sheetName val="P01 Misc Exp (2)"/>
      <sheetName val="P01 Misc Exp2"/>
      <sheetName val="P01 Misc Exp 2"/>
      <sheetName val="P01 Misc Exp2 (2)"/>
      <sheetName val="PI INPUT FORM 287"/>
      <sheetName val="PI INPUT FORM"/>
      <sheetName val="56.95 P01"/>
      <sheetName val="56.95 P01 (2)"/>
      <sheetName val="56.95 O23"/>
      <sheetName val="56.95 P01 (3)"/>
      <sheetName val="56.95 P01 (4)"/>
      <sheetName val="56.95 P01 (5)"/>
      <sheetName val="P01 to P04 994"/>
      <sheetName val="CALCULATION FORM"/>
      <sheetName val="P02 Omnibus"/>
      <sheetName val="Omnibus"/>
      <sheetName val="P03 RW"/>
      <sheetName val="P01 to P03"/>
      <sheetName val="Error -6-10-1pm"/>
      <sheetName val="P03 Telcom 91.92"/>
      <sheetName val="P01 6.11.03"/>
      <sheetName val="CALCULATION FORM 501"/>
      <sheetName val="CALCULATION FORM 731"/>
      <sheetName val="CALCULATION FORM 313"/>
      <sheetName val="P01 SGF"/>
      <sheetName val="RV Narrative"/>
      <sheetName val="MOE  P01 6.12.03"/>
      <sheetName val="Breakdow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showGridLines="0" tabSelected="1" zoomScale="75" zoomScaleNormal="75" workbookViewId="0" topLeftCell="A13">
      <selection activeCell="A1" sqref="A1:G115"/>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s>
  <sheetData>
    <row r="1" ht="20.25">
      <c r="C1" s="1" t="s">
        <v>0</v>
      </c>
    </row>
    <row r="3" spans="1:5" ht="12.75">
      <c r="A3" t="s">
        <v>1</v>
      </c>
      <c r="C3" s="2" t="s">
        <v>2</v>
      </c>
      <c r="D3" s="3"/>
      <c r="E3" s="3"/>
    </row>
    <row r="5" spans="1:5" ht="12.75">
      <c r="A5" t="s">
        <v>3</v>
      </c>
      <c r="C5" s="4" t="s">
        <v>4</v>
      </c>
      <c r="D5" s="3"/>
      <c r="E5" s="3"/>
    </row>
    <row r="7" spans="1:3" ht="12.75">
      <c r="A7" t="s">
        <v>5</v>
      </c>
      <c r="C7" s="5" t="s">
        <v>6</v>
      </c>
    </row>
    <row r="8" ht="12.75">
      <c r="C8" s="6"/>
    </row>
    <row r="9" spans="1:3" ht="12.75">
      <c r="A9" t="s">
        <v>7</v>
      </c>
      <c r="C9" s="5" t="s">
        <v>8</v>
      </c>
    </row>
    <row r="10" ht="12.75">
      <c r="C10" s="6"/>
    </row>
    <row r="11" spans="1:3" ht="12.75">
      <c r="A11" t="s">
        <v>9</v>
      </c>
      <c r="C11" s="5" t="s">
        <v>10</v>
      </c>
    </row>
    <row r="13" spans="1:3" ht="12.75">
      <c r="A13" t="s">
        <v>34</v>
      </c>
      <c r="C13" s="5" t="s">
        <v>35</v>
      </c>
    </row>
    <row r="15" ht="12.75">
      <c r="A15" t="s">
        <v>11</v>
      </c>
    </row>
    <row r="16" ht="12.75">
      <c r="A16" t="s">
        <v>12</v>
      </c>
    </row>
    <row r="17" spans="1:7" ht="12.75">
      <c r="A17" s="7"/>
      <c r="B17" s="8" t="s">
        <v>13</v>
      </c>
      <c r="C17" s="8"/>
      <c r="D17" s="8" t="s">
        <v>14</v>
      </c>
      <c r="E17" s="8" t="s">
        <v>15</v>
      </c>
      <c r="F17" s="8" t="s">
        <v>16</v>
      </c>
      <c r="G17" s="8" t="s">
        <v>17</v>
      </c>
    </row>
    <row r="18" spans="1:7" ht="12.75">
      <c r="A18" s="9" t="s">
        <v>18</v>
      </c>
      <c r="B18" s="10" t="s">
        <v>19</v>
      </c>
      <c r="C18" s="10" t="s">
        <v>20</v>
      </c>
      <c r="D18" s="10" t="s">
        <v>21</v>
      </c>
      <c r="E18" s="10" t="s">
        <v>21</v>
      </c>
      <c r="F18" s="10" t="s">
        <v>21</v>
      </c>
      <c r="G18" s="10" t="s">
        <v>21</v>
      </c>
    </row>
    <row r="19" spans="1:7" ht="12.75">
      <c r="A19" s="11" t="s">
        <v>6</v>
      </c>
      <c r="B19" s="12">
        <v>1800</v>
      </c>
      <c r="C19" s="13" t="s">
        <v>22</v>
      </c>
      <c r="D19" s="14">
        <f>D46</f>
        <v>78527.0304</v>
      </c>
      <c r="E19" s="14">
        <f>E46</f>
        <v>239280.0416</v>
      </c>
      <c r="F19" s="14">
        <f>F46</f>
        <v>246458.44284800004</v>
      </c>
      <c r="G19" s="14">
        <f>G46</f>
        <v>253852.19613344004</v>
      </c>
    </row>
    <row r="20" spans="1:7" ht="12.75">
      <c r="A20" s="11"/>
      <c r="B20" s="15"/>
      <c r="C20" s="11"/>
      <c r="D20" s="14"/>
      <c r="E20" s="14"/>
      <c r="F20" s="14"/>
      <c r="G20" s="14"/>
    </row>
    <row r="21" spans="1:7" ht="12.75">
      <c r="A21" s="11"/>
      <c r="B21" s="15"/>
      <c r="C21" s="11"/>
      <c r="D21" s="14"/>
      <c r="E21" s="14"/>
      <c r="F21" s="14"/>
      <c r="G21" s="14"/>
    </row>
    <row r="22" spans="1:7" ht="12.75">
      <c r="A22" s="11"/>
      <c r="B22" s="15"/>
      <c r="C22" s="11"/>
      <c r="D22" s="14"/>
      <c r="E22" s="14"/>
      <c r="F22" s="14"/>
      <c r="G22" s="14"/>
    </row>
    <row r="23" spans="1:7" ht="12.75">
      <c r="A23" s="11"/>
      <c r="B23" s="15"/>
      <c r="C23" s="11"/>
      <c r="D23" s="14"/>
      <c r="E23" s="14"/>
      <c r="F23" s="14"/>
      <c r="G23" s="14"/>
    </row>
    <row r="24" spans="1:7" ht="12.75">
      <c r="A24" s="11"/>
      <c r="B24" s="15"/>
      <c r="C24" s="11"/>
      <c r="D24" s="14"/>
      <c r="E24" s="14"/>
      <c r="F24" s="14"/>
      <c r="G24" s="14"/>
    </row>
    <row r="25" spans="1:7" ht="12.75">
      <c r="A25" s="11"/>
      <c r="B25" s="15"/>
      <c r="C25" s="11"/>
      <c r="D25" s="14"/>
      <c r="E25" s="14"/>
      <c r="F25" s="14"/>
      <c r="G25" s="14"/>
    </row>
    <row r="26" spans="1:7" ht="12.75">
      <c r="A26" s="11"/>
      <c r="B26" s="15"/>
      <c r="C26" s="11"/>
      <c r="D26" s="14"/>
      <c r="E26" s="14"/>
      <c r="F26" s="14"/>
      <c r="G26" s="14"/>
    </row>
    <row r="27" spans="1:7" ht="12.75">
      <c r="A27" s="11"/>
      <c r="B27" s="16"/>
      <c r="C27" s="11"/>
      <c r="D27" s="14"/>
      <c r="E27" s="14"/>
      <c r="F27" s="14"/>
      <c r="G27" s="14"/>
    </row>
    <row r="28" spans="1:7" ht="12.75">
      <c r="A28" s="12" t="s">
        <v>23</v>
      </c>
      <c r="B28" s="16"/>
      <c r="C28" s="11"/>
      <c r="D28" s="14">
        <f>SUM(D19:D27)</f>
        <v>78527.0304</v>
      </c>
      <c r="E28" s="14">
        <f>SUM(E19:E27)</f>
        <v>239280.0416</v>
      </c>
      <c r="F28" s="14">
        <f>SUM(F19:F27)</f>
        <v>246458.44284800004</v>
      </c>
      <c r="G28" s="14">
        <f>SUM(G19:G27)</f>
        <v>253852.19613344004</v>
      </c>
    </row>
    <row r="29" spans="2:7" ht="12.75">
      <c r="B29" s="17"/>
      <c r="D29" s="18"/>
      <c r="E29" s="18"/>
      <c r="F29" s="18"/>
      <c r="G29" s="18"/>
    </row>
    <row r="30" spans="1:7" ht="12.75">
      <c r="A30" t="s">
        <v>24</v>
      </c>
      <c r="B30" s="17"/>
      <c r="D30" s="18"/>
      <c r="E30" s="18"/>
      <c r="F30" s="18"/>
      <c r="G30" s="18"/>
    </row>
    <row r="31" spans="1:7" ht="12.75">
      <c r="A31" s="7"/>
      <c r="B31" s="19" t="s">
        <v>13</v>
      </c>
      <c r="C31" s="8"/>
      <c r="D31" s="20" t="s">
        <v>14</v>
      </c>
      <c r="E31" s="20" t="s">
        <v>15</v>
      </c>
      <c r="F31" s="20" t="s">
        <v>16</v>
      </c>
      <c r="G31" s="20" t="s">
        <v>17</v>
      </c>
    </row>
    <row r="32" spans="1:7" ht="12.75">
      <c r="A32" s="9" t="s">
        <v>18</v>
      </c>
      <c r="B32" s="21" t="s">
        <v>19</v>
      </c>
      <c r="C32" s="10" t="s">
        <v>25</v>
      </c>
      <c r="D32" s="22" t="s">
        <v>21</v>
      </c>
      <c r="E32" s="22" t="s">
        <v>21</v>
      </c>
      <c r="F32" s="22" t="s">
        <v>21</v>
      </c>
      <c r="G32" s="22" t="s">
        <v>21</v>
      </c>
    </row>
    <row r="33" spans="1:7" ht="12.75">
      <c r="A33" s="11" t="s">
        <v>6</v>
      </c>
      <c r="B33" s="12">
        <v>1800</v>
      </c>
      <c r="C33" s="13" t="s">
        <v>6</v>
      </c>
      <c r="D33" s="14">
        <f>D46</f>
        <v>78527.0304</v>
      </c>
      <c r="E33" s="14">
        <f>E46</f>
        <v>239280.0416</v>
      </c>
      <c r="F33" s="14">
        <f>F46</f>
        <v>246458.44284800004</v>
      </c>
      <c r="G33" s="14">
        <f>G46</f>
        <v>253852.19613344004</v>
      </c>
    </row>
    <row r="34" spans="1:7" ht="12.75">
      <c r="A34" s="11"/>
      <c r="B34" s="15"/>
      <c r="C34" s="11" t="s">
        <v>26</v>
      </c>
      <c r="D34" s="14"/>
      <c r="E34" s="14"/>
      <c r="F34" s="14"/>
      <c r="G34" s="14"/>
    </row>
    <row r="35" spans="1:7" ht="12.75">
      <c r="A35" s="11"/>
      <c r="B35" s="15"/>
      <c r="C35" s="11"/>
      <c r="D35" s="14"/>
      <c r="E35" s="14"/>
      <c r="F35" s="14"/>
      <c r="G35" s="14"/>
    </row>
    <row r="36" spans="1:7" ht="12.75">
      <c r="A36" s="12" t="s">
        <v>23</v>
      </c>
      <c r="B36" s="15"/>
      <c r="C36" s="11"/>
      <c r="D36" s="14">
        <f>SUM(D33:D35)</f>
        <v>78527.0304</v>
      </c>
      <c r="E36" s="14">
        <f>SUM(E33:E35)</f>
        <v>239280.0416</v>
      </c>
      <c r="F36" s="14">
        <f>SUM(F33:F35)</f>
        <v>246458.44284800004</v>
      </c>
      <c r="G36" s="14">
        <f>SUM(G33:G35)</f>
        <v>253852.19613344004</v>
      </c>
    </row>
    <row r="37" spans="1:10" ht="12.75">
      <c r="A37" s="23"/>
      <c r="B37" s="23"/>
      <c r="C37" s="24"/>
      <c r="D37" s="25"/>
      <c r="E37" s="25"/>
      <c r="F37" s="25"/>
      <c r="G37" s="25"/>
      <c r="H37" s="24"/>
      <c r="I37" s="24"/>
      <c r="J37" s="24"/>
    </row>
    <row r="38" spans="1:7" ht="12.75">
      <c r="A38" s="26" t="s">
        <v>27</v>
      </c>
      <c r="B38" s="26"/>
      <c r="C38" s="26"/>
      <c r="D38" s="27"/>
      <c r="E38" s="27"/>
      <c r="F38" s="27"/>
      <c r="G38" s="27"/>
    </row>
    <row r="39" spans="1:7" ht="12.75">
      <c r="A39" s="28"/>
      <c r="B39" s="29"/>
      <c r="C39" s="30"/>
      <c r="D39" s="31" t="s">
        <v>14</v>
      </c>
      <c r="E39" s="31" t="s">
        <v>15</v>
      </c>
      <c r="F39" s="31" t="s">
        <v>16</v>
      </c>
      <c r="G39" s="31" t="s">
        <v>17</v>
      </c>
    </row>
    <row r="40" spans="1:9" ht="12.75">
      <c r="A40" s="32"/>
      <c r="B40" s="33"/>
      <c r="C40" s="34"/>
      <c r="D40" s="35" t="s">
        <v>21</v>
      </c>
      <c r="E40" s="35" t="s">
        <v>21</v>
      </c>
      <c r="F40" s="35" t="s">
        <v>21</v>
      </c>
      <c r="G40" s="35" t="s">
        <v>21</v>
      </c>
      <c r="I40" t="s">
        <v>36</v>
      </c>
    </row>
    <row r="41" spans="1:7" ht="12.75">
      <c r="A41" s="36" t="s">
        <v>28</v>
      </c>
      <c r="B41" s="37"/>
      <c r="C41" s="34"/>
      <c r="D41" s="38">
        <f>46314+7446+12733+1484</f>
        <v>67977</v>
      </c>
      <c r="E41" s="38">
        <f>142276+22876+37216+4765</f>
        <v>207133</v>
      </c>
      <c r="F41" s="39">
        <f>E41*1.03</f>
        <v>213346.99000000002</v>
      </c>
      <c r="G41" s="38">
        <f>F41*1.03</f>
        <v>219747.39970000004</v>
      </c>
    </row>
    <row r="42" spans="1:7" ht="12.75">
      <c r="A42" s="36" t="s">
        <v>29</v>
      </c>
      <c r="B42" s="37"/>
      <c r="C42" s="34"/>
      <c r="D42" s="38"/>
      <c r="E42" s="40"/>
      <c r="F42" s="40"/>
      <c r="G42" s="40"/>
    </row>
    <row r="43" spans="1:7" ht="12.75">
      <c r="A43" s="36" t="s">
        <v>30</v>
      </c>
      <c r="B43" s="37"/>
      <c r="C43" s="41"/>
      <c r="D43" s="40"/>
      <c r="E43" s="40"/>
      <c r="F43" s="40"/>
      <c r="G43" s="40"/>
    </row>
    <row r="44" spans="1:7" ht="12.75">
      <c r="A44" s="36" t="s">
        <v>31</v>
      </c>
      <c r="B44" s="37"/>
      <c r="C44" s="41" t="s">
        <v>32</v>
      </c>
      <c r="D44" s="42">
        <f>0.1552*D41</f>
        <v>10550.0304</v>
      </c>
      <c r="E44" s="42">
        <f>0.1552*E41</f>
        <v>32147.0416</v>
      </c>
      <c r="F44" s="42">
        <f>0.1552*F41</f>
        <v>33111.452848</v>
      </c>
      <c r="G44" s="42">
        <f>0.1552*G41</f>
        <v>34104.79643344001</v>
      </c>
    </row>
    <row r="45" spans="1:7" ht="12.75">
      <c r="A45" s="43"/>
      <c r="B45" s="37"/>
      <c r="C45" s="41"/>
      <c r="D45" s="40"/>
      <c r="E45" s="40"/>
      <c r="F45" s="40"/>
      <c r="G45" s="40"/>
    </row>
    <row r="46" spans="1:7" ht="12.75">
      <c r="A46" s="44" t="s">
        <v>23</v>
      </c>
      <c r="B46" s="37"/>
      <c r="C46" s="41"/>
      <c r="D46" s="40">
        <f>SUM(D41:D45)</f>
        <v>78527.0304</v>
      </c>
      <c r="E46" s="40">
        <f>SUM(E41:E45)</f>
        <v>239280.0416</v>
      </c>
      <c r="F46" s="40">
        <f>SUM(F41:F45)</f>
        <v>246458.44284800004</v>
      </c>
      <c r="G46" s="40">
        <f>SUM(G41:G45)</f>
        <v>253852.19613344004</v>
      </c>
    </row>
    <row r="47" spans="1:7" ht="12.75">
      <c r="A47" s="26"/>
      <c r="B47" s="26"/>
      <c r="C47" s="26"/>
      <c r="D47" s="26"/>
      <c r="E47" s="26"/>
      <c r="F47" s="26"/>
      <c r="G47" s="26"/>
    </row>
    <row r="48" spans="1:7" ht="12.75">
      <c r="A48" s="45"/>
      <c r="B48" s="26"/>
      <c r="C48" s="26"/>
      <c r="D48" s="26"/>
      <c r="E48" s="26"/>
      <c r="F48" s="26"/>
      <c r="G48" s="26"/>
    </row>
    <row r="49" spans="1:7" ht="12.75">
      <c r="A49" s="46" t="s">
        <v>33</v>
      </c>
      <c r="B49" s="46"/>
      <c r="C49" s="46"/>
      <c r="D49" s="46"/>
      <c r="E49" s="46"/>
      <c r="F49" s="46"/>
      <c r="G49" s="26"/>
    </row>
    <row r="50" spans="1:7" ht="12.75">
      <c r="A50" s="46"/>
      <c r="B50" s="46"/>
      <c r="C50" s="46"/>
      <c r="D50" s="46"/>
      <c r="E50" s="46"/>
      <c r="F50" s="46"/>
      <c r="G50" s="26"/>
    </row>
    <row r="51" spans="1:7" ht="12.75">
      <c r="A51" s="26"/>
      <c r="B51" s="26"/>
      <c r="C51" s="26"/>
      <c r="D51" s="26"/>
      <c r="E51" s="26"/>
      <c r="F51" s="26"/>
      <c r="G51" s="26"/>
    </row>
    <row r="52" spans="1:7" ht="12.75">
      <c r="A52" s="26"/>
      <c r="B52" s="26"/>
      <c r="C52" s="26"/>
      <c r="D52" s="26"/>
      <c r="E52" s="26"/>
      <c r="F52" s="26"/>
      <c r="G52" s="26"/>
    </row>
    <row r="53" spans="1:7" ht="12.75">
      <c r="A53" s="26"/>
      <c r="B53" s="26"/>
      <c r="C53" s="26"/>
      <c r="D53" s="26"/>
      <c r="E53" s="26"/>
      <c r="F53" s="26"/>
      <c r="G53" s="26"/>
    </row>
    <row r="54" spans="1:7" ht="12.75">
      <c r="A54" s="26"/>
      <c r="B54" s="26"/>
      <c r="C54" s="26"/>
      <c r="D54" s="26"/>
      <c r="E54" s="26"/>
      <c r="F54" s="26"/>
      <c r="G54" s="26"/>
    </row>
    <row r="55" spans="1:7" ht="12.75">
      <c r="A55" s="26"/>
      <c r="B55" s="26"/>
      <c r="C55" s="26"/>
      <c r="D55" s="26"/>
      <c r="E55" s="26"/>
      <c r="F55" s="26"/>
      <c r="G55" s="26"/>
    </row>
    <row r="56" spans="1:7" ht="12.75">
      <c r="A56" s="26"/>
      <c r="B56" s="26"/>
      <c r="C56" s="26"/>
      <c r="D56" s="26"/>
      <c r="E56" s="26"/>
      <c r="F56" s="26"/>
      <c r="G56" s="26"/>
    </row>
    <row r="57" spans="1:7" ht="12.75">
      <c r="A57" s="26"/>
      <c r="B57" s="26"/>
      <c r="C57" s="26"/>
      <c r="D57" s="26"/>
      <c r="E57" s="26"/>
      <c r="F57" s="26"/>
      <c r="G57" s="26"/>
    </row>
    <row r="58" spans="1:7" ht="12.75">
      <c r="A58" s="26"/>
      <c r="B58" s="26"/>
      <c r="C58" s="26"/>
      <c r="D58" s="26"/>
      <c r="E58" s="26"/>
      <c r="F58" s="26"/>
      <c r="G58" s="26"/>
    </row>
    <row r="59" spans="1:7" ht="12.75">
      <c r="A59" s="26"/>
      <c r="B59" s="26"/>
      <c r="C59" s="26"/>
      <c r="D59" s="26"/>
      <c r="E59" s="26"/>
      <c r="F59" s="26"/>
      <c r="G59" s="26"/>
    </row>
    <row r="60" spans="1:7" ht="12.75">
      <c r="A60" s="26"/>
      <c r="B60" s="26"/>
      <c r="C60" s="26"/>
      <c r="D60" s="26"/>
      <c r="E60" s="26"/>
      <c r="F60" s="26"/>
      <c r="G60" s="26"/>
    </row>
    <row r="61" spans="1:7" ht="12.75">
      <c r="A61" s="26"/>
      <c r="B61" s="26"/>
      <c r="C61" s="26"/>
      <c r="D61" s="26"/>
      <c r="E61" s="26"/>
      <c r="F61" s="26"/>
      <c r="G61" s="26"/>
    </row>
    <row r="62" spans="1:7" ht="12.75">
      <c r="A62" s="26"/>
      <c r="B62" s="26"/>
      <c r="C62" s="26"/>
      <c r="D62" s="26"/>
      <c r="E62" s="26"/>
      <c r="F62" s="26"/>
      <c r="G62" s="26"/>
    </row>
    <row r="63" spans="1:7" ht="12.75">
      <c r="A63" s="26"/>
      <c r="B63" s="26"/>
      <c r="C63" s="26"/>
      <c r="D63" s="26"/>
      <c r="E63" s="26"/>
      <c r="F63" s="26"/>
      <c r="G63" s="26"/>
    </row>
    <row r="64" spans="1:7" ht="12.75">
      <c r="A64" s="26"/>
      <c r="B64" s="26"/>
      <c r="C64" s="26"/>
      <c r="D64" s="26"/>
      <c r="E64" s="26"/>
      <c r="F64" s="26"/>
      <c r="G64" s="26"/>
    </row>
    <row r="65" spans="1:7" ht="12.75">
      <c r="A65" s="26"/>
      <c r="B65" s="26"/>
      <c r="C65" s="26"/>
      <c r="D65" s="26"/>
      <c r="E65" s="26"/>
      <c r="F65" s="26"/>
      <c r="G65" s="26"/>
    </row>
    <row r="66" spans="1:7" ht="12.75">
      <c r="A66" s="26"/>
      <c r="B66" s="26"/>
      <c r="C66" s="26"/>
      <c r="D66" s="26"/>
      <c r="E66" s="26"/>
      <c r="F66" s="26"/>
      <c r="G66" s="26"/>
    </row>
    <row r="67" spans="1:7" ht="12.75">
      <c r="A67" s="26"/>
      <c r="B67" s="26"/>
      <c r="C67" s="26"/>
      <c r="D67" s="26"/>
      <c r="E67" s="26"/>
      <c r="F67" s="26"/>
      <c r="G67" s="26"/>
    </row>
    <row r="68" spans="1:7" ht="12.75">
      <c r="A68" s="26"/>
      <c r="B68" s="26"/>
      <c r="C68" s="26"/>
      <c r="D68" s="26"/>
      <c r="E68" s="26"/>
      <c r="F68" s="26"/>
      <c r="G68" s="26"/>
    </row>
    <row r="69" spans="1:7" ht="12.75">
      <c r="A69" s="26"/>
      <c r="B69" s="26"/>
      <c r="C69" s="26"/>
      <c r="D69" s="26"/>
      <c r="E69" s="26"/>
      <c r="F69" s="26"/>
      <c r="G69" s="26"/>
    </row>
    <row r="70" spans="1:7" ht="12.75">
      <c r="A70" s="26"/>
      <c r="B70" s="26"/>
      <c r="C70" s="26"/>
      <c r="D70" s="26"/>
      <c r="E70" s="26"/>
      <c r="F70" s="26"/>
      <c r="G70" s="26"/>
    </row>
    <row r="71" spans="1:7" ht="12.75">
      <c r="A71" s="26"/>
      <c r="B71" s="26"/>
      <c r="C71" s="26"/>
      <c r="D71" s="26"/>
      <c r="E71" s="26"/>
      <c r="F71" s="26"/>
      <c r="G71" s="26"/>
    </row>
    <row r="72" spans="1:7" ht="12.75">
      <c r="A72" s="26"/>
      <c r="B72" s="26"/>
      <c r="C72" s="26"/>
      <c r="D72" s="26"/>
      <c r="E72" s="26"/>
      <c r="F72" s="26"/>
      <c r="G72" s="26"/>
    </row>
  </sheetData>
  <mergeCells count="1">
    <mergeCell ref="A49:F50"/>
  </mergeCells>
  <printOptions horizontalCentered="1"/>
  <pageMargins left="0.39" right="0.33" top="1" bottom="1" header="0.5" footer="0.5"/>
  <pageSetup fitToHeight="0" fitToWidth="0" horizontalDpi="300" verticalDpi="300" orientation="portrait" r:id="rId2"/>
  <headerFooter alignWithMargins="0">
    <oddFooter>&amp;LRevised 1/10/03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carrolk</dc:creator>
  <cp:keywords/>
  <dc:description/>
  <cp:lastModifiedBy>Janet Masuo</cp:lastModifiedBy>
  <cp:lastPrinted>2004-08-04T19:12:07Z</cp:lastPrinted>
  <dcterms:created xsi:type="dcterms:W3CDTF">2004-07-21T17:14:59Z</dcterms:created>
  <dcterms:modified xsi:type="dcterms:W3CDTF">2004-08-12T18:25:32Z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-1109428306</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-1426743748</vt:i4>
  </property>
  <property fmtid="{D5CDD505-2E9C-101B-9397-08002B2CF9AE}" pid="7" name="_ReviewingToolsShownOnce">
    <vt:lpwstr/>
  </property>
</Properties>
</file>