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510" windowWidth="12120" windowHeight="4980" tabRatio="857" activeTab="0"/>
  </bookViews>
  <sheets>
    <sheet name="Form5 Financial Plan" sheetId="1" r:id="rId1"/>
  </sheets>
  <definedNames>
    <definedName name="_xlnm.Print_Area" localSheetId="0">'Form5 Financial Plan'!$A$1:$G$38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<sst xmlns="http://schemas.openxmlformats.org/spreadsheetml/2006/main" count="43" uniqueCount="43">
  <si>
    <t>Total Expenditures</t>
  </si>
  <si>
    <t>Total Revenues</t>
  </si>
  <si>
    <t>*</t>
  </si>
  <si>
    <t>Beginning Fund Balance</t>
  </si>
  <si>
    <t xml:space="preserve">Revenues </t>
  </si>
  <si>
    <t xml:space="preserve">Expenditures 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</si>
  <si>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</si>
  <si>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</si>
  <si>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</si>
  <si>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</si>
  <si>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</si>
  <si>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</si>
  <si>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</si>
  <si>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</si>
  <si>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* Taxes</t>
  </si>
  <si>
    <t>* Miscellaneous Revenue - Interest</t>
  </si>
  <si>
    <t>* Other Financial Sources</t>
  </si>
  <si>
    <t>* Salaries &amp; Benefits</t>
  </si>
  <si>
    <t>* Supplies</t>
  </si>
  <si>
    <t>* Services</t>
  </si>
  <si>
    <t>* Intergovernmental Services</t>
  </si>
  <si>
    <t>* Capital</t>
  </si>
  <si>
    <t>* Contras and Contingencies</t>
  </si>
  <si>
    <t>*  Reappropriation Carryover</t>
  </si>
  <si>
    <t>*  Technical Equipment Replacement Reserve</t>
  </si>
  <si>
    <t>Target Fund Balance</t>
  </si>
  <si>
    <t>* Encumbrance Carryover</t>
  </si>
  <si>
    <t>*  Encumbrance Carryover</t>
  </si>
  <si>
    <t>* Anticipated Supplemental</t>
  </si>
  <si>
    <t>* GAAP Adjustment</t>
  </si>
  <si>
    <t>Automated Finger Print Identification (AFIS)/Fund 1220</t>
  </si>
  <si>
    <t>2004 Adopted</t>
  </si>
  <si>
    <r>
      <t xml:space="preserve">2003    Actual </t>
    </r>
    <r>
      <rPr>
        <b/>
        <vertAlign val="superscript"/>
        <sz val="12"/>
        <rFont val="Times New Roman"/>
        <family val="1"/>
      </rPr>
      <t>1</t>
    </r>
  </si>
  <si>
    <t>2004 Estimated</t>
  </si>
  <si>
    <t>Estimated-Adopted Change</t>
  </si>
  <si>
    <t>Explanation of Change</t>
  </si>
  <si>
    <t>2004 Revised</t>
  </si>
  <si>
    <r>
      <t>* Reappropriation Carryover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</si>
  <si>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 xml:space="preserve"> 3rd Qtr. Omnibus Reappropriation request</t>
    </r>
  </si>
  <si>
    <r>
      <t xml:space="preserve">      1   </t>
    </r>
    <r>
      <rPr>
        <sz val="12"/>
        <rFont val="Times New Roman"/>
        <family val="1"/>
      </rPr>
      <t>2003 Actuals are from the 2003 CAFR.</t>
    </r>
  </si>
  <si>
    <t>* Supplementals</t>
  </si>
  <si>
    <t>Higher than expected tax revenues</t>
  </si>
  <si>
    <t>2nd Qtr. Omnibus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</si>
</sst>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4" fillId="0" borderId="0" xfId="15" applyNumberFormat="1" applyFont="1" applyBorder="1" applyAlignment="1">
      <alignment/>
    </xf>
    <xf numFmtId="37" fontId="5" fillId="0" borderId="1" xfId="19" applyFont="1" applyBorder="1" applyAlignment="1" quotePrefix="1">
      <alignment horizontal="left"/>
      <protection/>
    </xf>
    <xf numFmtId="37" fontId="4" fillId="0" borderId="2" xfId="19" applyFont="1" applyBorder="1" applyAlignment="1">
      <alignment horizontal="left"/>
      <protection/>
    </xf>
    <xf numFmtId="37" fontId="4" fillId="0" borderId="2" xfId="19" applyFont="1" applyBorder="1" applyAlignment="1" quotePrefix="1">
      <alignment horizontal="left"/>
      <protection/>
    </xf>
    <xf numFmtId="165" fontId="4" fillId="0" borderId="3" xfId="15" applyNumberFormat="1" applyFont="1" applyBorder="1" applyAlignment="1">
      <alignment/>
    </xf>
    <xf numFmtId="37" fontId="4" fillId="0" borderId="0" xfId="19" applyFont="1">
      <alignment/>
      <protection/>
    </xf>
    <xf numFmtId="37" fontId="5" fillId="0" borderId="0" xfId="19" applyFont="1" applyAlignment="1">
      <alignment horizontal="left"/>
      <protection/>
    </xf>
    <xf numFmtId="37" fontId="5" fillId="0" borderId="4" xfId="19" applyFont="1" applyFill="1" applyBorder="1" applyAlignment="1">
      <alignment horizontal="left" wrapText="1"/>
      <protection/>
    </xf>
    <xf numFmtId="38" fontId="5" fillId="0" borderId="4" xfId="19" applyNumberFormat="1" applyFont="1" applyFill="1" applyBorder="1" applyAlignment="1">
      <alignment horizontal="centerContinuous" wrapText="1"/>
      <protection/>
    </xf>
    <xf numFmtId="38" fontId="4" fillId="0" borderId="1" xfId="15" applyNumberFormat="1" applyFont="1" applyBorder="1" applyAlignment="1">
      <alignment/>
    </xf>
    <xf numFmtId="38" fontId="4" fillId="0" borderId="5" xfId="15" applyNumberFormat="1" applyFont="1" applyBorder="1" applyAlignment="1">
      <alignment/>
    </xf>
    <xf numFmtId="37" fontId="5" fillId="0" borderId="1" xfId="19" applyFont="1" applyBorder="1" applyAlignment="1">
      <alignment horizontal="left"/>
      <protection/>
    </xf>
    <xf numFmtId="38" fontId="4" fillId="0" borderId="1" xfId="15" applyNumberFormat="1" applyFont="1" applyBorder="1" applyAlignment="1">
      <alignment/>
    </xf>
    <xf numFmtId="38" fontId="5" fillId="0" borderId="1" xfId="15" applyNumberFormat="1" applyFont="1" applyBorder="1" applyAlignment="1">
      <alignment horizontal="right"/>
    </xf>
    <xf numFmtId="38" fontId="4" fillId="0" borderId="2" xfId="15" applyNumberFormat="1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1" xfId="0" applyNumberFormat="1" applyFont="1" applyBorder="1" applyAlignment="1">
      <alignment/>
    </xf>
    <xf numFmtId="37" fontId="5" fillId="0" borderId="1" xfId="19" applyFont="1" applyBorder="1" applyAlignment="1">
      <alignment horizontal="left"/>
      <protection/>
    </xf>
    <xf numFmtId="38" fontId="4" fillId="0" borderId="4" xfId="15" applyNumberFormat="1" applyFont="1" applyFill="1" applyBorder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7" xfId="19" applyFont="1" applyBorder="1" applyAlignment="1" quotePrefix="1">
      <alignment horizontal="left"/>
      <protection/>
    </xf>
    <xf numFmtId="38" fontId="5" fillId="0" borderId="4" xfId="15" applyNumberFormat="1" applyFont="1" applyBorder="1" applyAlignment="1">
      <alignment horizontal="right"/>
    </xf>
    <xf numFmtId="38" fontId="4" fillId="0" borderId="0" xfId="19" applyNumberFormat="1" applyFo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7" fontId="5" fillId="0" borderId="2" xfId="19" applyFont="1" applyBorder="1" applyAlignment="1" quotePrefix="1">
      <alignment horizontal="left"/>
      <protection/>
    </xf>
    <xf numFmtId="38" fontId="4" fillId="0" borderId="8" xfId="15" applyNumberFormat="1" applyFont="1" applyBorder="1" applyAlignment="1">
      <alignment/>
    </xf>
    <xf numFmtId="0" fontId="5" fillId="0" borderId="6" xfId="0" applyFont="1" applyBorder="1" applyAlignment="1">
      <alignment/>
    </xf>
    <xf numFmtId="38" fontId="4" fillId="2" borderId="1" xfId="15" applyNumberFormat="1" applyFont="1" applyFill="1" applyBorder="1" applyAlignment="1">
      <alignment/>
    </xf>
    <xf numFmtId="38" fontId="4" fillId="0" borderId="4" xfId="15" applyNumberFormat="1" applyFont="1" applyBorder="1" applyAlignment="1">
      <alignment/>
    </xf>
    <xf numFmtId="37" fontId="5" fillId="0" borderId="8" xfId="19" applyFont="1" applyBorder="1" applyAlignment="1">
      <alignment horizontal="left"/>
      <protection/>
    </xf>
    <xf numFmtId="38" fontId="4" fillId="0" borderId="2" xfId="15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38" fontId="4" fillId="0" borderId="8" xfId="15" applyNumberFormat="1" applyFont="1" applyFill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0" xfId="15" applyNumberFormat="1" applyFont="1" applyBorder="1" applyAlignment="1">
      <alignment/>
    </xf>
    <xf numFmtId="38" fontId="4" fillId="0" borderId="9" xfId="15" applyNumberFormat="1" applyFont="1" applyBorder="1" applyAlignment="1">
      <alignment/>
    </xf>
    <xf numFmtId="0" fontId="5" fillId="0" borderId="0" xfId="0" applyFont="1" applyAlignment="1">
      <alignment/>
    </xf>
    <xf numFmtId="38" fontId="4" fillId="0" borderId="0" xfId="19" applyNumberFormat="1" applyFont="1" applyBorder="1">
      <alignment/>
      <protection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4" fillId="0" borderId="3" xfId="15" applyNumberFormat="1" applyFont="1" applyBorder="1" applyAlignment="1">
      <alignment/>
    </xf>
    <xf numFmtId="165" fontId="4" fillId="0" borderId="10" xfId="15" applyNumberFormat="1" applyFont="1" applyBorder="1" applyAlignment="1">
      <alignment/>
    </xf>
    <xf numFmtId="38" fontId="5" fillId="0" borderId="7" xfId="19" applyNumberFormat="1" applyFont="1" applyFill="1" applyBorder="1" applyAlignment="1">
      <alignment horizontal="center" wrapText="1"/>
      <protection/>
    </xf>
    <xf numFmtId="38" fontId="5" fillId="0" borderId="4" xfId="19" applyNumberFormat="1" applyFont="1" applyFill="1" applyBorder="1" applyAlignment="1">
      <alignment horizontal="center" wrapText="1"/>
      <protection/>
    </xf>
    <xf numFmtId="165" fontId="4" fillId="0" borderId="0" xfId="15" applyNumberFormat="1" applyFont="1" applyAlignment="1">
      <alignment/>
    </xf>
    <xf numFmtId="37" fontId="5" fillId="3" borderId="7" xfId="19" applyFont="1" applyFill="1" applyBorder="1" applyAlignment="1">
      <alignment horizontal="center" wrapText="1"/>
      <protection/>
    </xf>
    <xf numFmtId="37" fontId="5" fillId="3" borderId="4" xfId="19" applyFont="1" applyFill="1" applyBorder="1" applyAlignment="1">
      <alignment horizontal="center" wrapText="1"/>
      <protection/>
    </xf>
    <xf numFmtId="43" fontId="4" fillId="0" borderId="2" xfId="15" applyFont="1" applyBorder="1" applyAlignment="1">
      <alignment/>
    </xf>
    <xf numFmtId="0" fontId="8" fillId="0" borderId="0" xfId="0" applyFont="1" applyAlignment="1">
      <alignment horizontal="right"/>
    </xf>
    <xf numFmtId="165" fontId="4" fillId="0" borderId="2" xfId="15" applyNumberFormat="1" applyFont="1" applyBorder="1" applyAlignment="1">
      <alignment/>
    </xf>
    <xf numFmtId="37" fontId="5" fillId="0" borderId="0" xfId="19" applyFont="1" applyBorder="1" applyAlignment="1">
      <alignment horizontal="center" wrapText="1"/>
      <protection/>
    </xf>
    <xf numFmtId="37" fontId="8" fillId="0" borderId="0" xfId="19" applyFont="1" applyBorder="1" applyAlignment="1">
      <alignment horizontal="left"/>
      <protection/>
    </xf>
    <xf numFmtId="37" fontId="8" fillId="0" borderId="0" xfId="19" applyFont="1" applyBorder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43.57421875" style="44" customWidth="1"/>
    <col min="2" max="3" width="12.7109375" style="45" customWidth="1"/>
    <col min="4" max="5" width="12.7109375" style="46" customWidth="1"/>
    <col min="6" max="6" width="19.421875" style="43" customWidth="1"/>
    <col min="7" max="7" width="32.140625" style="43" customWidth="1"/>
    <col min="8" max="8" width="8.8515625" style="25" customWidth="1"/>
    <col min="9" max="9" width="14.28125" style="25" bestFit="1" customWidth="1"/>
    <col min="10" max="16384" width="8.8515625" style="25" customWidth="1"/>
  </cols>
  <sheetData>
    <row r="1" spans="1:7" s="24" customFormat="1" ht="15.75">
      <c r="A1" s="57" t="s">
        <v>30</v>
      </c>
      <c r="B1" s="57"/>
      <c r="C1" s="57"/>
      <c r="D1" s="57"/>
      <c r="E1" s="57"/>
      <c r="F1" s="57"/>
      <c r="G1" s="57"/>
    </row>
    <row r="2" spans="1:7" ht="15.75">
      <c r="A2" s="6"/>
      <c r="B2" s="23"/>
      <c r="C2" s="23"/>
      <c r="D2" s="23"/>
      <c r="E2" s="23"/>
      <c r="F2" s="23"/>
      <c r="G2" s="23"/>
    </row>
    <row r="3" spans="1:7" s="26" customFormat="1" ht="34.5">
      <c r="A3" s="8"/>
      <c r="B3" s="9" t="s">
        <v>32</v>
      </c>
      <c r="C3" s="49" t="s">
        <v>31</v>
      </c>
      <c r="D3" s="49" t="s">
        <v>36</v>
      </c>
      <c r="E3" s="50" t="s">
        <v>33</v>
      </c>
      <c r="F3" s="52" t="s">
        <v>34</v>
      </c>
      <c r="G3" s="53" t="s">
        <v>35</v>
      </c>
    </row>
    <row r="4" spans="1:9" ht="15.75">
      <c r="A4" s="2" t="s">
        <v>3</v>
      </c>
      <c r="B4" s="10">
        <v>17858529</v>
      </c>
      <c r="C4" s="10">
        <v>11450856</v>
      </c>
      <c r="D4" s="10">
        <f>B27</f>
        <v>16382389</v>
      </c>
      <c r="E4" s="10">
        <f>B27</f>
        <v>16382389</v>
      </c>
      <c r="F4" s="10"/>
      <c r="G4" s="10"/>
      <c r="I4" s="51"/>
    </row>
    <row r="5" spans="1:7" ht="15.75">
      <c r="A5" s="27" t="s">
        <v>4</v>
      </c>
      <c r="B5" s="11"/>
      <c r="C5" s="11"/>
      <c r="D5" s="11"/>
      <c r="E5" s="11"/>
      <c r="F5" s="11"/>
      <c r="G5" s="11"/>
    </row>
    <row r="6" spans="1:7" ht="15.75">
      <c r="A6" s="3" t="s">
        <v>14</v>
      </c>
      <c r="B6" s="15">
        <v>10816835</v>
      </c>
      <c r="C6" s="15">
        <v>11807103</v>
      </c>
      <c r="D6" s="15">
        <v>11807103</v>
      </c>
      <c r="E6" s="15">
        <v>12005983</v>
      </c>
      <c r="F6" s="56">
        <f>E6-C6</f>
        <v>198880</v>
      </c>
      <c r="G6" s="15" t="s">
        <v>41</v>
      </c>
    </row>
    <row r="7" spans="1:9" ht="15.75">
      <c r="A7" s="3" t="s">
        <v>15</v>
      </c>
      <c r="B7" s="15">
        <v>490035</v>
      </c>
      <c r="C7" s="15">
        <v>267153</v>
      </c>
      <c r="D7" s="15">
        <v>267153</v>
      </c>
      <c r="E7" s="15">
        <v>267153</v>
      </c>
      <c r="F7" s="54">
        <f>E7-C7</f>
        <v>0</v>
      </c>
      <c r="G7" s="15"/>
      <c r="I7" s="51"/>
    </row>
    <row r="8" spans="1:7" ht="15.75">
      <c r="A8" s="3" t="s">
        <v>16</v>
      </c>
      <c r="B8" s="15">
        <v>19497</v>
      </c>
      <c r="C8" s="15"/>
      <c r="D8" s="15"/>
      <c r="E8" s="15"/>
      <c r="F8" s="15"/>
      <c r="G8" s="15"/>
    </row>
    <row r="9" spans="1:7" ht="15.75">
      <c r="A9" s="12" t="s">
        <v>1</v>
      </c>
      <c r="B9" s="13">
        <f>SUM(B6:B8)</f>
        <v>11326367</v>
      </c>
      <c r="C9" s="13">
        <f>SUM(C6:C8)</f>
        <v>12074256</v>
      </c>
      <c r="D9" s="13">
        <f>SUM(D6:D8)</f>
        <v>12074256</v>
      </c>
      <c r="E9" s="13">
        <f>SUM(E6:E8)</f>
        <v>12273136</v>
      </c>
      <c r="F9" s="13"/>
      <c r="G9" s="13"/>
    </row>
    <row r="10" spans="1:7" ht="15.75">
      <c r="A10" s="27" t="s">
        <v>5</v>
      </c>
      <c r="B10" s="11"/>
      <c r="C10" s="47"/>
      <c r="D10" s="11"/>
      <c r="E10" s="11"/>
      <c r="F10" s="11"/>
      <c r="G10" s="11"/>
    </row>
    <row r="11" spans="1:7" ht="15.75">
      <c r="A11" s="3" t="s">
        <v>17</v>
      </c>
      <c r="B11" s="15">
        <v>-5439764</v>
      </c>
      <c r="C11" s="47">
        <v>-6261720</v>
      </c>
      <c r="D11" s="15">
        <v>-6261720</v>
      </c>
      <c r="E11" s="15">
        <v>-6261720</v>
      </c>
      <c r="F11" s="54">
        <f>E11-C11</f>
        <v>0</v>
      </c>
      <c r="G11" s="15"/>
    </row>
    <row r="12" spans="1:7" ht="15.75">
      <c r="A12" s="3" t="s">
        <v>18</v>
      </c>
      <c r="B12" s="15">
        <v>-328101</v>
      </c>
      <c r="C12" s="47">
        <v>-106877</v>
      </c>
      <c r="D12" s="15">
        <v>-106877</v>
      </c>
      <c r="E12" s="15">
        <v>-106877</v>
      </c>
      <c r="F12" s="54">
        <f aca="true" t="shared" si="0" ref="F12:F19">E12-C12</f>
        <v>0</v>
      </c>
      <c r="G12" s="15"/>
    </row>
    <row r="13" spans="1:7" ht="15.75">
      <c r="A13" s="3" t="s">
        <v>19</v>
      </c>
      <c r="B13" s="15">
        <v>-2835234</v>
      </c>
      <c r="C13" s="47">
        <v>-3096168</v>
      </c>
      <c r="D13" s="15">
        <v>-3096168</v>
      </c>
      <c r="E13" s="15">
        <v>-3096168</v>
      </c>
      <c r="F13" s="54">
        <f t="shared" si="0"/>
        <v>0</v>
      </c>
      <c r="G13" s="15"/>
    </row>
    <row r="14" spans="1:7" ht="15.75">
      <c r="A14" s="3" t="s">
        <v>20</v>
      </c>
      <c r="B14" s="15">
        <v>-3842072</v>
      </c>
      <c r="C14" s="47">
        <v>-1398441</v>
      </c>
      <c r="D14" s="15">
        <v>-1398441</v>
      </c>
      <c r="E14" s="15">
        <v>-1398441</v>
      </c>
      <c r="F14" s="54">
        <f t="shared" si="0"/>
        <v>0</v>
      </c>
      <c r="G14" s="15"/>
    </row>
    <row r="15" spans="1:7" ht="15.75">
      <c r="A15" s="3" t="s">
        <v>21</v>
      </c>
      <c r="B15" s="15">
        <v>-102089</v>
      </c>
      <c r="C15" s="47">
        <v>-810955</v>
      </c>
      <c r="D15" s="15">
        <v>-810955</v>
      </c>
      <c r="E15" s="15">
        <v>-810955</v>
      </c>
      <c r="F15" s="54">
        <f t="shared" si="0"/>
        <v>0</v>
      </c>
      <c r="G15" s="15"/>
    </row>
    <row r="16" spans="1:7" ht="15.75">
      <c r="A16" s="3" t="s">
        <v>22</v>
      </c>
      <c r="B16" s="15"/>
      <c r="C16" s="47">
        <v>-227598</v>
      </c>
      <c r="D16" s="15">
        <v>-227598</v>
      </c>
      <c r="E16" s="15">
        <v>-227598</v>
      </c>
      <c r="F16" s="54">
        <f t="shared" si="0"/>
        <v>0</v>
      </c>
      <c r="G16" s="15"/>
    </row>
    <row r="17" spans="1:7" ht="15.75">
      <c r="A17" s="3" t="s">
        <v>26</v>
      </c>
      <c r="B17" s="15"/>
      <c r="C17" s="47"/>
      <c r="D17" s="47">
        <f>B32*-1</f>
        <v>3674728</v>
      </c>
      <c r="E17" s="15">
        <v>-3674728</v>
      </c>
      <c r="F17" s="15">
        <f t="shared" si="0"/>
        <v>-3674728</v>
      </c>
      <c r="G17" s="15"/>
    </row>
    <row r="18" spans="1:7" ht="18.75">
      <c r="A18" s="3" t="s">
        <v>37</v>
      </c>
      <c r="B18" s="15"/>
      <c r="C18" s="47"/>
      <c r="D18" s="15"/>
      <c r="E18" s="15">
        <v>-1098386</v>
      </c>
      <c r="F18" s="15">
        <f t="shared" si="0"/>
        <v>-1098386</v>
      </c>
      <c r="G18" s="15"/>
    </row>
    <row r="19" spans="1:7" ht="15.75">
      <c r="A19" s="3" t="s">
        <v>40</v>
      </c>
      <c r="B19" s="15"/>
      <c r="D19" s="46">
        <v>-8790</v>
      </c>
      <c r="E19" s="15">
        <v>-8790</v>
      </c>
      <c r="F19" s="15">
        <f t="shared" si="0"/>
        <v>-8790</v>
      </c>
      <c r="G19" s="15" t="s">
        <v>42</v>
      </c>
    </row>
    <row r="20" spans="1:7" ht="15.75">
      <c r="A20" s="3" t="s">
        <v>28</v>
      </c>
      <c r="B20" s="15"/>
      <c r="C20" s="47"/>
      <c r="D20" s="15"/>
      <c r="E20" s="15"/>
      <c r="F20" s="15"/>
      <c r="G20" s="15"/>
    </row>
    <row r="21" spans="1:7" ht="15.75">
      <c r="A21" s="2" t="s">
        <v>0</v>
      </c>
      <c r="B21" s="10">
        <f>SUM(B11:B20)</f>
        <v>-12547260</v>
      </c>
      <c r="C21" s="10">
        <f>SUM(C11:C19)</f>
        <v>-11901759</v>
      </c>
      <c r="D21" s="10">
        <f>SUM(D11:D20)</f>
        <v>-8235821</v>
      </c>
      <c r="E21" s="10">
        <f>SUM(E11:E19)</f>
        <v>-16683663</v>
      </c>
      <c r="F21" s="10"/>
      <c r="G21" s="10"/>
    </row>
    <row r="22" spans="1:7" ht="15.75">
      <c r="A22" s="29" t="s">
        <v>6</v>
      </c>
      <c r="B22" s="30"/>
      <c r="C22" s="19">
        <f>-1*C21*0.0125</f>
        <v>148771.98750000002</v>
      </c>
      <c r="D22" s="31">
        <f>-1*D21*0.0125</f>
        <v>102947.76250000001</v>
      </c>
      <c r="E22" s="31">
        <f>-1*E21*0.0125</f>
        <v>208545.7875</v>
      </c>
      <c r="F22" s="31"/>
      <c r="G22" s="31"/>
    </row>
    <row r="23" spans="1:7" ht="15.75">
      <c r="A23" s="32" t="s">
        <v>7</v>
      </c>
      <c r="B23" s="33"/>
      <c r="C23" s="34"/>
      <c r="D23" s="28"/>
      <c r="E23" s="15"/>
      <c r="F23" s="15"/>
      <c r="G23" s="15"/>
    </row>
    <row r="24" spans="1:7" ht="15.75">
      <c r="A24" s="3" t="s">
        <v>29</v>
      </c>
      <c r="B24" s="15">
        <v>-255247</v>
      </c>
      <c r="C24" s="36"/>
      <c r="D24" s="37"/>
      <c r="E24" s="33"/>
      <c r="F24" s="33"/>
      <c r="G24" s="33"/>
    </row>
    <row r="25" spans="1:7" ht="15.75">
      <c r="A25" s="3" t="s">
        <v>2</v>
      </c>
      <c r="B25" s="35"/>
      <c r="C25" s="36"/>
      <c r="D25" s="37"/>
      <c r="E25" s="33"/>
      <c r="F25" s="33"/>
      <c r="G25" s="33"/>
    </row>
    <row r="26" spans="1:7" ht="15.75">
      <c r="A26" s="16" t="s">
        <v>8</v>
      </c>
      <c r="B26" s="17">
        <f>SUM(B24:B25)</f>
        <v>-255247</v>
      </c>
      <c r="C26" s="17">
        <f>SUM(C24:C25)</f>
        <v>0</v>
      </c>
      <c r="D26" s="17">
        <f>SUM(D24:D25)</f>
        <v>0</v>
      </c>
      <c r="E26" s="17">
        <f>SUM(E24:E25)</f>
        <v>0</v>
      </c>
      <c r="F26" s="17"/>
      <c r="G26" s="17"/>
    </row>
    <row r="27" spans="1:9" ht="15.75">
      <c r="A27" s="38" t="s">
        <v>9</v>
      </c>
      <c r="B27" s="17">
        <f>B4+B9+B21+B22+B26</f>
        <v>16382389</v>
      </c>
      <c r="C27" s="17">
        <f>C4+C9+C21+C22+C26</f>
        <v>11772124.9875</v>
      </c>
      <c r="D27" s="17">
        <f>D4+D9+D21+D22+D26</f>
        <v>20323771.7625</v>
      </c>
      <c r="E27" s="17">
        <f>E4+E9+E21+E22+E26</f>
        <v>12180407.7875</v>
      </c>
      <c r="F27" s="17"/>
      <c r="G27" s="17"/>
      <c r="I27" s="43"/>
    </row>
    <row r="28" spans="1:7" ht="15.75">
      <c r="A28" s="27" t="s">
        <v>10</v>
      </c>
      <c r="B28" s="15"/>
      <c r="C28" s="28"/>
      <c r="D28" s="11"/>
      <c r="E28" s="15"/>
      <c r="F28" s="15"/>
      <c r="G28" s="15"/>
    </row>
    <row r="29" spans="1:7" ht="15.75">
      <c r="A29" s="3" t="s">
        <v>27</v>
      </c>
      <c r="B29" s="5">
        <v>-3674728</v>
      </c>
      <c r="C29" s="1"/>
      <c r="D29" s="33"/>
      <c r="E29" s="33"/>
      <c r="F29" s="33"/>
      <c r="G29" s="33"/>
    </row>
    <row r="30" spans="1:7" ht="15.75">
      <c r="A30" s="4" t="s">
        <v>23</v>
      </c>
      <c r="B30" s="5"/>
      <c r="C30" s="1"/>
      <c r="D30" s="33"/>
      <c r="E30" s="33"/>
      <c r="F30" s="33"/>
      <c r="G30" s="33"/>
    </row>
    <row r="31" spans="1:7" ht="15.75">
      <c r="A31" s="3" t="s">
        <v>24</v>
      </c>
      <c r="B31" s="5"/>
      <c r="C31" s="1"/>
      <c r="D31" s="33"/>
      <c r="E31" s="33"/>
      <c r="F31" s="33"/>
      <c r="G31" s="33"/>
    </row>
    <row r="32" spans="1:7" ht="15.75">
      <c r="A32" s="18" t="s">
        <v>11</v>
      </c>
      <c r="B32" s="48">
        <f>SUM(B29:B31)</f>
        <v>-3674728</v>
      </c>
      <c r="C32" s="48">
        <f>SUM(C29:C31)</f>
        <v>0</v>
      </c>
      <c r="D32" s="48">
        <f>SUM(D29:D31)</f>
        <v>0</v>
      </c>
      <c r="E32" s="48">
        <f>SUM(E29:E31)</f>
        <v>0</v>
      </c>
      <c r="F32" s="48">
        <f>SUM(F29:F31)</f>
        <v>0</v>
      </c>
      <c r="G32" s="48"/>
    </row>
    <row r="33" spans="1:7" ht="15.75">
      <c r="A33" s="38" t="s">
        <v>12</v>
      </c>
      <c r="B33" s="17">
        <f>+B27+B32</f>
        <v>12707661</v>
      </c>
      <c r="C33" s="17">
        <f>+C27-C32</f>
        <v>11772124.9875</v>
      </c>
      <c r="D33" s="17">
        <f>+D27-D32</f>
        <v>20323771.7625</v>
      </c>
      <c r="E33" s="17">
        <f>+E27-E32</f>
        <v>12180407.7875</v>
      </c>
      <c r="F33" s="17"/>
      <c r="G33" s="17"/>
    </row>
    <row r="34" spans="1:7" s="24" customFormat="1" ht="15.75">
      <c r="A34" s="20"/>
      <c r="B34" s="39"/>
      <c r="C34" s="39"/>
      <c r="D34" s="40"/>
      <c r="E34" s="39"/>
      <c r="F34" s="39"/>
      <c r="G34" s="39"/>
    </row>
    <row r="35" spans="1:7" s="41" customFormat="1" ht="15.75">
      <c r="A35" s="21" t="s">
        <v>25</v>
      </c>
      <c r="B35" s="22"/>
      <c r="C35" s="22"/>
      <c r="D35" s="14"/>
      <c r="E35" s="22"/>
      <c r="F35" s="22"/>
      <c r="G35" s="22"/>
    </row>
    <row r="36" spans="1:7" ht="15.75">
      <c r="A36" s="7" t="s">
        <v>13</v>
      </c>
      <c r="B36" s="23"/>
      <c r="C36" s="23"/>
      <c r="D36" s="23"/>
      <c r="E36" s="23"/>
      <c r="F36" s="23"/>
      <c r="G36" s="23"/>
    </row>
    <row r="37" spans="1:5" ht="18.75">
      <c r="A37" s="58" t="s">
        <v>39</v>
      </c>
      <c r="B37" s="59"/>
      <c r="C37" s="59"/>
      <c r="D37" s="43"/>
      <c r="E37" s="42"/>
    </row>
    <row r="38" ht="18.75">
      <c r="A38" s="55" t="s">
        <v>38</v>
      </c>
    </row>
  </sheetData>
  <mergeCells count="2">
    <mergeCell ref="A1:G1"/>
    <mergeCell ref="A37:C37"/>
  </mergeCells>
  <printOptions/>
  <pageMargins left="0.28" right="0.35" top="0.38" bottom="0.34" header="0.37" footer="0.5"/>
  <pageSetup fitToHeight="2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Instruction Forms</dc:subject>
  <dc:creator>James Walsh</dc:creator>
  <cp:keywords/>
  <dc:description/>
  <cp:lastModifiedBy>Janet Masuo</cp:lastModifiedBy>
  <cp:lastPrinted>2004-07-30T19:21:47Z</cp:lastPrinted>
  <dcterms:created xsi:type="dcterms:W3CDTF">1999-05-13T19:50:30Z</dcterms:created>
  <dcterms:modified xsi:type="dcterms:W3CDTF">2004-08-12T18:22:20Z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995156759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1090683917</vt:i4>
  </property>
  <property fmtid="{D5CDD505-2E9C-101B-9397-08002B2CF9AE}" pid="7" name="_ReviewingToolsShownOnce">
    <vt:lpwstr/>
  </property>
</Properties>
</file>