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5" windowWidth="12120" windowHeight="9120" activeTab="0"/>
  </bookViews>
  <sheets>
    <sheet name="Fin Plan" sheetId="1" r:id="rId1"/>
  </sheets>
  <externalReferences>
    <externalReference r:id="rId4"/>
  </externalReferences>
  <definedNames>
    <definedName name="Footnote">'[1]Footnote'!$A$4:$C$19</definedName>
    <definedName name="_xlnm.Print_Area" localSheetId="0">'Fin Plan'!$A$1:$G$41</definedName>
  </definedNames>
  <calcPr fullCalcOnLoad="1"/>
</workbook>
</file>

<file path=xl/sharedStrings.xml><?xml version="1.0" encoding="utf-8"?>
<sst xmlns="http://schemas.openxmlformats.org/spreadsheetml/2006/main" count="47" uniqueCount="47">
  <si>
    <t>Form C</t>
  </si>
  <si>
    <t>Non-CX Financial Plan</t>
  </si>
  <si>
    <t>Fund Name:  Recorder's O &amp; M Fund</t>
  </si>
  <si>
    <t>Fund Number:  000001090</t>
  </si>
  <si>
    <t xml:space="preserve">Quarter:   Second 2004 </t>
  </si>
  <si>
    <t>Prepared by:  Sean Bouffiou</t>
  </si>
  <si>
    <t>Date Prepared: 7/19/04</t>
  </si>
  <si>
    <t>Category</t>
  </si>
  <si>
    <t xml:space="preserve">2003 Actual </t>
  </si>
  <si>
    <t>2004 Adopted</t>
  </si>
  <si>
    <t xml:space="preserve">2004 Revised  </t>
  </si>
  <si>
    <t>2004 Estimated</t>
  </si>
  <si>
    <t>Estimated-Adopted Change</t>
  </si>
  <si>
    <t>Explanation of Change</t>
  </si>
  <si>
    <t xml:space="preserve">Beginning Fund Balance </t>
  </si>
  <si>
    <t>Revenues</t>
  </si>
  <si>
    <t>Document Preservation</t>
  </si>
  <si>
    <t>record '03 activity - Aug. '04 rcpt planned</t>
  </si>
  <si>
    <t>Surcharge Presrv Historical Record</t>
  </si>
  <si>
    <t>Continued strong recording activity</t>
  </si>
  <si>
    <t>Investment Interest</t>
  </si>
  <si>
    <t xml:space="preserve"> fund balance and increasing interest rts.</t>
  </si>
  <si>
    <t>Other Certifying &amp; Copy Fees</t>
  </si>
  <si>
    <t>Other Misc.</t>
  </si>
  <si>
    <t>Total Revenues</t>
  </si>
  <si>
    <t>Expenditures</t>
  </si>
  <si>
    <t>Operating 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</si>
  <si>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</si>
  <si>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</si>
  <si>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</si>
  <si>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</si>
  <si>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</si>
  <si>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</si>
  <si>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Reserves for Equipment Replacement</t>
  </si>
  <si>
    <t>Reserves for Microfilm Project</t>
  </si>
  <si>
    <t>Reserve for Special Preservation Projects.</t>
  </si>
  <si>
    <t>Reserve for Archives Warehouse Relocation</t>
  </si>
  <si>
    <t>Contingency for possible relocation</t>
  </si>
  <si>
    <t>Total Designations and Reserves</t>
  </si>
  <si>
    <t>Ending Undesignated Fund Balance</t>
  </si>
  <si>
    <t>Target Fund Balance</t>
  </si>
  <si>
    <t>Financial Plan Notes:</t>
  </si>
  <si>
    <t>Fund Balance is based on 5% of total expenditures</t>
  </si>
  <si>
    <t>Server Replacement</t>
  </si>
  <si>
    <t>3rd Qtr Omnibus Supplemental</t>
  </si>
  <si>
    <t>Reserve for Encumbrance Carryover</t>
  </si>
  <si>
    <t>Encumbrance Carry-over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</si>
</sst>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3" fillId="0" borderId="0" xfId="21" applyFont="1" applyBorder="1" applyAlignment="1">
      <alignment horizontal="centerContinuous" wrapText="1"/>
      <protection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1" fillId="0" borderId="11" xfId="15" applyNumberFormat="1" applyFont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164" fontId="12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37" fontId="13" fillId="0" borderId="11" xfId="21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2" fillId="0" borderId="10" xfId="15" applyNumberFormat="1" applyFont="1" applyBorder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2" fillId="0" borderId="0" xfId="0" applyFont="1" applyAlignment="1" quotePrefix="1">
      <alignment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91" customWidth="1"/>
    <col min="2" max="2" width="14.7109375" style="13" customWidth="1"/>
    <col min="3" max="3" width="15.421875" style="12" customWidth="1"/>
    <col min="4" max="4" width="16.28125" style="13" customWidth="1"/>
    <col min="5" max="5" width="16.57421875" style="13" customWidth="1"/>
    <col min="6" max="6" width="15.421875" style="13" customWidth="1"/>
    <col min="7" max="7" width="30.421875" style="3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s="3" customFormat="1" ht="19.5" customHeight="1">
      <c r="A2" s="93" t="s">
        <v>1</v>
      </c>
      <c r="B2" s="93"/>
      <c r="C2" s="93"/>
      <c r="D2" s="93"/>
      <c r="E2" s="93"/>
      <c r="F2" s="93"/>
      <c r="G2" s="93"/>
    </row>
    <row r="3" spans="1:7" s="3" customFormat="1" ht="19.5" customHeight="1">
      <c r="A3" s="4" t="s">
        <v>2</v>
      </c>
      <c r="B3" s="5"/>
      <c r="C3" s="5"/>
      <c r="D3" s="5"/>
      <c r="E3" s="5"/>
      <c r="F3" s="5"/>
      <c r="G3" s="5"/>
    </row>
    <row r="4" spans="1:7" s="8" customFormat="1" ht="15.75">
      <c r="A4" s="4" t="s">
        <v>3</v>
      </c>
      <c r="B4" s="6"/>
      <c r="C4" s="6"/>
      <c r="D4" s="6"/>
      <c r="E4" s="6"/>
      <c r="F4" s="6"/>
      <c r="G4" s="7" t="s">
        <v>4</v>
      </c>
    </row>
    <row r="5" spans="1:7" s="8" customFormat="1" ht="15.75">
      <c r="A5" s="4" t="s">
        <v>5</v>
      </c>
      <c r="B5" s="6"/>
      <c r="C5" s="6"/>
      <c r="D5" s="6"/>
      <c r="E5" s="6"/>
      <c r="F5" s="9"/>
      <c r="G5" s="7" t="s">
        <v>6</v>
      </c>
    </row>
    <row r="6" spans="1:6" ht="9" customHeight="1">
      <c r="A6" s="10"/>
      <c r="B6" s="11"/>
      <c r="E6" s="14"/>
      <c r="F6" s="15"/>
    </row>
    <row r="7" spans="1:7" s="23" customFormat="1" ht="47.25" customHeight="1">
      <c r="A7" s="16" t="s">
        <v>7</v>
      </c>
      <c r="B7" s="17" t="s">
        <v>8</v>
      </c>
      <c r="C7" s="18" t="s">
        <v>9</v>
      </c>
      <c r="D7" s="19" t="s">
        <v>10</v>
      </c>
      <c r="E7" s="20" t="s">
        <v>11</v>
      </c>
      <c r="F7" s="21" t="s">
        <v>12</v>
      </c>
      <c r="G7" s="22" t="s">
        <v>13</v>
      </c>
    </row>
    <row r="8" spans="1:7" s="30" customFormat="1" ht="15.75">
      <c r="A8" s="24" t="s">
        <v>14</v>
      </c>
      <c r="B8" s="25">
        <v>1400902</v>
      </c>
      <c r="C8" s="26">
        <v>899912</v>
      </c>
      <c r="D8" s="26">
        <f>B29</f>
        <v>1903411.4299999997</v>
      </c>
      <c r="E8" s="27">
        <f>B29</f>
        <v>1903411.4299999997</v>
      </c>
      <c r="F8" s="28"/>
      <c r="G8" s="29"/>
    </row>
    <row r="9" spans="1:7" s="37" customFormat="1" ht="15.75">
      <c r="A9" s="31" t="s">
        <v>15</v>
      </c>
      <c r="B9" s="32"/>
      <c r="C9" s="33"/>
      <c r="D9" s="33"/>
      <c r="E9" s="34"/>
      <c r="F9" s="35"/>
      <c r="G9" s="36"/>
    </row>
    <row r="10" spans="1:7" s="37" customFormat="1" ht="15.75">
      <c r="A10" s="38" t="s">
        <v>16</v>
      </c>
      <c r="B10" s="32">
        <v>439300.1</v>
      </c>
      <c r="C10" s="33">
        <v>255958</v>
      </c>
      <c r="D10" s="33">
        <v>599345</v>
      </c>
      <c r="E10" s="33">
        <v>599345</v>
      </c>
      <c r="F10" s="39">
        <f>+E10-C10</f>
        <v>343387</v>
      </c>
      <c r="G10" s="40" t="s">
        <v>17</v>
      </c>
    </row>
    <row r="11" spans="1:7" s="37" customFormat="1" ht="15.75">
      <c r="A11" s="38" t="s">
        <v>18</v>
      </c>
      <c r="B11" s="32">
        <v>1113292</v>
      </c>
      <c r="C11" s="33">
        <v>660088</v>
      </c>
      <c r="D11" s="33">
        <v>724000</v>
      </c>
      <c r="E11" s="33">
        <v>724000</v>
      </c>
      <c r="F11" s="39">
        <f>+E11-C11</f>
        <v>63912</v>
      </c>
      <c r="G11" s="40" t="s">
        <v>19</v>
      </c>
    </row>
    <row r="12" spans="1:7" s="37" customFormat="1" ht="15.75">
      <c r="A12" s="38" t="s">
        <v>20</v>
      </c>
      <c r="B12" s="32">
        <f>49569.36-3447.13</f>
        <v>46122.23</v>
      </c>
      <c r="C12" s="33">
        <v>21170</v>
      </c>
      <c r="D12" s="33">
        <v>43200</v>
      </c>
      <c r="E12" s="33">
        <v>43200</v>
      </c>
      <c r="F12" s="39">
        <f>+E12-C12</f>
        <v>22030</v>
      </c>
      <c r="G12" s="40" t="s">
        <v>21</v>
      </c>
    </row>
    <row r="13" spans="1:7" s="37" customFormat="1" ht="15.75">
      <c r="A13" s="38" t="s">
        <v>22</v>
      </c>
      <c r="B13" s="32">
        <v>221.14</v>
      </c>
      <c r="C13" s="33">
        <v>250</v>
      </c>
      <c r="D13" s="33">
        <v>250</v>
      </c>
      <c r="E13" s="33">
        <v>250</v>
      </c>
      <c r="F13" s="39"/>
      <c r="G13" s="40"/>
    </row>
    <row r="14" spans="1:7" s="37" customFormat="1" ht="15.75">
      <c r="A14" s="38" t="s">
        <v>23</v>
      </c>
      <c r="B14" s="32">
        <f>2047.5</f>
        <v>2047.5</v>
      </c>
      <c r="C14" s="33">
        <v>0</v>
      </c>
      <c r="D14" s="33">
        <v>0</v>
      </c>
      <c r="E14" s="33">
        <f>+C14-D14</f>
        <v>0</v>
      </c>
      <c r="F14" s="39">
        <f>+E14-C14</f>
        <v>0</v>
      </c>
      <c r="G14" s="40"/>
    </row>
    <row r="15" spans="1:7" s="37" customFormat="1" ht="15.75">
      <c r="A15" s="38"/>
      <c r="B15" s="32"/>
      <c r="C15" s="33"/>
      <c r="D15" s="33"/>
      <c r="E15" s="33">
        <f>+C15-D15</f>
        <v>0</v>
      </c>
      <c r="F15" s="39">
        <f>+E15-C15</f>
        <v>0</v>
      </c>
      <c r="G15" s="40"/>
    </row>
    <row r="16" spans="1:7" s="37" customFormat="1" ht="15.75">
      <c r="A16" s="38"/>
      <c r="B16" s="32"/>
      <c r="C16" s="33"/>
      <c r="D16" s="33"/>
      <c r="E16" s="33"/>
      <c r="F16" s="39">
        <f>+E16-C16</f>
        <v>0</v>
      </c>
      <c r="G16" s="40"/>
    </row>
    <row r="17" spans="1:7" s="30" customFormat="1" ht="15.75">
      <c r="A17" s="24" t="s">
        <v>24</v>
      </c>
      <c r="B17" s="25">
        <f>SUM(B9:B16)</f>
        <v>1600982.97</v>
      </c>
      <c r="C17" s="25">
        <f>SUM(C10:C16)</f>
        <v>937466</v>
      </c>
      <c r="D17" s="25">
        <f>SUM(D10:D16)</f>
        <v>1366795</v>
      </c>
      <c r="E17" s="25">
        <f>SUM(E10:E16)</f>
        <v>1366795</v>
      </c>
      <c r="F17" s="25">
        <f>SUM(F10:F16)</f>
        <v>429329</v>
      </c>
      <c r="G17" s="41"/>
    </row>
    <row r="18" spans="1:7" s="37" customFormat="1" ht="15.75">
      <c r="A18" s="31" t="s">
        <v>25</v>
      </c>
      <c r="B18" s="32"/>
      <c r="C18" s="33"/>
      <c r="D18" s="33"/>
      <c r="E18" s="42"/>
      <c r="F18" s="39"/>
      <c r="G18" s="43"/>
    </row>
    <row r="19" spans="1:7" s="37" customFormat="1" ht="15.75">
      <c r="A19" s="38" t="s">
        <v>26</v>
      </c>
      <c r="B19" s="32">
        <v>-1098473.54</v>
      </c>
      <c r="C19" s="33">
        <v>-1169780</v>
      </c>
      <c r="D19" s="33">
        <v>-1169780</v>
      </c>
      <c r="E19" s="33">
        <v>-1169780</v>
      </c>
      <c r="F19" s="39">
        <f>+E19-C19</f>
        <v>0</v>
      </c>
      <c r="G19" s="44"/>
    </row>
    <row r="20" spans="1:7" s="37" customFormat="1" ht="15.75">
      <c r="A20" s="38" t="s">
        <v>46</v>
      </c>
      <c r="B20" s="32"/>
      <c r="C20" s="33"/>
      <c r="D20" s="33">
        <v>-29581</v>
      </c>
      <c r="E20" s="45">
        <v>-29581</v>
      </c>
      <c r="F20" s="39">
        <f>+E20-C20</f>
        <v>-29581</v>
      </c>
      <c r="G20" s="44"/>
    </row>
    <row r="21" spans="1:7" s="37" customFormat="1" ht="15.75">
      <c r="A21" s="38" t="s">
        <v>44</v>
      </c>
      <c r="B21" s="32"/>
      <c r="C21" s="33"/>
      <c r="D21" s="92"/>
      <c r="E21" s="45">
        <v>-278581</v>
      </c>
      <c r="F21" s="39"/>
      <c r="G21" s="44" t="s">
        <v>43</v>
      </c>
    </row>
    <row r="22" spans="2:7" s="37" customFormat="1" ht="15.75">
      <c r="B22" s="32"/>
      <c r="C22" s="46"/>
      <c r="D22" s="33"/>
      <c r="E22" s="33">
        <f>+C22-D22</f>
        <v>0</v>
      </c>
      <c r="F22" s="39">
        <f>+E22-C22</f>
        <v>0</v>
      </c>
      <c r="G22" s="40"/>
    </row>
    <row r="23" spans="1:7" s="30" customFormat="1" ht="15.75">
      <c r="A23" s="47" t="s">
        <v>27</v>
      </c>
      <c r="B23" s="48">
        <f>SUM(B19:B22)</f>
        <v>-1098473.54</v>
      </c>
      <c r="C23" s="48">
        <f>SUM(C19:C22)</f>
        <v>-1169780</v>
      </c>
      <c r="D23" s="48">
        <f>SUM(D19:D22)</f>
        <v>-1199361</v>
      </c>
      <c r="E23" s="48">
        <f>SUM(E19:E22)</f>
        <v>-1477942</v>
      </c>
      <c r="F23" s="49">
        <f>+E23-C23</f>
        <v>-308162</v>
      </c>
      <c r="G23" s="50"/>
    </row>
    <row r="24" spans="1:7" s="37" customFormat="1" ht="15.75">
      <c r="A24" s="51" t="s">
        <v>28</v>
      </c>
      <c r="B24" s="52"/>
      <c r="C24" s="53"/>
      <c r="D24" s="53">
        <f>-D19*0.01</f>
        <v>11697.800000000001</v>
      </c>
      <c r="E24" s="54"/>
      <c r="F24" s="55"/>
      <c r="G24" s="56"/>
    </row>
    <row r="25" spans="1:7" s="37" customFormat="1" ht="15.75">
      <c r="A25" s="57" t="s">
        <v>29</v>
      </c>
      <c r="B25" s="58"/>
      <c r="C25" s="32"/>
      <c r="D25" s="32"/>
      <c r="E25" s="32"/>
      <c r="F25" s="42"/>
      <c r="G25" s="59"/>
    </row>
    <row r="26" spans="1:7" s="37" customFormat="1" ht="15.75">
      <c r="A26" s="57"/>
      <c r="B26" s="58"/>
      <c r="C26" s="32"/>
      <c r="D26" s="32"/>
      <c r="E26" s="32"/>
      <c r="F26" s="42"/>
      <c r="G26" s="59"/>
    </row>
    <row r="27" spans="1:7" s="37" customFormat="1" ht="15.75">
      <c r="A27" s="57"/>
      <c r="B27" s="58"/>
      <c r="C27" s="32"/>
      <c r="D27" s="32"/>
      <c r="E27" s="32"/>
      <c r="F27" s="42"/>
      <c r="G27" s="59"/>
    </row>
    <row r="28" spans="1:7" s="37" customFormat="1" ht="15.75">
      <c r="A28" s="31" t="s">
        <v>30</v>
      </c>
      <c r="B28" s="60"/>
      <c r="C28" s="32"/>
      <c r="D28" s="32"/>
      <c r="E28" s="32"/>
      <c r="F28" s="42"/>
      <c r="G28" s="59"/>
    </row>
    <row r="29" spans="1:85" s="65" customFormat="1" ht="15.75">
      <c r="A29" s="24" t="s">
        <v>31</v>
      </c>
      <c r="B29" s="61">
        <f>+B8+B17+B23+B28</f>
        <v>1903411.4299999997</v>
      </c>
      <c r="C29" s="62">
        <f>+C8+C17+C23+C24</f>
        <v>667598</v>
      </c>
      <c r="D29" s="62">
        <f>+D8+D17+D23+D24</f>
        <v>2082543.2299999997</v>
      </c>
      <c r="E29" s="62">
        <f>+E8+E17+E23+E24</f>
        <v>1792264.4299999997</v>
      </c>
      <c r="F29" s="55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</row>
    <row r="30" spans="1:7" s="37" customFormat="1" ht="15.75">
      <c r="A30" s="57" t="s">
        <v>32</v>
      </c>
      <c r="B30" s="32">
        <v>0</v>
      </c>
      <c r="C30" s="33">
        <v>0</v>
      </c>
      <c r="D30" s="33">
        <v>0</v>
      </c>
      <c r="E30" s="45">
        <v>0</v>
      </c>
      <c r="F30" s="66"/>
      <c r="G30" s="67"/>
    </row>
    <row r="31" spans="1:7" s="37" customFormat="1" ht="15.75">
      <c r="A31" s="69" t="s">
        <v>45</v>
      </c>
      <c r="B31" s="32">
        <v>-29581</v>
      </c>
      <c r="C31" s="33"/>
      <c r="D31" s="33"/>
      <c r="E31" s="45"/>
      <c r="F31" s="68"/>
      <c r="G31" s="67"/>
    </row>
    <row r="32" spans="1:7" s="37" customFormat="1" ht="15.75">
      <c r="A32" s="69" t="s">
        <v>33</v>
      </c>
      <c r="B32" s="32">
        <v>-300000</v>
      </c>
      <c r="C32" s="33">
        <v>-300000</v>
      </c>
      <c r="D32" s="33">
        <v>-300000</v>
      </c>
      <c r="E32" s="33">
        <v>-300000</v>
      </c>
      <c r="F32" s="68"/>
      <c r="G32" s="67"/>
    </row>
    <row r="33" spans="1:7" s="37" customFormat="1" ht="15.75">
      <c r="A33" s="69" t="s">
        <v>34</v>
      </c>
      <c r="B33" s="32">
        <v>-200000</v>
      </c>
      <c r="C33" s="33">
        <v>-250000</v>
      </c>
      <c r="D33" s="33">
        <v>-450000</v>
      </c>
      <c r="E33" s="33">
        <v>-450000</v>
      </c>
      <c r="F33" s="68"/>
      <c r="G33" s="67"/>
    </row>
    <row r="34" spans="1:7" s="37" customFormat="1" ht="15.75">
      <c r="A34" s="69" t="s">
        <v>35</v>
      </c>
      <c r="B34" s="32">
        <v>-120000</v>
      </c>
      <c r="C34" s="33">
        <v>-120000</v>
      </c>
      <c r="D34" s="33">
        <v>-290000</v>
      </c>
      <c r="E34" s="45">
        <v>-290000</v>
      </c>
      <c r="F34" s="68"/>
      <c r="G34" s="67"/>
    </row>
    <row r="35" spans="1:7" s="37" customFormat="1" ht="15.75">
      <c r="A35" s="69" t="s">
        <v>36</v>
      </c>
      <c r="B35" s="32"/>
      <c r="C35" s="33"/>
      <c r="D35" s="33">
        <v>-690000</v>
      </c>
      <c r="E35" s="45">
        <v>-690000</v>
      </c>
      <c r="F35" s="68"/>
      <c r="G35" s="67" t="s">
        <v>37</v>
      </c>
    </row>
    <row r="36" spans="1:7" s="30" customFormat="1" ht="15.75">
      <c r="A36" s="57" t="s">
        <v>38</v>
      </c>
      <c r="B36" s="70">
        <f>SUM(B30:B34)</f>
        <v>-649581</v>
      </c>
      <c r="C36" s="71">
        <f>SUM(C30:C34)</f>
        <v>-670000</v>
      </c>
      <c r="D36" s="71">
        <f>SUM(D30:D35)</f>
        <v>-1730000</v>
      </c>
      <c r="E36" s="72">
        <f>SUM(E30:E35)</f>
        <v>-1730000</v>
      </c>
      <c r="F36" s="73"/>
      <c r="G36" s="74"/>
    </row>
    <row r="37" spans="1:7" s="30" customFormat="1" ht="15.75">
      <c r="A37" s="24" t="s">
        <v>39</v>
      </c>
      <c r="B37" s="25">
        <f>+B29+B36</f>
        <v>1253830.4299999997</v>
      </c>
      <c r="C37" s="26">
        <f>+C29+C36</f>
        <v>-2402</v>
      </c>
      <c r="D37" s="26">
        <f>+D29+D36</f>
        <v>352543.22999999975</v>
      </c>
      <c r="E37" s="26">
        <f>+E29+E36</f>
        <v>62264.4299999997</v>
      </c>
      <c r="F37" s="28"/>
      <c r="G37" s="75"/>
    </row>
    <row r="38" spans="1:7" s="37" customFormat="1" ht="16.5" thickBot="1">
      <c r="A38" s="76" t="s">
        <v>40</v>
      </c>
      <c r="B38" s="77">
        <f>-B19*0.05</f>
        <v>54923.677</v>
      </c>
      <c r="C38" s="53">
        <f>-C19*0.05</f>
        <v>58489</v>
      </c>
      <c r="D38" s="53">
        <f>-D19*0.05</f>
        <v>58489</v>
      </c>
      <c r="E38" s="53">
        <f>-E19*0.05</f>
        <v>58489</v>
      </c>
      <c r="F38" s="78"/>
      <c r="G38" s="79"/>
    </row>
    <row r="39" spans="1:7" s="83" customFormat="1" ht="13.5" customHeight="1">
      <c r="A39" s="80" t="s">
        <v>41</v>
      </c>
      <c r="B39" s="81"/>
      <c r="C39" s="82"/>
      <c r="D39" s="81"/>
      <c r="E39" s="81"/>
      <c r="G39" s="81"/>
    </row>
    <row r="40" spans="2:7" s="83" customFormat="1" ht="10.5" customHeight="1">
      <c r="B40" s="84"/>
      <c r="C40" s="85"/>
      <c r="D40" s="84"/>
      <c r="E40" s="81"/>
      <c r="F40" s="81"/>
      <c r="G40" s="84"/>
    </row>
    <row r="41" spans="1:7" s="83" customFormat="1" ht="14.25" customHeight="1">
      <c r="A41" s="86" t="s">
        <v>42</v>
      </c>
      <c r="B41" s="84"/>
      <c r="C41" s="87"/>
      <c r="D41" s="84"/>
      <c r="E41" s="81"/>
      <c r="F41" s="81"/>
      <c r="G41" s="84"/>
    </row>
    <row r="42" spans="1:7" s="83" customFormat="1" ht="11.25" customHeight="1">
      <c r="A42" s="88"/>
      <c r="B42" s="81"/>
      <c r="C42" s="89"/>
      <c r="D42" s="81"/>
      <c r="E42" s="81"/>
      <c r="F42" s="81"/>
      <c r="G42" s="90"/>
    </row>
  </sheetData>
  <mergeCells count="1">
    <mergeCell ref="A2:G2"/>
  </mergeCells>
  <printOptions/>
  <pageMargins left="0.25" right="0.25" top="0.25" bottom="0.2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bouffis</dc:creator>
  <cp:keywords/>
  <dc:description/>
  <cp:lastModifiedBy>Janet Masuo</cp:lastModifiedBy>
  <cp:lastPrinted>2004-08-04T18:31:03Z</cp:lastPrinted>
  <dcterms:created xsi:type="dcterms:W3CDTF">2004-07-19T19:04:22Z</dcterms:created>
  <dcterms:modified xsi:type="dcterms:W3CDTF">2004-08-12T18:19:32Z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193699019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1499374452</vt:i4>
  </property>
  <property fmtid="{D5CDD505-2E9C-101B-9397-08002B2CF9AE}" pid="7" name="_ReviewingToolsShownOnce">
    <vt:lpwstr/>
  </property>
</Properties>
</file>