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3510" yWindow="120" windowWidth="11985" windowHeight="6075" activeTab="0"/>
  </bookViews>
  <sheets>
    <sheet name="3a.  Simple Form Fiscal Note" sheetId="1" r:id="rId1"/>
  </sheets>
  <externalReferences>
    <externalReference r:id="rId4"/>
  </externalReferences>
  <definedNames>
    <definedName name="_xlnm.Print_Area" localSheetId="0">'3a.  Simple Form Fiscal Note'!$A$1:$S$69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<sst xmlns="http://schemas.openxmlformats.org/spreadsheetml/2006/main" count="90" uniqueCount="76">
  <si>
    <r>
      <t xml:space="preserve">KING COUNTY FISCAL NOTE </t>
    </r>
    <r>
      <rPr>
        <b/>
        <i/>
        <sz val="14"/>
        <color theme="1"/>
        <rFont val="Univers"/>
        <family val="2"/>
      </rPr>
      <t>- Property Leases and Sales</t>
    </r>
  </si>
  <si>
    <t>GENERAL TRANSACTION INFORMATION</t>
  </si>
  <si>
    <t xml:space="preserve">Ordinance/Motion:  </t>
  </si>
  <si>
    <t xml:space="preserve">Title:   </t>
  </si>
  <si>
    <t>KC Metro Transit Eagle Warehouse</t>
  </si>
  <si>
    <t>Transaction Duration:</t>
  </si>
  <si>
    <t>10 years</t>
  </si>
  <si>
    <t xml:space="preserve">Affected Agency/Agencies:   </t>
  </si>
  <si>
    <t>KC Metro Transit</t>
  </si>
  <si>
    <t>Fair Market Value:</t>
  </si>
  <si>
    <t xml:space="preserve">Note Prepared By:  </t>
  </si>
  <si>
    <t>Tom Paine</t>
  </si>
  <si>
    <t>Date Prepared:</t>
  </si>
  <si>
    <t>Legal Transaction Type:</t>
  </si>
  <si>
    <t xml:space="preserve">Note Reviewed By:   </t>
  </si>
  <si>
    <t>T.J. Stutman</t>
  </si>
  <si>
    <t>Date Reviewed:</t>
  </si>
  <si>
    <t>Fiscal Transaction Type:</t>
  </si>
  <si>
    <t>Description of Request:</t>
  </si>
  <si>
    <t>Lease or warehouse and yard space at 12119 East Marginal Way South, Tukwila, Washington</t>
  </si>
  <si>
    <t>FINANCIAL IMPACTS</t>
  </si>
  <si>
    <t>Part 1 - Net Present Value Analysis Results</t>
  </si>
  <si>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</si>
  <si>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</si>
  <si>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</si>
  <si>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Appropriation Unit</t>
  </si>
  <si>
    <t xml:space="preserve">Appr. Number </t>
  </si>
  <si>
    <t xml:space="preserve">Department </t>
  </si>
  <si>
    <t>Fund Number</t>
  </si>
  <si>
    <t>Project Number</t>
  </si>
  <si>
    <t>Revenue Account Code 
and Source/Description</t>
  </si>
  <si>
    <t>2019/2020</t>
  </si>
  <si>
    <t>2021/2022</t>
  </si>
  <si>
    <t>2023/2024</t>
  </si>
  <si>
    <t xml:space="preserve">Sum of Outyear Impacts </t>
  </si>
  <si>
    <t xml:space="preserve"> </t>
  </si>
  <si>
    <t xml:space="preserve">TOTAL </t>
  </si>
  <si>
    <r>
      <t>Expenditures from:</t>
    </r>
    <r>
      <rPr>
        <sz val="10.5"/>
        <rFont val="Univers"/>
        <family val="2"/>
      </rPr>
      <t xml:space="preserve"> </t>
    </r>
  </si>
  <si>
    <t>Appropriation Unit/Expenditure Type</t>
  </si>
  <si>
    <t>Department</t>
  </si>
  <si>
    <t>Expenditure Notes</t>
  </si>
  <si>
    <t>KC Metro Transit Labor Costs</t>
  </si>
  <si>
    <t>King County Project Management</t>
  </si>
  <si>
    <t>Lease Payments/Associated O&amp;M</t>
  </si>
  <si>
    <t>Service Costs (Appraisal, Title, Move)</t>
  </si>
  <si>
    <t>Tenant and Other Improvements</t>
  </si>
  <si>
    <t>10% Art for General Fund Transactions</t>
  </si>
  <si>
    <t>Other Transaction Costs</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</si>
  <si>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</si>
  <si>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</si>
  <si>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</si>
  <si>
    <t>Appr. Number</t>
  </si>
  <si>
    <t>Appropriation Notes</t>
  </si>
  <si>
    <t>Total 6-Year CIP Outyear Planning Level Costs</t>
  </si>
  <si>
    <t>Allocation Change</t>
  </si>
  <si>
    <t>Net Present Value to King County
(all impacts): ***</t>
  </si>
  <si>
    <r>
      <t>Net Present Value to Primary Impacted Agency 
(customer of transaction):</t>
    </r>
    <r>
      <rPr>
        <b/>
        <vertAlign val="superscript"/>
        <sz val="10.5"/>
        <rFont val="Univers"/>
        <family val="2"/>
      </rPr>
      <t xml:space="preserve"> ***</t>
    </r>
  </si>
  <si>
    <t>NA</t>
  </si>
  <si>
    <t>Assumption and Additional Notes:</t>
  </si>
  <si>
    <t>***</t>
  </si>
  <si>
    <t xml:space="preserve">An NPV analysis was not performed because it would have negligible value since there was not sufficient time to acquire and construct facilities for the relocated functions, there were limited options available at the time of execution of the short term lease, and Metro is currently operating at the site (no change in existing operations). 
Metro’s Operational Capacity Growth strategy to provide more space for buses and bus-supportive operations in the short-term and the long-term evaluated the current use of space at existing facilities to identify possible efficiencies as well as identified appropriate properties needed for expansion.  Metro determined that relocating existing base functions, including Fleet Engineering, the Warranty group, and bus staging and preparation areas to an off-base site will provide the best opportunity to create a more functional use of the redesigned South Base Annex property, including development of a new base.  Metro is securing interim property leases to house the relocated functions.  
The leasing market for office, shop with vehicle bays and yard space is extremely limited in the vicinity of South Base.  Leasing an existing building will be less costly and quicker than attempting to find and acquire land and build new improvements.  The schedule for South Annex Base does not afford the luxury of enough time to acquire land and construct needed infrastructure.  Additionally this site capacity may be used to support other elements of the Operational Capacity Growth effort.
</t>
  </si>
  <si>
    <t>1.</t>
  </si>
  <si>
    <t>2.</t>
  </si>
  <si>
    <t>3.</t>
  </si>
  <si>
    <t>4.</t>
  </si>
  <si>
    <t>5.</t>
  </si>
  <si>
    <t>If the expenditure impact equals or exceeds five percent of the fund expenditures, a copy of the most recent applicable appropriation unit financial plan is attached to this transmittal.</t>
  </si>
  <si>
    <t>The sum of outyear impacts is provided for capital projects and agreements.  This sum for revenue and expenditures includes all revenues/expenditures for the duration of the lease/other agreement or life of the capital investment.</t>
  </si>
  <si>
    <t xml:space="preserve">A detailed explanation of how the revenue/expenditure impacts were developed is provided below, including major assumptions made in developing the values presented in the fiscal note and other supporting data: </t>
  </si>
  <si>
    <t xml:space="preserve">Fund balance is being used to cover indicated expenditures.  </t>
  </si>
  <si>
    <t xml:space="preserve">The transaction is not backed by new revenue.    </t>
  </si>
  <si>
    <t>During the 2019-2020 budget cycle, the lease was envisioned to last five years. The appropriated request was made and the budget of $2,696,716 was appropriated. The additional amount requsted here ($3,490,956) will ensure the lease is funded for the whole 10 year period.</t>
  </si>
  <si>
    <t>- First and last month's rent and leasehold tax to be collected at signing plus $186,633 as a deposit for performance of all obligations required by the lease.</t>
  </si>
  <si>
    <t>- Rent will be adjusted to the current Fair Market Rental Value no sooner than every 5 years.  The first FMRV adjustment to occur no sooner than the anniversary of the lease commencement date in 2020.</t>
  </si>
  <si>
    <t>- Annual rent increases during intervening years between fair market value appraisals is 2.5%.</t>
  </si>
  <si>
    <t>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</si>
</sst>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quot;$&quot;#,##0"/>
  </numFmts>
  <fonts count="24">
    <font>
      <sz val="10"/>
      <name val="Arial"/>
      <family val="2"/>
    </font>
    <font>
      <i/>
      <sz val="10"/>
      <color theme="4"/>
      <name val="Arial"/>
      <family val="2"/>
    </font>
    <font>
      <sz val="10.5"/>
      <name val="Arial"/>
      <family val="2"/>
    </font>
    <font>
      <sz val="10.5"/>
      <name val="Univers"/>
      <family val="2"/>
    </font>
    <font>
      <i/>
      <u val="single"/>
      <sz val="10.5"/>
      <name val="Univers"/>
      <family val="2"/>
    </font>
    <font>
      <b/>
      <sz val="10.5"/>
      <name val="Univers"/>
      <family val="2"/>
    </font>
    <font>
      <b/>
      <sz val="10.5"/>
      <color theme="1"/>
      <name val="Univers"/>
      <family val="2"/>
    </font>
    <font>
      <sz val="10.5"/>
      <color rgb="FFFF0000"/>
      <name val="Univers"/>
      <family val="2"/>
    </font>
    <font>
      <sz val="10"/>
      <name val="Univers"/>
      <family val="2"/>
    </font>
    <font>
      <sz val="10.5"/>
      <color theme="1"/>
      <name val="Univers"/>
      <family val="2"/>
    </font>
    <font>
      <b/>
      <u val="single"/>
      <sz val="10.5"/>
      <name val="Univers"/>
      <family val="2"/>
    </font>
    <font>
      <i/>
      <sz val="10.5"/>
      <name val="Univers"/>
      <family val="2"/>
    </font>
    <font>
      <b/>
      <sz val="12"/>
      <name val="Univers"/>
      <family val="2"/>
    </font>
    <font>
      <strike/>
      <sz val="10.5"/>
      <name val="Univers"/>
      <family val="2"/>
    </font>
    <font>
      <vertAlign val="superscript"/>
      <sz val="10.5"/>
      <name val="Univers"/>
      <family val="2"/>
    </font>
    <font>
      <i/>
      <sz val="10"/>
      <color theme="3" tint="0.39998000860214233"/>
      <name val="Univers"/>
      <family val="2"/>
    </font>
    <font>
      <b/>
      <sz val="11"/>
      <name val="Univers"/>
      <family val="2"/>
    </font>
    <font>
      <b/>
      <vertAlign val="superscript"/>
      <sz val="10.5"/>
      <name val="Univers"/>
      <family val="2"/>
    </font>
    <font>
      <i/>
      <sz val="10.5"/>
      <color theme="1"/>
      <name val="Univers"/>
      <family val="2"/>
    </font>
    <font>
      <sz val="10"/>
      <color theme="1"/>
      <name val="Arial"/>
      <family val="2"/>
    </font>
    <font>
      <b/>
      <i/>
      <sz val="10.5"/>
      <color theme="1"/>
      <name val="Univers"/>
      <family val="2"/>
    </font>
    <font>
      <b/>
      <sz val="14"/>
      <name val="Univers"/>
      <family val="2"/>
    </font>
    <font>
      <b/>
      <sz val="14"/>
      <color theme="1"/>
      <name val="Univers"/>
      <family val="2"/>
    </font>
    <font>
      <b/>
      <i/>
      <sz val="14"/>
      <color theme="1"/>
      <name val="Univers"/>
      <family val="2"/>
    </font>
  </fonts>
  <fills count="4">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s>
  <borders count="41">
    <border>
      <left/>
      <right/>
      <top/>
      <bottom/>
      <diagonal/>
    </border>
    <border>
      <left style="thin"/>
      <right style="medium"/>
      <top style="thin"/>
      <bottom style="medium"/>
    </border>
    <border>
      <left style="thin"/>
      <right style="thin"/>
      <top style="thin"/>
      <bottom style="medium"/>
    </border>
    <border>
      <left/>
      <right/>
      <top style="thin"/>
      <bottom style="medium"/>
    </border>
    <border>
      <left style="medium"/>
      <right/>
      <top style="thin"/>
      <bottom style="medium"/>
    </border>
    <border>
      <left style="thin"/>
      <right style="medium"/>
      <top/>
      <bottom style="thin"/>
    </border>
    <border>
      <left style="thin"/>
      <right style="thin"/>
      <top style="thin"/>
      <bottom style="thin"/>
    </border>
    <border>
      <left style="thin"/>
      <right style="thin"/>
      <top/>
      <bottom style="thin"/>
    </border>
    <border>
      <left/>
      <right/>
      <top style="thin"/>
      <bottom style="thin"/>
    </border>
    <border>
      <left style="medium"/>
      <right/>
      <top/>
      <bottom style="thin"/>
    </border>
    <border>
      <left/>
      <right/>
      <top/>
      <bottom style="thin"/>
    </border>
    <border>
      <left/>
      <right style="thin"/>
      <top/>
      <bottom style="medium"/>
    </border>
    <border>
      <left style="thin"/>
      <right style="thin"/>
      <top/>
      <bottom style="medium"/>
    </border>
    <border>
      <left/>
      <right style="thin"/>
      <top style="medium"/>
      <bottom/>
    </border>
    <border>
      <left style="thin"/>
      <right style="thin"/>
      <top style="medium"/>
      <bottom/>
    </border>
    <border>
      <left/>
      <right style="thin"/>
      <top style="thin"/>
      <bottom style="medium"/>
    </border>
    <border>
      <left style="thin"/>
      <right style="medium"/>
      <top style="thin"/>
      <bottom style="thin"/>
    </border>
    <border>
      <left/>
      <right style="thin"/>
      <top style="thin"/>
      <bottom style="thin"/>
    </border>
    <border>
      <left style="thin"/>
      <right/>
      <top/>
      <bottom style="thin"/>
    </border>
    <border>
      <left/>
      <right style="medium"/>
      <top style="medium"/>
      <bottom style="medium"/>
    </border>
    <border>
      <left style="thin"/>
      <right style="thin"/>
      <top style="medium"/>
      <bottom style="medium"/>
    </border>
    <border>
      <left/>
      <right/>
      <top style="medium"/>
      <bottom style="medium"/>
    </border>
    <border>
      <left style="medium"/>
      <right/>
      <top style="medium"/>
      <bottom style="medium"/>
    </border>
    <border>
      <left/>
      <right/>
      <top style="thin"/>
      <bottom/>
    </border>
    <border>
      <left style="medium"/>
      <right/>
      <top style="thin"/>
      <bottom style="thin"/>
    </border>
    <border>
      <left/>
      <right style="medium"/>
      <top/>
      <bottom/>
    </border>
    <border>
      <left/>
      <right/>
      <top/>
      <bottom style="medium"/>
    </border>
    <border>
      <left style="medium"/>
      <right/>
      <top/>
      <bottom style="medium"/>
    </border>
    <border>
      <left style="medium"/>
      <right/>
      <top/>
      <bottom/>
    </border>
    <border>
      <left/>
      <right/>
      <top style="medium"/>
      <bottom/>
    </border>
    <border>
      <left/>
      <right style="medium"/>
      <top style="medium"/>
      <bottom/>
    </border>
    <border>
      <left style="medium"/>
      <right/>
      <top style="medium"/>
      <bottom/>
    </border>
    <border>
      <left/>
      <right/>
      <top style="double"/>
      <bottom style="double"/>
    </border>
    <border>
      <left/>
      <right style="medium"/>
      <top/>
      <bottom style="medium"/>
    </border>
    <border>
      <left style="medium"/>
      <right/>
      <top style="medium"/>
      <bottom style="thin"/>
    </border>
    <border>
      <left/>
      <right/>
      <top style="medium"/>
      <bottom style="thin"/>
    </border>
    <border>
      <left/>
      <right style="thin"/>
      <top style="medium"/>
      <bottom style="thin"/>
    </border>
    <border>
      <left/>
      <right style="medium"/>
      <top style="thin"/>
      <bottom style="thin"/>
    </border>
    <border>
      <left/>
      <right style="medium"/>
      <top style="medium"/>
      <bottom style="thin"/>
    </border>
    <border>
      <left style="thin"/>
      <right style="medium"/>
      <top style="medium"/>
      <bottom/>
    </border>
    <border>
      <left style="thin"/>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98">
    <xf numFmtId="0" fontId="0" fillId="0" borderId="0" xfId="0"/>
    <xf numFmtId="0" fontId="0" fillId="0" borderId="0" xfId="0" applyFont="1"/>
    <xf numFmtId="0" fontId="0" fillId="0" borderId="0" xfId="0" applyFont="1" applyAlignment="1" quotePrefix="1">
      <alignment horizontal="center"/>
    </xf>
    <xf numFmtId="0" fontId="1" fillId="0" borderId="0" xfId="0" applyFont="1"/>
    <xf numFmtId="0" fontId="2" fillId="0" borderId="0" xfId="0" applyFont="1" applyFill="1" applyAlignment="1" quotePrefix="1">
      <alignment vertical="top"/>
    </xf>
    <xf numFmtId="0" fontId="3" fillId="0" borderId="0" xfId="0" applyFont="1" applyAlignment="1" quotePrefix="1">
      <alignment vertical="top" wrapText="1"/>
    </xf>
    <xf numFmtId="3" fontId="0" fillId="0" borderId="0" xfId="0" applyNumberFormat="1"/>
    <xf numFmtId="3" fontId="3" fillId="0" borderId="0" xfId="0" applyNumberFormat="1" applyFont="1"/>
    <xf numFmtId="0" fontId="3" fillId="0" borderId="0" xfId="0" applyFont="1"/>
    <xf numFmtId="3" fontId="5" fillId="0" borderId="0" xfId="0" applyNumberFormat="1" applyFont="1" applyBorder="1"/>
    <xf numFmtId="0" fontId="3" fillId="0" borderId="0" xfId="0" applyFont="1" applyFill="1" applyBorder="1"/>
    <xf numFmtId="0" fontId="3" fillId="0" borderId="0" xfId="0" applyFont="1" applyBorder="1"/>
    <xf numFmtId="44" fontId="5" fillId="0" borderId="0" xfId="16" applyFont="1" applyBorder="1"/>
    <xf numFmtId="164" fontId="6" fillId="0" borderId="1" xfId="16" applyNumberFormat="1" applyFont="1" applyBorder="1"/>
    <xf numFmtId="164" fontId="6" fillId="0" borderId="2" xfId="16" applyNumberFormat="1" applyFont="1" applyBorder="1"/>
    <xf numFmtId="164" fontId="6" fillId="2" borderId="2" xfId="16" applyNumberFormat="1" applyFont="1" applyFill="1" applyBorder="1"/>
    <xf numFmtId="0" fontId="7" fillId="0" borderId="2" xfId="0" applyFont="1" applyFill="1" applyBorder="1" applyAlignment="1">
      <alignment wrapText="1"/>
    </xf>
    <xf numFmtId="0" fontId="7" fillId="0" borderId="2" xfId="0" applyFont="1" applyBorder="1"/>
    <xf numFmtId="0" fontId="6" fillId="0" borderId="3" xfId="0" applyFont="1" applyBorder="1"/>
    <xf numFmtId="0" fontId="3" fillId="0" borderId="3" xfId="0" applyFont="1" applyBorder="1"/>
    <xf numFmtId="0" fontId="3" fillId="0" borderId="4" xfId="0" applyFont="1" applyBorder="1"/>
    <xf numFmtId="44" fontId="3" fillId="0" borderId="0" xfId="16" applyFont="1" applyBorder="1"/>
    <xf numFmtId="164" fontId="8" fillId="0" borderId="5" xfId="16" applyNumberFormat="1" applyFont="1" applyFill="1" applyBorder="1" applyAlignment="1">
      <alignment horizontal="center"/>
    </xf>
    <xf numFmtId="164" fontId="8" fillId="0" borderId="6" xfId="16" applyNumberFormat="1" applyFont="1" applyFill="1" applyBorder="1" applyAlignment="1">
      <alignment horizontal="center"/>
    </xf>
    <xf numFmtId="164" fontId="8" fillId="2" borderId="7" xfId="16" applyNumberFormat="1" applyFont="1" applyFill="1" applyBorder="1" applyAlignment="1">
      <alignment horizontal="center"/>
    </xf>
    <xf numFmtId="0" fontId="3" fillId="0" borderId="7" xfId="0" applyNumberFormat="1" applyFont="1" applyFill="1" applyBorder="1" applyAlignment="1">
      <alignment horizontal="center" wrapText="1"/>
    </xf>
    <xf numFmtId="0" fontId="3" fillId="0" borderId="7" xfId="0" applyNumberFormat="1" applyFont="1" applyFill="1" applyBorder="1" applyAlignment="1">
      <alignment horizontal="center"/>
    </xf>
    <xf numFmtId="1" fontId="3" fillId="0" borderId="7" xfId="0" applyNumberFormat="1" applyFont="1" applyFill="1" applyBorder="1" applyAlignment="1">
      <alignment horizontal="center"/>
    </xf>
    <xf numFmtId="2" fontId="3" fillId="0" borderId="7" xfId="0" applyNumberFormat="1" applyFont="1" applyFill="1" applyBorder="1" applyAlignment="1">
      <alignment horizontal="center"/>
    </xf>
    <xf numFmtId="0" fontId="3" fillId="0" borderId="8" xfId="0" applyFont="1" applyFill="1" applyBorder="1"/>
    <xf numFmtId="0" fontId="3" fillId="0" borderId="9" xfId="0" applyFont="1" applyFill="1" applyBorder="1"/>
    <xf numFmtId="44" fontId="3" fillId="0" borderId="0" xfId="16" applyFont="1" applyBorder="1" applyAlignment="1">
      <alignment horizontal="center"/>
    </xf>
    <xf numFmtId="0" fontId="0" fillId="0" borderId="0" xfId="0" applyAlignment="1">
      <alignment vertical="center"/>
    </xf>
    <xf numFmtId="3" fontId="5" fillId="0" borderId="0" xfId="0" applyNumberFormat="1" applyFont="1" applyBorder="1" applyAlignment="1">
      <alignment vertical="center"/>
    </xf>
    <xf numFmtId="44" fontId="3" fillId="0" borderId="0" xfId="16" applyFont="1" applyBorder="1" applyAlignment="1">
      <alignment vertical="center"/>
    </xf>
    <xf numFmtId="164" fontId="8" fillId="0" borderId="5" xfId="16" applyNumberFormat="1" applyFont="1" applyFill="1" applyBorder="1" applyAlignment="1">
      <alignment horizontal="center" vertical="center"/>
    </xf>
    <xf numFmtId="164" fontId="8" fillId="0" borderId="7" xfId="16" applyNumberFormat="1" applyFont="1" applyFill="1" applyBorder="1" applyAlignment="1">
      <alignment horizontal="center" vertical="center"/>
    </xf>
    <xf numFmtId="164" fontId="8" fillId="2" borderId="7" xfId="16" applyNumberFormat="1"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3" fontId="3" fillId="0" borderId="0" xfId="0" applyNumberFormat="1" applyFont="1" applyBorder="1" applyAlignment="1">
      <alignment horizontal="center" vertical="center"/>
    </xf>
    <xf numFmtId="0" fontId="9" fillId="0" borderId="11" xfId="0" applyFont="1" applyBorder="1" applyAlignment="1">
      <alignment horizontal="center" wrapText="1"/>
    </xf>
    <xf numFmtId="0" fontId="9" fillId="2" borderId="12" xfId="0" applyFont="1" applyFill="1" applyBorder="1" applyAlignment="1">
      <alignment horizontal="center" wrapText="1"/>
    </xf>
    <xf numFmtId="0" fontId="9" fillId="0" borderId="13" xfId="0" applyFont="1" applyBorder="1" applyAlignment="1">
      <alignment horizontal="center" wrapText="1"/>
    </xf>
    <xf numFmtId="0" fontId="9" fillId="2" borderId="14" xfId="0" applyFont="1" applyFill="1" applyBorder="1" applyAlignment="1">
      <alignment horizontal="center"/>
    </xf>
    <xf numFmtId="0" fontId="3" fillId="0" borderId="0" xfId="0" applyFont="1" applyBorder="1"/>
    <xf numFmtId="164" fontId="5" fillId="0" borderId="2" xfId="16" applyNumberFormat="1" applyFont="1" applyBorder="1"/>
    <xf numFmtId="0" fontId="3" fillId="0" borderId="15" xfId="0" applyFont="1" applyFill="1" applyBorder="1" applyAlignment="1">
      <alignment wrapText="1"/>
    </xf>
    <xf numFmtId="0" fontId="3" fillId="0" borderId="2" xfId="0" applyFont="1" applyFill="1" applyBorder="1"/>
    <xf numFmtId="0" fontId="3" fillId="0" borderId="2" xfId="0" applyFont="1" applyBorder="1"/>
    <xf numFmtId="0" fontId="5" fillId="0" borderId="3" xfId="0" applyFont="1" applyBorder="1"/>
    <xf numFmtId="0" fontId="3" fillId="0" borderId="0" xfId="0" applyFont="1" applyFill="1" applyBorder="1" applyAlignment="1">
      <alignment horizontal="left"/>
    </xf>
    <xf numFmtId="164" fontId="8" fillId="0" borderId="16" xfId="16" applyNumberFormat="1" applyFont="1" applyFill="1" applyBorder="1" applyAlignment="1">
      <alignment horizontal="center"/>
    </xf>
    <xf numFmtId="164" fontId="3" fillId="0" borderId="7" xfId="16" applyNumberFormat="1" applyFont="1" applyFill="1" applyBorder="1" applyAlignment="1">
      <alignment horizontal="left"/>
    </xf>
    <xf numFmtId="0" fontId="3" fillId="0" borderId="6" xfId="0" applyFont="1" applyFill="1" applyBorder="1" applyAlignment="1">
      <alignment horizontal="center"/>
    </xf>
    <xf numFmtId="0" fontId="7" fillId="0" borderId="9" xfId="0" applyFont="1" applyBorder="1"/>
    <xf numFmtId="0" fontId="7" fillId="0" borderId="6" xfId="0" applyFont="1" applyFill="1" applyBorder="1" applyAlignment="1">
      <alignment horizontal="center"/>
    </xf>
    <xf numFmtId="3" fontId="3" fillId="0" borderId="7" xfId="0" applyNumberFormat="1" applyFont="1" applyFill="1" applyBorder="1" applyAlignment="1">
      <alignment horizontal="center" wrapText="1"/>
    </xf>
    <xf numFmtId="0" fontId="3" fillId="0" borderId="17" xfId="0" applyFont="1" applyBorder="1"/>
    <xf numFmtId="0" fontId="9" fillId="0" borderId="8" xfId="0" applyFont="1" applyBorder="1"/>
    <xf numFmtId="0" fontId="3" fillId="0" borderId="5" xfId="0" applyFont="1" applyBorder="1" applyAlignment="1">
      <alignment horizontal="center"/>
    </xf>
    <xf numFmtId="0" fontId="3" fillId="0" borderId="18"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center" wrapText="1"/>
    </xf>
    <xf numFmtId="0" fontId="7" fillId="0" borderId="18" xfId="0" applyFont="1" applyBorder="1" applyAlignment="1">
      <alignment horizontal="left" wrapText="1"/>
    </xf>
    <xf numFmtId="1" fontId="9" fillId="0" borderId="18" xfId="0" applyNumberFormat="1" applyFont="1" applyFill="1" applyBorder="1" applyAlignment="1">
      <alignment horizontal="center" wrapText="1"/>
    </xf>
    <xf numFmtId="0" fontId="2" fillId="0" borderId="19" xfId="0" applyFont="1" applyBorder="1" applyAlignment="1">
      <alignment horizontal="center" wrapText="1"/>
    </xf>
    <xf numFmtId="0" fontId="3" fillId="0" borderId="20" xfId="0" applyFont="1" applyBorder="1" applyAlignment="1">
      <alignment horizontal="center"/>
    </xf>
    <xf numFmtId="0" fontId="3" fillId="0" borderId="20" xfId="0" applyFont="1" applyBorder="1" applyAlignment="1">
      <alignment horizontal="center" wrapText="1"/>
    </xf>
    <xf numFmtId="0" fontId="3" fillId="0" borderId="21" xfId="0" applyFont="1" applyBorder="1"/>
    <xf numFmtId="0" fontId="13" fillId="0" borderId="21" xfId="0" applyFont="1" applyBorder="1"/>
    <xf numFmtId="0" fontId="3" fillId="0" borderId="22" xfId="0" applyFont="1" applyBorder="1"/>
    <xf numFmtId="0" fontId="0" fillId="0" borderId="0" xfId="0" applyAlignment="1">
      <alignment horizontal="left"/>
    </xf>
    <xf numFmtId="44" fontId="3" fillId="0" borderId="0" xfId="16" applyFont="1"/>
    <xf numFmtId="0" fontId="5" fillId="0" borderId="0" xfId="0" applyFont="1" applyBorder="1"/>
    <xf numFmtId="164" fontId="5" fillId="0" borderId="1" xfId="16" applyNumberFormat="1" applyFont="1" applyBorder="1"/>
    <xf numFmtId="0" fontId="3" fillId="0" borderId="2" xfId="0" applyFont="1" applyBorder="1" applyAlignment="1">
      <alignment wrapText="1"/>
    </xf>
    <xf numFmtId="164" fontId="3" fillId="0" borderId="16" xfId="16" applyNumberFormat="1" applyFont="1" applyFill="1" applyBorder="1" applyAlignment="1">
      <alignment horizontal="left"/>
    </xf>
    <xf numFmtId="44" fontId="3" fillId="0" borderId="6" xfId="16" applyFont="1" applyFill="1" applyBorder="1" applyAlignment="1">
      <alignment horizontal="left"/>
    </xf>
    <xf numFmtId="164" fontId="3" fillId="0" borderId="6" xfId="16" applyNumberFormat="1" applyFont="1" applyFill="1" applyBorder="1" applyAlignment="1">
      <alignment horizontal="left"/>
    </xf>
    <xf numFmtId="0" fontId="3" fillId="0" borderId="6" xfId="0" applyFont="1" applyFill="1" applyBorder="1" applyAlignment="1">
      <alignment horizontal="center" wrapText="1"/>
    </xf>
    <xf numFmtId="49" fontId="3" fillId="0" borderId="23" xfId="0" applyNumberFormat="1" applyFont="1" applyFill="1" applyBorder="1"/>
    <xf numFmtId="0" fontId="3" fillId="0" borderId="24" xfId="0" applyNumberFormat="1" applyFont="1" applyFill="1" applyBorder="1"/>
    <xf numFmtId="49" fontId="3" fillId="0" borderId="8" xfId="0" applyNumberFormat="1" applyFont="1" applyFill="1" applyBorder="1"/>
    <xf numFmtId="164" fontId="3" fillId="0" borderId="5" xfId="16" applyNumberFormat="1" applyFont="1" applyFill="1" applyBorder="1" applyAlignment="1">
      <alignment horizontal="left"/>
    </xf>
    <xf numFmtId="0" fontId="3" fillId="0" borderId="7" xfId="0" applyFont="1" applyFill="1" applyBorder="1" applyAlignment="1">
      <alignment horizontal="center" wrapText="1"/>
    </xf>
    <xf numFmtId="0" fontId="3" fillId="0" borderId="10" xfId="0" applyFont="1" applyFill="1" applyBorder="1"/>
    <xf numFmtId="0" fontId="3" fillId="0" borderId="9" xfId="0" applyNumberFormat="1" applyFont="1" applyFill="1" applyBorder="1"/>
    <xf numFmtId="164" fontId="3" fillId="0" borderId="20" xfId="16" applyNumberFormat="1" applyFont="1" applyBorder="1" applyAlignment="1">
      <alignment horizontal="center" wrapText="1"/>
    </xf>
    <xf numFmtId="0" fontId="5" fillId="0" borderId="0" xfId="0" applyFont="1"/>
    <xf numFmtId="0" fontId="0" fillId="0" borderId="25" xfId="0" applyBorder="1"/>
    <xf numFmtId="0" fontId="0" fillId="0" borderId="26" xfId="0" applyFont="1" applyBorder="1"/>
    <xf numFmtId="0" fontId="0" fillId="0" borderId="27" xfId="0" applyFont="1" applyBorder="1"/>
    <xf numFmtId="0" fontId="0" fillId="0" borderId="0" xfId="0" applyFont="1" applyBorder="1"/>
    <xf numFmtId="0" fontId="0" fillId="0" borderId="28" xfId="0" applyFont="1" applyBorder="1"/>
    <xf numFmtId="0" fontId="9" fillId="0" borderId="25" xfId="0" applyFont="1" applyFill="1" applyBorder="1" applyAlignment="1">
      <alignment horizontal="left"/>
    </xf>
    <xf numFmtId="0" fontId="18" fillId="0" borderId="0" xfId="0" applyFont="1" applyFill="1" applyBorder="1"/>
    <xf numFmtId="0" fontId="3" fillId="0" borderId="0" xfId="0" applyFont="1" applyFill="1" applyBorder="1"/>
    <xf numFmtId="0" fontId="19" fillId="0" borderId="0" xfId="0" applyFont="1" applyFill="1" applyBorder="1"/>
    <xf numFmtId="14" fontId="9" fillId="0" borderId="0" xfId="0" applyNumberFormat="1" applyFont="1" applyFill="1" applyBorder="1" applyAlignment="1">
      <alignment horizontal="left"/>
    </xf>
    <xf numFmtId="0" fontId="20" fillId="0" borderId="25" xfId="0" applyFont="1" applyFill="1" applyBorder="1" applyAlignment="1">
      <alignment horizontal="left"/>
    </xf>
    <xf numFmtId="164" fontId="9" fillId="0" borderId="0" xfId="16" applyNumberFormat="1" applyFont="1" applyFill="1" applyBorder="1" applyAlignment="1">
      <alignment horizontal="center"/>
    </xf>
    <xf numFmtId="164" fontId="9" fillId="0" borderId="0" xfId="16" applyNumberFormat="1" applyFont="1" applyFill="1" applyBorder="1" applyAlignment="1">
      <alignment horizontal="right"/>
    </xf>
    <xf numFmtId="0" fontId="9" fillId="0" borderId="25" xfId="0" applyFont="1" applyFill="1" applyBorder="1" applyAlignment="1">
      <alignment/>
    </xf>
    <xf numFmtId="0" fontId="9" fillId="0" borderId="0" xfId="0" applyFont="1" applyFill="1" applyBorder="1" applyAlignment="1">
      <alignment horizontal="right" vertical="center"/>
    </xf>
    <xf numFmtId="0" fontId="9" fillId="0" borderId="0" xfId="0" applyFont="1" applyFill="1" applyBorder="1" applyAlignment="1">
      <alignment horizontal="right"/>
    </xf>
    <xf numFmtId="0" fontId="0" fillId="0" borderId="0" xfId="0" applyAlignment="1">
      <alignment/>
    </xf>
    <xf numFmtId="0" fontId="21" fillId="0" borderId="0" xfId="0" applyFont="1" applyAlignment="1">
      <alignment horizontal="center"/>
    </xf>
    <xf numFmtId="164" fontId="3" fillId="0" borderId="0" xfId="0" applyNumberFormat="1" applyFont="1" applyFill="1" applyBorder="1" applyAlignment="1">
      <alignment horizontal="left"/>
    </xf>
    <xf numFmtId="4" fontId="5" fillId="0" borderId="0" xfId="0" applyNumberFormat="1" applyFont="1" applyBorder="1" applyAlignment="1">
      <alignment vertical="center"/>
    </xf>
    <xf numFmtId="0" fontId="9" fillId="0" borderId="14" xfId="0" applyFont="1" applyBorder="1" applyAlignment="1">
      <alignment horizontal="center" wrapText="1"/>
    </xf>
    <xf numFmtId="0" fontId="9" fillId="0" borderId="12" xfId="0" applyFont="1" applyBorder="1" applyAlignment="1">
      <alignment horizontal="center" wrapText="1"/>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left"/>
    </xf>
    <xf numFmtId="0" fontId="9" fillId="0" borderId="0" xfId="0" applyFont="1" applyFill="1" applyBorder="1" applyAlignment="1">
      <alignment horizontal="left"/>
    </xf>
    <xf numFmtId="0" fontId="4" fillId="0" borderId="0" xfId="0" applyFont="1"/>
    <xf numFmtId="0" fontId="3" fillId="0" borderId="0" xfId="0" applyFont="1" applyAlignment="1" quotePrefix="1">
      <alignment vertical="top" wrapText="1"/>
    </xf>
    <xf numFmtId="0" fontId="3" fillId="0" borderId="0" xfId="0" applyFont="1" applyAlignment="1" quotePrefix="1">
      <alignment vertical="top"/>
    </xf>
    <xf numFmtId="0" fontId="2" fillId="0" borderId="0" xfId="0" applyFont="1" applyFill="1" applyAlignment="1" quotePrefix="1">
      <alignment vertical="top"/>
    </xf>
    <xf numFmtId="0" fontId="3" fillId="0" borderId="0" xfId="0" applyFont="1" applyAlignment="1">
      <alignment vertical="top"/>
    </xf>
    <xf numFmtId="2" fontId="3" fillId="0" borderId="7" xfId="0" applyNumberFormat="1" applyFont="1" applyFill="1" applyBorder="1" applyAlignment="1">
      <alignment horizontal="center" vertical="center" wrapText="1"/>
    </xf>
    <xf numFmtId="2" fontId="3" fillId="0" borderId="7" xfId="0" applyNumberFormat="1" applyFont="1" applyFill="1" applyBorder="1" applyAlignment="1">
      <alignment horizontal="center" wrapText="1"/>
    </xf>
    <xf numFmtId="0" fontId="5" fillId="0"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xf>
    <xf numFmtId="0" fontId="3" fillId="0" borderId="28" xfId="0" applyFont="1" applyFill="1" applyBorder="1" applyAlignment="1">
      <alignment horizontal="left"/>
    </xf>
    <xf numFmtId="0" fontId="3" fillId="0" borderId="0" xfId="0" applyFont="1" applyFill="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28" xfId="0" applyFont="1" applyFill="1" applyBorder="1" applyAlignment="1">
      <alignment wrapText="1"/>
    </xf>
    <xf numFmtId="0" fontId="3" fillId="0" borderId="0" xfId="0" applyFont="1" applyFill="1" applyBorder="1" applyAlignment="1">
      <alignment wrapText="1"/>
    </xf>
    <xf numFmtId="0" fontId="9" fillId="0" borderId="0" xfId="0" applyFont="1" applyFill="1" applyBorder="1" applyAlignment="1">
      <alignment horizontal="left"/>
    </xf>
    <xf numFmtId="0" fontId="3" fillId="0" borderId="28" xfId="0" applyFont="1" applyFill="1" applyBorder="1" applyAlignment="1">
      <alignment/>
    </xf>
    <xf numFmtId="0" fontId="3" fillId="0" borderId="0" xfId="0" applyFont="1" applyFill="1" applyBorder="1" applyAlignment="1">
      <alignment/>
    </xf>
    <xf numFmtId="0" fontId="22" fillId="0" borderId="0" xfId="0" applyFont="1" applyAlignment="1">
      <alignment horizontal="center"/>
    </xf>
    <xf numFmtId="0" fontId="12" fillId="3" borderId="32" xfId="0" applyFont="1" applyFill="1" applyBorder="1" applyAlignment="1">
      <alignment horizontal="center" vertical="center"/>
    </xf>
    <xf numFmtId="0" fontId="12" fillId="3" borderId="32" xfId="0" applyFont="1" applyFill="1" applyBorder="1" applyAlignment="1">
      <alignment horizontal="center" vertical="center"/>
    </xf>
    <xf numFmtId="0" fontId="16" fillId="3" borderId="32" xfId="0" applyFont="1" applyFill="1" applyBorder="1" applyAlignment="1">
      <alignment horizontal="center" vertical="center"/>
    </xf>
    <xf numFmtId="165" fontId="9" fillId="0" borderId="22" xfId="16" applyNumberFormat="1" applyFont="1" applyFill="1" applyBorder="1" applyAlignment="1">
      <alignment horizontal="center" vertical="center" wrapText="1"/>
    </xf>
    <xf numFmtId="165" fontId="9" fillId="0" borderId="21" xfId="16" applyNumberFormat="1" applyFont="1" applyFill="1" applyBorder="1" applyAlignment="1">
      <alignment horizontal="center" vertical="center" wrapText="1"/>
    </xf>
    <xf numFmtId="165" fontId="9" fillId="0" borderId="19" xfId="16"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33" xfId="0" applyFont="1" applyBorder="1" applyAlignment="1">
      <alignment vertical="top"/>
    </xf>
    <xf numFmtId="164" fontId="9" fillId="0" borderId="22" xfId="16" applyNumberFormat="1" applyFont="1" applyFill="1" applyBorder="1" applyAlignment="1">
      <alignment horizontal="center" vertical="center" wrapText="1"/>
    </xf>
    <xf numFmtId="164" fontId="9" fillId="0" borderId="21" xfId="16" applyNumberFormat="1" applyFont="1" applyFill="1" applyBorder="1" applyAlignment="1">
      <alignment horizontal="center" vertical="center" wrapText="1"/>
    </xf>
    <xf numFmtId="164" fontId="9" fillId="0" borderId="19" xfId="16" applyNumberFormat="1" applyFont="1" applyFill="1" applyBorder="1" applyAlignment="1">
      <alignment horizontal="center" vertical="center" wrapText="1"/>
    </xf>
    <xf numFmtId="0" fontId="9" fillId="0" borderId="34" xfId="0" applyFont="1" applyFill="1" applyBorder="1" applyAlignment="1">
      <alignment horizontal="left"/>
    </xf>
    <xf numFmtId="0" fontId="9" fillId="0" borderId="35" xfId="0" applyFont="1" applyFill="1" applyBorder="1" applyAlignment="1">
      <alignment horizontal="left"/>
    </xf>
    <xf numFmtId="0" fontId="9" fillId="0" borderId="36" xfId="0" applyFont="1" applyFill="1" applyBorder="1" applyAlignment="1">
      <alignment horizontal="left"/>
    </xf>
    <xf numFmtId="0" fontId="9" fillId="0" borderId="8" xfId="0" applyFont="1" applyBorder="1" applyAlignment="1">
      <alignment wrapText="1"/>
    </xf>
    <xf numFmtId="0" fontId="9" fillId="0" borderId="17" xfId="0" applyFont="1" applyBorder="1" applyAlignment="1">
      <alignment wrapText="1"/>
    </xf>
    <xf numFmtId="0" fontId="9" fillId="0" borderId="8" xfId="0" applyFont="1" applyBorder="1" applyAlignment="1">
      <alignment vertical="top" wrapText="1"/>
    </xf>
    <xf numFmtId="0" fontId="9" fillId="0" borderId="17" xfId="0" applyFont="1" applyBorder="1" applyAlignment="1">
      <alignment vertical="top" wrapText="1"/>
    </xf>
    <xf numFmtId="0" fontId="9" fillId="0" borderId="8" xfId="0" applyFont="1" applyFill="1" applyBorder="1" applyAlignment="1">
      <alignment wrapText="1"/>
    </xf>
    <xf numFmtId="0" fontId="9" fillId="0" borderId="17" xfId="0" applyFont="1" applyFill="1" applyBorder="1" applyAlignment="1">
      <alignment wrapText="1"/>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164" fontId="3" fillId="0" borderId="24" xfId="16" applyNumberFormat="1" applyFont="1" applyBorder="1" applyAlignment="1">
      <alignment horizontal="center"/>
    </xf>
    <xf numFmtId="164" fontId="3" fillId="0" borderId="37" xfId="16" applyNumberFormat="1" applyFont="1" applyBorder="1" applyAlignment="1">
      <alignment horizontal="center"/>
    </xf>
    <xf numFmtId="0" fontId="9" fillId="0" borderId="14" xfId="0" applyFont="1" applyFill="1" applyBorder="1" applyAlignment="1">
      <alignment horizontal="center" wrapText="1"/>
    </xf>
    <xf numFmtId="0" fontId="9" fillId="0" borderId="12" xfId="0" applyFont="1" applyFill="1" applyBorder="1" applyAlignment="1">
      <alignment horizontal="center" wrapText="1"/>
    </xf>
    <xf numFmtId="0" fontId="2" fillId="0" borderId="0" xfId="0" applyNumberFormat="1" applyFont="1" applyAlignment="1">
      <alignment horizontal="left" vertical="top" wrapText="1"/>
    </xf>
    <xf numFmtId="0" fontId="3" fillId="0" borderId="0" xfId="0" applyFont="1" applyAlignment="1">
      <alignment vertical="top" wrapText="1"/>
    </xf>
    <xf numFmtId="0" fontId="2" fillId="0" borderId="0" xfId="0" applyFont="1" applyAlignment="1" applyProtection="1">
      <alignment vertical="top" wrapText="1"/>
      <protection locked="0"/>
    </xf>
    <xf numFmtId="0" fontId="9" fillId="0" borderId="14" xfId="0" applyFont="1" applyBorder="1" applyAlignment="1">
      <alignment horizontal="center" wrapText="1"/>
    </xf>
    <xf numFmtId="0" fontId="9" fillId="0" borderId="12" xfId="0" applyFont="1" applyBorder="1" applyAlignment="1">
      <alignment horizontal="center" wrapText="1"/>
    </xf>
    <xf numFmtId="164" fontId="3" fillId="0" borderId="34" xfId="16" applyNumberFormat="1" applyFont="1" applyBorder="1" applyAlignment="1">
      <alignment horizontal="center" vertical="center"/>
    </xf>
    <xf numFmtId="164" fontId="3" fillId="0" borderId="38" xfId="16" applyNumberFormat="1" applyFont="1" applyBorder="1" applyAlignment="1">
      <alignment horizontal="center" vertical="center"/>
    </xf>
    <xf numFmtId="3" fontId="3" fillId="0" borderId="31"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3" fillId="0" borderId="0" xfId="0" applyFont="1"/>
    <xf numFmtId="0" fontId="2" fillId="0" borderId="0" xfId="0" applyFont="1" applyFill="1" applyAlignment="1">
      <alignment wrapText="1"/>
    </xf>
    <xf numFmtId="164" fontId="5" fillId="0" borderId="27" xfId="16" applyNumberFormat="1" applyFont="1" applyBorder="1" applyAlignment="1">
      <alignment horizontal="center"/>
    </xf>
    <xf numFmtId="164" fontId="5" fillId="0" borderId="33" xfId="16" applyNumberFormat="1" applyFont="1" applyBorder="1" applyAlignment="1">
      <alignment horizontal="center"/>
    </xf>
    <xf numFmtId="0" fontId="3" fillId="0" borderId="14" xfId="0" applyFont="1" applyBorder="1" applyAlignment="1">
      <alignment horizontal="center" wrapText="1"/>
    </xf>
    <xf numFmtId="0" fontId="3" fillId="0" borderId="12" xfId="0" applyFont="1" applyBorder="1" applyAlignment="1">
      <alignment horizontal="center" wrapText="1"/>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31" xfId="0" applyFont="1" applyBorder="1" applyAlignment="1">
      <alignment/>
    </xf>
    <xf numFmtId="0" fontId="9" fillId="0" borderId="29" xfId="0" applyFont="1" applyBorder="1" applyAlignment="1">
      <alignment/>
    </xf>
    <xf numFmtId="0" fontId="9" fillId="0" borderId="13" xfId="0" applyFont="1" applyBorder="1" applyAlignment="1">
      <alignment/>
    </xf>
    <xf numFmtId="0" fontId="9" fillId="0" borderId="27" xfId="0" applyFont="1" applyBorder="1" applyAlignment="1">
      <alignment/>
    </xf>
    <xf numFmtId="0" fontId="9" fillId="0" borderId="26" xfId="0" applyFont="1" applyBorder="1" applyAlignment="1">
      <alignment/>
    </xf>
    <xf numFmtId="0" fontId="9" fillId="0" borderId="11" xfId="0" applyFont="1" applyBorder="1" applyAlignment="1">
      <alignment/>
    </xf>
    <xf numFmtId="0" fontId="2" fillId="0" borderId="0" xfId="0" applyFont="1" applyFill="1" applyAlignment="1">
      <alignment/>
    </xf>
    <xf numFmtId="3" fontId="2" fillId="0" borderId="0" xfId="0" applyNumberFormat="1" applyFont="1" applyAlignment="1">
      <alignment vertical="top" wrapText="1"/>
    </xf>
    <xf numFmtId="3" fontId="2" fillId="0" borderId="0" xfId="0" applyNumberFormat="1" applyFont="1" applyAlignment="1" quotePrefix="1">
      <alignment vertical="top" wrapText="1"/>
    </xf>
  </cellXfs>
  <cellStyles count="7">
    <cellStyle name="Normal" xfId="0"/>
    <cellStyle name="Percent" xfId="15"/>
    <cellStyle name="Currency" xfId="16"/>
    <cellStyle name="Currency [0]" xfId="17"/>
    <cellStyle name="Comma" xfId="18"/>
    <cellStyle name="Comma [0]" xfId="19"/>
    <cellStyle name="Comma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portal6.sharepoint.com\legislative_review\2019%20Leg%20Tracker\1909-3995%20Transit\Eagle%20Lease%20Fiscal%20No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structions"/>
      <sheetName val="2a.  Simple Form Data Entry"/>
      <sheetName val="2b.  Complex Form Data Entry"/>
      <sheetName val="3b.  Complex Form Fiscal Note"/>
    </sheetNames>
    <sheetDataSet>
      <sheetData sheetId="0"/>
      <sheetData sheetId="1">
        <row r="13">
          <cell r="G13" t="str">
            <v>Lease Extension</v>
          </cell>
        </row>
        <row r="14">
          <cell r="G14" t="str">
            <v>Stand Alone</v>
          </cell>
        </row>
        <row r="18">
          <cell r="G18" t="str">
            <v>NA</v>
          </cell>
        </row>
        <row r="19">
          <cell r="G19">
            <v>2019</v>
          </cell>
        </row>
        <row r="21">
          <cell r="G21" t="str">
            <v>Metro Transit Department</v>
          </cell>
          <cell r="J21">
            <v>797</v>
          </cell>
          <cell r="K21" t="str">
            <v>Metro Transit</v>
          </cell>
          <cell r="L21">
            <v>3641</v>
          </cell>
        </row>
        <row r="57">
          <cell r="N57" t="str">
            <v>Sum of Revenues Prior to 2019</v>
          </cell>
        </row>
        <row r="58">
          <cell r="D58" t="str">
            <v> </v>
          </cell>
        </row>
        <row r="59">
          <cell r="D59" t="str">
            <v> </v>
          </cell>
        </row>
        <row r="60">
          <cell r="D60" t="str">
            <v> </v>
          </cell>
        </row>
        <row r="61">
          <cell r="D61" t="str">
            <v> </v>
          </cell>
        </row>
        <row r="62">
          <cell r="D62" t="str">
            <v> </v>
          </cell>
        </row>
        <row r="63">
          <cell r="D63" t="str">
            <v> </v>
          </cell>
        </row>
        <row r="80">
          <cell r="E80" t="str">
            <v>Metro Transit Department</v>
          </cell>
          <cell r="I80" t="str">
            <v>1134213</v>
          </cell>
        </row>
        <row r="81">
          <cell r="N81" t="str">
            <v>Sum of Expenditures Prior to 2019</v>
          </cell>
        </row>
        <row r="84">
          <cell r="G84">
            <v>442646.4000000001</v>
          </cell>
          <cell r="H84">
            <v>442646.4000000001</v>
          </cell>
          <cell r="I84">
            <v>442646.4000000001</v>
          </cell>
          <cell r="J84">
            <v>442646.4000000001</v>
          </cell>
          <cell r="K84">
            <v>444859.63200000004</v>
          </cell>
          <cell r="L84">
            <v>458205.42095999996</v>
          </cell>
        </row>
        <row r="86">
          <cell r="G86">
            <v>450000</v>
          </cell>
        </row>
        <row r="88">
          <cell r="G88">
            <v>50000</v>
          </cell>
        </row>
        <row r="155">
          <cell r="H155">
            <v>2020</v>
          </cell>
        </row>
        <row r="156">
          <cell r="H156" t="str">
            <v>Allocation Change</v>
          </cell>
        </row>
        <row r="157">
          <cell r="C157" t="str">
            <v>Metro Transit Department</v>
          </cell>
        </row>
        <row r="158">
          <cell r="D158" t="str">
            <v> </v>
          </cell>
        </row>
        <row r="159">
          <cell r="D159" t="str">
            <v> </v>
          </cell>
        </row>
        <row r="160">
          <cell r="D160" t="str">
            <v> </v>
          </cell>
        </row>
        <row r="161">
          <cell r="D161" t="str">
            <v> </v>
          </cell>
        </row>
        <row r="162">
          <cell r="D162" t="str">
            <v> </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showGridLines="0" tabSelected="1" zoomScale="90" zoomScaleNormal="90" workbookViewId="0" topLeftCell="A1">
      <selection activeCell="C5" sqref="C5:S5"/>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8.00390625" style="0" customWidth="1"/>
    <col min="13" max="14" width="13.7109375" style="0" hidden="1" customWidth="1"/>
    <col min="15" max="15" width="16.57421875" style="0" customWidth="1"/>
    <col min="16" max="17" width="13.7109375" style="0" hidden="1" customWidth="1"/>
    <col min="18" max="18" width="17.00390625" style="0" customWidth="1"/>
    <col min="19" max="19" width="18.28125" style="0" bestFit="1" customWidth="1"/>
    <col min="20" max="20" width="18.7109375" style="0" customWidth="1"/>
  </cols>
  <sheetData>
    <row r="1" spans="1:20" ht="18.75">
      <c r="A1" s="140" t="s">
        <v>0</v>
      </c>
      <c r="B1" s="140"/>
      <c r="C1" s="140"/>
      <c r="D1" s="140"/>
      <c r="E1" s="140"/>
      <c r="F1" s="140"/>
      <c r="G1" s="140"/>
      <c r="H1" s="140"/>
      <c r="I1" s="140"/>
      <c r="J1" s="140"/>
      <c r="K1" s="140"/>
      <c r="L1" s="140"/>
      <c r="M1" s="140"/>
      <c r="N1" s="140"/>
      <c r="O1" s="140"/>
      <c r="P1" s="140"/>
      <c r="Q1" s="140"/>
      <c r="R1" s="140"/>
      <c r="S1" s="140"/>
      <c r="T1" s="109"/>
    </row>
    <row r="2" spans="1:20" ht="3" customHeight="1" thickBot="1">
      <c r="A2" s="110"/>
      <c r="B2" s="110"/>
      <c r="C2" s="110"/>
      <c r="D2" s="110"/>
      <c r="E2" s="110"/>
      <c r="F2" s="110"/>
      <c r="G2" s="110"/>
      <c r="H2" s="110"/>
      <c r="I2" s="110"/>
      <c r="J2" s="110"/>
      <c r="K2" s="110"/>
      <c r="L2" s="110"/>
      <c r="M2" s="110"/>
      <c r="N2" s="110"/>
      <c r="O2" s="110"/>
      <c r="P2" s="110"/>
      <c r="Q2" s="110"/>
      <c r="R2" s="110"/>
      <c r="S2" s="109"/>
      <c r="T2" s="109"/>
    </row>
    <row r="3" spans="1:20" ht="18" customHeight="1" thickBot="1" thickTop="1">
      <c r="A3" s="142" t="s">
        <v>1</v>
      </c>
      <c r="B3" s="142"/>
      <c r="C3" s="142"/>
      <c r="D3" s="142"/>
      <c r="E3" s="142"/>
      <c r="F3" s="142"/>
      <c r="G3" s="142"/>
      <c r="H3" s="142"/>
      <c r="I3" s="142"/>
      <c r="J3" s="142"/>
      <c r="K3" s="142"/>
      <c r="L3" s="142"/>
      <c r="M3" s="142"/>
      <c r="N3" s="142"/>
      <c r="O3" s="142"/>
      <c r="P3" s="142"/>
      <c r="Q3" s="142"/>
      <c r="R3" s="142"/>
      <c r="S3" s="142"/>
      <c r="T3" s="109"/>
    </row>
    <row r="4" spans="1:20" ht="3" customHeight="1" thickBot="1" thickTop="1">
      <c r="A4" s="164"/>
      <c r="B4" s="165"/>
      <c r="C4" s="165"/>
      <c r="D4" s="165"/>
      <c r="E4" s="165"/>
      <c r="F4" s="165"/>
      <c r="G4" s="165"/>
      <c r="H4" s="165"/>
      <c r="I4" s="165"/>
      <c r="J4" s="165"/>
      <c r="K4" s="165"/>
      <c r="L4" s="165"/>
      <c r="M4" s="165"/>
      <c r="N4" s="165"/>
      <c r="O4" s="165"/>
      <c r="P4" s="165"/>
      <c r="Q4" s="165"/>
      <c r="R4" s="165"/>
      <c r="S4" s="165"/>
      <c r="T4" s="109"/>
    </row>
    <row r="5" spans="1:19" ht="13.5">
      <c r="A5" s="134" t="s">
        <v>2</v>
      </c>
      <c r="B5" s="132"/>
      <c r="C5" s="132" t="s">
        <v>75</v>
      </c>
      <c r="D5" s="132"/>
      <c r="E5" s="132"/>
      <c r="F5" s="132"/>
      <c r="G5" s="132"/>
      <c r="H5" s="132"/>
      <c r="I5" s="132"/>
      <c r="J5" s="132"/>
      <c r="K5" s="132"/>
      <c r="L5" s="132"/>
      <c r="M5" s="132"/>
      <c r="N5" s="132"/>
      <c r="O5" s="132"/>
      <c r="P5" s="132"/>
      <c r="Q5" s="132"/>
      <c r="R5" s="132"/>
      <c r="S5" s="133"/>
    </row>
    <row r="6" spans="1:20" ht="13.5">
      <c r="A6" s="130" t="s">
        <v>3</v>
      </c>
      <c r="B6" s="131"/>
      <c r="C6" s="129" t="s">
        <v>4</v>
      </c>
      <c r="D6" s="129"/>
      <c r="E6" s="129"/>
      <c r="F6" s="129"/>
      <c r="G6" s="129"/>
      <c r="H6" s="129"/>
      <c r="I6" s="129"/>
      <c r="J6" s="129"/>
      <c r="L6" s="117" t="s">
        <v>5</v>
      </c>
      <c r="M6" s="117"/>
      <c r="O6" s="108"/>
      <c r="Q6" s="108"/>
      <c r="R6" s="107" t="s">
        <v>6</v>
      </c>
      <c r="S6" s="106"/>
      <c r="T6" s="75"/>
    </row>
    <row r="7" spans="1:20" ht="13.5" customHeight="1">
      <c r="A7" s="135" t="s">
        <v>7</v>
      </c>
      <c r="B7" s="136"/>
      <c r="C7" s="137" t="s">
        <v>8</v>
      </c>
      <c r="D7" s="137"/>
      <c r="E7" s="137"/>
      <c r="F7" s="137"/>
      <c r="G7" s="137"/>
      <c r="H7" s="137"/>
      <c r="I7" s="137"/>
      <c r="J7" s="137"/>
      <c r="L7" s="118" t="s">
        <v>9</v>
      </c>
      <c r="M7" s="118"/>
      <c r="P7" s="105"/>
      <c r="Q7" s="105"/>
      <c r="R7" s="104" t="str">
        <f>'[1]2a.  Simple Form Data Entry'!G18</f>
        <v>NA</v>
      </c>
      <c r="S7" s="103"/>
      <c r="T7" s="75"/>
    </row>
    <row r="8" spans="1:24" ht="13.5" customHeight="1">
      <c r="A8" s="138" t="s">
        <v>10</v>
      </c>
      <c r="B8" s="139"/>
      <c r="C8" s="119" t="s">
        <v>11</v>
      </c>
      <c r="E8" s="119"/>
      <c r="F8" s="139" t="s">
        <v>12</v>
      </c>
      <c r="G8" s="139"/>
      <c r="H8" s="102">
        <v>43692</v>
      </c>
      <c r="I8" s="119"/>
      <c r="J8" s="119"/>
      <c r="L8" s="136" t="s">
        <v>13</v>
      </c>
      <c r="M8" s="136"/>
      <c r="N8" s="136"/>
      <c r="O8" s="136"/>
      <c r="P8" s="101"/>
      <c r="Q8" s="101"/>
      <c r="R8" s="119" t="str">
        <f>IF('[1]2a.  Simple Form Data Entry'!G13="","   ",'[1]2a.  Simple Form Data Entry'!G13)</f>
        <v>Lease Extension</v>
      </c>
      <c r="S8" s="98"/>
      <c r="T8" s="119"/>
      <c r="U8" s="119"/>
      <c r="V8" s="119"/>
      <c r="W8" s="119"/>
      <c r="X8" s="119"/>
    </row>
    <row r="9" spans="1:24" ht="13.5" customHeight="1">
      <c r="A9" s="138" t="s">
        <v>14</v>
      </c>
      <c r="B9" s="139"/>
      <c r="C9" s="100" t="s">
        <v>15</v>
      </c>
      <c r="D9" s="119"/>
      <c r="E9" s="119"/>
      <c r="F9" s="139" t="s">
        <v>16</v>
      </c>
      <c r="G9" s="139"/>
      <c r="H9" s="102">
        <v>43746</v>
      </c>
      <c r="I9" s="119"/>
      <c r="J9" s="119"/>
      <c r="L9" s="136" t="s">
        <v>17</v>
      </c>
      <c r="M9" s="136"/>
      <c r="N9" s="136"/>
      <c r="O9" s="136"/>
      <c r="P9" s="99"/>
      <c r="Q9" s="99"/>
      <c r="R9" s="119" t="str">
        <f>IF('[1]2a.  Simple Form Data Entry'!G14="","   ",'[1]2a.  Simple Form Data Entry'!G14)</f>
        <v>Stand Alone</v>
      </c>
      <c r="S9" s="98"/>
      <c r="T9" s="119"/>
      <c r="U9" s="119"/>
      <c r="V9" s="119"/>
      <c r="W9" s="119"/>
      <c r="X9" s="119"/>
    </row>
    <row r="10" spans="1:20" ht="12.75">
      <c r="A10" s="97" t="s">
        <v>18</v>
      </c>
      <c r="B10" s="96"/>
      <c r="C10" s="148" t="s">
        <v>19</v>
      </c>
      <c r="D10" s="148"/>
      <c r="E10" s="148"/>
      <c r="F10" s="148"/>
      <c r="G10" s="148"/>
      <c r="H10" s="148"/>
      <c r="I10" s="148"/>
      <c r="J10" s="148"/>
      <c r="K10" s="148"/>
      <c r="L10" s="148"/>
      <c r="M10" s="148"/>
      <c r="N10" s="148"/>
      <c r="O10" s="148"/>
      <c r="P10" s="148"/>
      <c r="Q10" s="148"/>
      <c r="R10" s="148"/>
      <c r="S10" s="149"/>
      <c r="T10" s="75"/>
    </row>
    <row r="11" spans="1:20" ht="13.5" thickBot="1">
      <c r="A11" s="95"/>
      <c r="B11" s="94"/>
      <c r="C11" s="150"/>
      <c r="D11" s="150"/>
      <c r="E11" s="150"/>
      <c r="F11" s="150"/>
      <c r="G11" s="150"/>
      <c r="H11" s="150"/>
      <c r="I11" s="150"/>
      <c r="J11" s="150"/>
      <c r="K11" s="150"/>
      <c r="L11" s="150"/>
      <c r="M11" s="150"/>
      <c r="N11" s="150"/>
      <c r="O11" s="150"/>
      <c r="P11" s="150"/>
      <c r="Q11" s="150"/>
      <c r="R11" s="150"/>
      <c r="S11" s="151"/>
      <c r="T11" s="75"/>
    </row>
    <row r="12" spans="1:20" ht="3" customHeight="1" thickBot="1">
      <c r="A12" s="8"/>
      <c r="B12" s="8"/>
      <c r="D12" s="8"/>
      <c r="E12" s="11"/>
      <c r="F12" s="11"/>
      <c r="G12" s="11"/>
      <c r="H12" s="11"/>
      <c r="I12" s="11"/>
      <c r="J12" s="11"/>
      <c r="K12" s="11"/>
      <c r="L12" s="11"/>
      <c r="M12" s="11"/>
      <c r="N12" s="11"/>
      <c r="O12" s="11"/>
      <c r="P12" s="11"/>
      <c r="Q12" s="11"/>
      <c r="R12" s="11"/>
      <c r="T12" s="75"/>
    </row>
    <row r="13" spans="1:20" ht="18.75" customHeight="1" thickBot="1" thickTop="1">
      <c r="A13" s="142" t="s">
        <v>20</v>
      </c>
      <c r="B13" s="142"/>
      <c r="C13" s="142"/>
      <c r="D13" s="142"/>
      <c r="E13" s="142"/>
      <c r="F13" s="142"/>
      <c r="G13" s="142"/>
      <c r="H13" s="142"/>
      <c r="I13" s="142"/>
      <c r="J13" s="142"/>
      <c r="K13" s="142"/>
      <c r="L13" s="142"/>
      <c r="M13" s="142"/>
      <c r="N13" s="142"/>
      <c r="O13" s="142"/>
      <c r="P13" s="142"/>
      <c r="Q13" s="142"/>
      <c r="R13" s="142"/>
      <c r="S13" s="142"/>
      <c r="T13" s="75"/>
    </row>
    <row r="14" spans="1:20" ht="3" customHeight="1" thickBot="1" thickTop="1">
      <c r="A14" s="8"/>
      <c r="B14" s="8"/>
      <c r="D14" s="8"/>
      <c r="E14" s="11"/>
      <c r="F14" s="11"/>
      <c r="G14" s="11"/>
      <c r="H14" s="11"/>
      <c r="I14" s="11"/>
      <c r="J14" s="11"/>
      <c r="K14" s="11"/>
      <c r="L14" s="11"/>
      <c r="M14" s="11"/>
      <c r="N14" s="11"/>
      <c r="O14" s="11"/>
      <c r="P14" s="11"/>
      <c r="Q14" s="11"/>
      <c r="R14" s="11"/>
      <c r="T14" s="75"/>
    </row>
    <row r="15" spans="1:20" ht="16.5" customHeight="1" thickBot="1" thickTop="1">
      <c r="A15" s="143" t="s">
        <v>21</v>
      </c>
      <c r="B15" s="143"/>
      <c r="C15" s="143"/>
      <c r="D15" s="143"/>
      <c r="E15" s="143"/>
      <c r="F15" s="143"/>
      <c r="G15" s="143"/>
      <c r="H15" s="143"/>
      <c r="I15" s="143"/>
      <c r="J15" s="143"/>
      <c r="K15" s="143"/>
      <c r="L15" s="143"/>
      <c r="M15" s="143"/>
      <c r="N15" s="143"/>
      <c r="O15" s="143"/>
      <c r="P15" s="143"/>
      <c r="Q15" s="143"/>
      <c r="R15" s="143"/>
      <c r="S15" s="143"/>
      <c r="T15" s="75"/>
    </row>
    <row r="16" spans="1:20" ht="3" customHeight="1" thickBot="1" thickTop="1">
      <c r="A16" s="8"/>
      <c r="B16" s="8"/>
      <c r="D16" s="8"/>
      <c r="E16" s="11"/>
      <c r="F16" s="11"/>
      <c r="G16" s="11"/>
      <c r="H16" s="11"/>
      <c r="I16" s="11"/>
      <c r="J16" s="11"/>
      <c r="K16" s="11"/>
      <c r="L16" s="11"/>
      <c r="M16" s="11"/>
      <c r="N16" s="11"/>
      <c r="O16" s="11"/>
      <c r="P16" s="11"/>
      <c r="Q16" s="11"/>
      <c r="R16" s="11"/>
      <c r="T16" s="75"/>
    </row>
    <row r="17" spans="1:20" ht="31.5" customHeight="1" thickBot="1">
      <c r="A17" s="147" t="s">
        <v>55</v>
      </c>
      <c r="B17" s="147"/>
      <c r="C17" s="147"/>
      <c r="D17" s="147"/>
      <c r="E17" s="144" t="s">
        <v>57</v>
      </c>
      <c r="F17" s="145"/>
      <c r="G17" s="146"/>
      <c r="H17" s="127" t="s">
        <v>56</v>
      </c>
      <c r="I17" s="128"/>
      <c r="J17" s="128"/>
      <c r="K17" s="128"/>
      <c r="L17" s="128"/>
      <c r="M17" s="128"/>
      <c r="N17" s="93"/>
      <c r="O17" s="152" t="s">
        <v>57</v>
      </c>
      <c r="P17" s="153"/>
      <c r="Q17" s="153"/>
      <c r="R17" s="153"/>
      <c r="S17" s="154"/>
      <c r="T17" s="75"/>
    </row>
    <row r="18" spans="1:20" ht="3" customHeight="1" thickBot="1">
      <c r="A18" s="8"/>
      <c r="B18" s="8"/>
      <c r="D18" s="8"/>
      <c r="E18" s="8"/>
      <c r="F18" s="8"/>
      <c r="G18" s="8"/>
      <c r="H18" s="11"/>
      <c r="I18" s="11"/>
      <c r="J18" s="11"/>
      <c r="K18" s="11"/>
      <c r="L18" s="11"/>
      <c r="M18" s="11"/>
      <c r="N18" s="11"/>
      <c r="O18" s="11"/>
      <c r="P18" s="11"/>
      <c r="Q18" s="11"/>
      <c r="R18" s="11"/>
      <c r="T18" s="75"/>
    </row>
    <row r="19" spans="1:20" ht="15.75" customHeight="1" thickBot="1" thickTop="1">
      <c r="A19" s="143" t="s">
        <v>22</v>
      </c>
      <c r="B19" s="143"/>
      <c r="C19" s="143"/>
      <c r="D19" s="143"/>
      <c r="E19" s="143"/>
      <c r="F19" s="143"/>
      <c r="G19" s="143"/>
      <c r="H19" s="143"/>
      <c r="I19" s="143"/>
      <c r="J19" s="143"/>
      <c r="K19" s="143"/>
      <c r="L19" s="143"/>
      <c r="M19" s="143"/>
      <c r="N19" s="143"/>
      <c r="O19" s="143"/>
      <c r="P19" s="143"/>
      <c r="Q19" s="143"/>
      <c r="R19" s="143"/>
      <c r="S19" s="143"/>
      <c r="T19" s="75"/>
    </row>
    <row r="20" spans="1:20" ht="3" customHeight="1" thickTop="1">
      <c r="A20" s="8"/>
      <c r="B20" s="8"/>
      <c r="D20" s="8"/>
      <c r="E20" s="11"/>
      <c r="F20" s="11"/>
      <c r="G20" s="11"/>
      <c r="H20" s="11"/>
      <c r="I20" s="11"/>
      <c r="J20" s="11"/>
      <c r="K20" s="11"/>
      <c r="L20" s="11"/>
      <c r="M20" s="11"/>
      <c r="N20" s="11"/>
      <c r="O20" s="11"/>
      <c r="P20" s="11"/>
      <c r="Q20" s="11"/>
      <c r="R20" s="11"/>
      <c r="T20" s="75"/>
    </row>
    <row r="21" spans="1:20" ht="13.5">
      <c r="A21" s="48" t="s">
        <v>23</v>
      </c>
      <c r="B21" s="11"/>
      <c r="D21" s="8"/>
      <c r="E21" s="8"/>
      <c r="F21" s="8"/>
      <c r="G21" s="8"/>
      <c r="H21" s="8"/>
      <c r="I21" s="8"/>
      <c r="J21" s="8"/>
      <c r="K21" s="8"/>
      <c r="L21" s="8"/>
      <c r="M21" s="8"/>
      <c r="N21" s="8"/>
      <c r="O21" s="8"/>
      <c r="P21" s="8"/>
      <c r="Q21" s="8"/>
      <c r="R21" s="8"/>
      <c r="T21" s="75"/>
    </row>
    <row r="22" spans="1:20" ht="3" customHeight="1">
      <c r="A22" s="115"/>
      <c r="B22" s="116"/>
      <c r="C22" s="116"/>
      <c r="D22" s="116"/>
      <c r="E22" s="116"/>
      <c r="F22" s="116"/>
      <c r="G22" s="116"/>
      <c r="H22" s="116"/>
      <c r="I22" s="116"/>
      <c r="J22" s="116"/>
      <c r="K22" s="116"/>
      <c r="L22" s="116"/>
      <c r="M22" s="116"/>
      <c r="N22" s="116"/>
      <c r="O22" s="116"/>
      <c r="P22" s="116"/>
      <c r="Q22" s="116"/>
      <c r="R22" s="116"/>
      <c r="S22" s="116"/>
      <c r="T22" s="75"/>
    </row>
    <row r="23" spans="1:20" ht="16.5" thickBot="1">
      <c r="A23" s="92" t="s">
        <v>24</v>
      </c>
      <c r="B23" s="92"/>
      <c r="C23" s="11"/>
      <c r="D23" s="8"/>
      <c r="E23" s="8"/>
      <c r="F23" s="8"/>
      <c r="G23" s="8"/>
      <c r="H23" s="8"/>
      <c r="I23" s="8"/>
      <c r="J23" s="8"/>
      <c r="K23" s="8"/>
      <c r="L23" s="8"/>
      <c r="M23" s="8"/>
      <c r="N23" s="8"/>
      <c r="O23" s="8"/>
      <c r="P23" s="8"/>
      <c r="Q23" s="8"/>
      <c r="R23" s="8"/>
      <c r="T23" s="75"/>
    </row>
    <row r="24" spans="1:20" ht="41.25" thickBot="1">
      <c r="A24" s="74" t="s">
        <v>25</v>
      </c>
      <c r="B24" s="73"/>
      <c r="C24" s="72"/>
      <c r="D24" s="71" t="s">
        <v>26</v>
      </c>
      <c r="E24" s="71" t="s">
        <v>27</v>
      </c>
      <c r="F24" s="71" t="s">
        <v>28</v>
      </c>
      <c r="G24" s="91" t="s">
        <v>29</v>
      </c>
      <c r="H24" s="71" t="s">
        <v>30</v>
      </c>
      <c r="I24" s="71" t="str">
        <f>'[1]2a.  Simple Form Data Entry'!N57</f>
        <v>Sum of Revenues Prior to 2019</v>
      </c>
      <c r="J24" s="71">
        <f>'[1]2a.  Simple Form Data Entry'!G19</f>
        <v>2019</v>
      </c>
      <c r="K24" s="70">
        <f>J24+1</f>
        <v>2020</v>
      </c>
      <c r="L24" s="70" t="s">
        <v>31</v>
      </c>
      <c r="M24" s="70">
        <f>K24+1</f>
        <v>2021</v>
      </c>
      <c r="N24" s="70">
        <f>M24+1</f>
        <v>2022</v>
      </c>
      <c r="O24" s="70" t="s">
        <v>32</v>
      </c>
      <c r="P24" s="70">
        <f>N24+1</f>
        <v>2023</v>
      </c>
      <c r="Q24" s="70">
        <f>P24+1</f>
        <v>2024</v>
      </c>
      <c r="R24" s="70" t="s">
        <v>33</v>
      </c>
      <c r="S24" s="69" t="s">
        <v>34</v>
      </c>
      <c r="T24" s="75"/>
    </row>
    <row r="25" spans="1:20" ht="13.5">
      <c r="A25" s="90" t="s">
        <v>35</v>
      </c>
      <c r="B25" s="89"/>
      <c r="C25" s="89"/>
      <c r="D25" s="27" t="str">
        <f>IF(A25="   ","   ",IF(A25='[1]2a.  Simple Form Data Entry'!$G$21,'[1]2a.  Simple Form Data Entry'!J$21,IF(A25='[1]2a.  Simple Form Data Entry'!$G$22,'[1]2a.  Simple Form Data Entry'!J$22,IF(A25='[1]2a.  Simple Form Data Entry'!$G$23,'[1]2a.  Simple Form Data Entry'!J$23,IF(A25='[1]2a.  Simple Form Data Entry'!$G$24,'[1]2a.  Simple Form Data Entry'!$J$24,IF(A25='[1]2a.  Simple Form Data Entry'!$G$25,'[1]2a.  Simple Form Data Entry'!J$25,IF(A25='[1]2a.  Simple Form Data Entry'!$G$26,'[1]2a.  Simple Form Data Entry'!J$26,"   ")))))))</f>
        <v xml:space="preserve">   </v>
      </c>
      <c r="E25" s="28" t="str">
        <f>IF(A25="   ","   ",IF(A25='[1]2a.  Simple Form Data Entry'!$G$21,'[1]2a.  Simple Form Data Entry'!K$21,IF(A25='[1]2a.  Simple Form Data Entry'!$G$22,'[1]2a.  Simple Form Data Entry'!K$22,IF(A25='[1]2a.  Simple Form Data Entry'!$G$23,'[1]2a.  Simple Form Data Entry'!K$23,IF(A25='[1]2a.  Simple Form Data Entry'!$G$24,'[1]2a.  Simple Form Data Entry'!$K$24,IF(A25='[1]2a.  Simple Form Data Entry'!G$25,'[1]2a.  Simple Form Data Entry'!K$25,IF(A25='[1]2a.  Simple Form Data Entry'!G$26,'[1]2a.  Simple Form Data Entry'!K$26,"   ")))))))</f>
        <v xml:space="preserve">   </v>
      </c>
      <c r="F25" s="27" t="str">
        <f>IF(A25="   ","   ",IF(A25='[1]2a.  Simple Form Data Entry'!$G$21,'[1]2a.  Simple Form Data Entry'!L$21,IF(A25='[1]2a.  Simple Form Data Entry'!$G$22,'[1]2a.  Simple Form Data Entry'!L$22,IF(A25='[1]2a.  Simple Form Data Entry'!$G$23,'[1]2a.  Simple Form Data Entry'!L$23,IF(A25='[1]2a.  Simple Form Data Entry'!$G$24,'[1]2a.  Simple Form Data Entry'!$L$24,IF(A25='[1]2a.  Simple Form Data Entry'!G$25,'[1]2a.  Simple Form Data Entry'!L$25,IF(A25='[1]2a.  Simple Form Data Entry'!G$26,'[1]2a.  Simple Form Data Entry'!L$26,"   ")))))))</f>
        <v xml:space="preserve">   </v>
      </c>
      <c r="G25" s="26" t="str">
        <f>IF(A25="","   ",'[1]2a.  Simple Form Data Entry'!D58)</f>
        <v xml:space="preserve"> </v>
      </c>
      <c r="H25" s="88" t="s">
        <v>35</v>
      </c>
      <c r="I25" s="56">
        <f>'[1]2a.  Simple Form Data Entry'!N58</f>
        <v>0</v>
      </c>
      <c r="J25" s="56">
        <f>'[1]2a.  Simple Form Data Entry'!G58</f>
        <v>0</v>
      </c>
      <c r="K25" s="56">
        <f>'[1]2a.  Simple Form Data Entry'!H58</f>
        <v>0</v>
      </c>
      <c r="L25" s="56">
        <v>0</v>
      </c>
      <c r="M25" s="56">
        <f>'[1]2a.  Simple Form Data Entry'!I58</f>
        <v>0</v>
      </c>
      <c r="N25" s="56">
        <f>'[1]2a.  Simple Form Data Entry'!J58</f>
        <v>0</v>
      </c>
      <c r="O25" s="56">
        <v>0</v>
      </c>
      <c r="P25" s="56">
        <f>'[1]2a.  Simple Form Data Entry'!K58</f>
        <v>0</v>
      </c>
      <c r="Q25" s="56">
        <f>'[1]2a.  Simple Form Data Entry'!L58</f>
        <v>0</v>
      </c>
      <c r="R25" s="56">
        <v>0</v>
      </c>
      <c r="S25" s="87">
        <v>0</v>
      </c>
      <c r="T25" s="75"/>
    </row>
    <row r="26" spans="1:20" ht="13.5">
      <c r="A26" s="85" t="str">
        <f>IF('[1]2a.  Simple Form Data Entry'!C59="","   ",'[1]2a.  Simple Form Data Entry'!C59)</f>
        <v xml:space="preserve">   </v>
      </c>
      <c r="B26" s="29"/>
      <c r="C26" s="29"/>
      <c r="D26" s="27" t="str">
        <f>IF(A26="   ","   ",IF(A26='[1]2a.  Simple Form Data Entry'!$G$21,'[1]2a.  Simple Form Data Entry'!J$21,IF(A26='[1]2a.  Simple Form Data Entry'!$G$22,'[1]2a.  Simple Form Data Entry'!J$22,IF(A26='[1]2a.  Simple Form Data Entry'!$G$23,'[1]2a.  Simple Form Data Entry'!J$23,IF(A26='[1]2a.  Simple Form Data Entry'!$G$24,'[1]2a.  Simple Form Data Entry'!$J$24,IF(A26='[1]2a.  Simple Form Data Entry'!$G$25,'[1]2a.  Simple Form Data Entry'!J$25,IF(A26='[1]2a.  Simple Form Data Entry'!$G$26,'[1]2a.  Simple Form Data Entry'!J$26,"   ")))))))</f>
        <v xml:space="preserve">   </v>
      </c>
      <c r="E26" s="28" t="str">
        <f>IF(A26="   ","   ",IF(A26='[1]2a.  Simple Form Data Entry'!$G$21,'[1]2a.  Simple Form Data Entry'!K$21,IF(A26='[1]2a.  Simple Form Data Entry'!$G$22,'[1]2a.  Simple Form Data Entry'!K$22,IF(A26='[1]2a.  Simple Form Data Entry'!$G$23,'[1]2a.  Simple Form Data Entry'!K$23,IF(A26='[1]2a.  Simple Form Data Entry'!$G$24,'[1]2a.  Simple Form Data Entry'!$K$24,IF(A26='[1]2a.  Simple Form Data Entry'!G$25,'[1]2a.  Simple Form Data Entry'!K$25,IF(A26='[1]2a.  Simple Form Data Entry'!G$26,'[1]2a.  Simple Form Data Entry'!K$26,"   ")))))))</f>
        <v xml:space="preserve">   </v>
      </c>
      <c r="F26" s="27" t="str">
        <f>IF(A26="   ","   ",IF(A26='[1]2a.  Simple Form Data Entry'!$G$21,'[1]2a.  Simple Form Data Entry'!L$21,IF(A26='[1]2a.  Simple Form Data Entry'!$G$22,'[1]2a.  Simple Form Data Entry'!L$22,IF(A26='[1]2a.  Simple Form Data Entry'!$G$23,'[1]2a.  Simple Form Data Entry'!L$23,IF(A26='[1]2a.  Simple Form Data Entry'!$G$24,'[1]2a.  Simple Form Data Entry'!$L$24,IF(A26='[1]2a.  Simple Form Data Entry'!G$25,'[1]2a.  Simple Form Data Entry'!L$25,IF(A26='[1]2a.  Simple Form Data Entry'!G$26,'[1]2a.  Simple Form Data Entry'!L$26,"   ")))))))</f>
        <v xml:space="preserve">   </v>
      </c>
      <c r="G26" s="26" t="str">
        <f>IF(A26="","   ",'[1]2a.  Simple Form Data Entry'!D59)</f>
        <v xml:space="preserve"> </v>
      </c>
      <c r="H26" s="57" t="str">
        <f>IF('[1]2a.  Simple Form Data Entry'!E59="","   ",'[1]2a.  Simple Form Data Entry'!E59)</f>
        <v xml:space="preserve">   </v>
      </c>
      <c r="I26" s="56">
        <f>'[1]2a.  Simple Form Data Entry'!N59</f>
        <v>0</v>
      </c>
      <c r="J26" s="82">
        <f>'[1]2a.  Simple Form Data Entry'!G59</f>
        <v>0</v>
      </c>
      <c r="K26" s="82">
        <f>'[1]2a.  Simple Form Data Entry'!H59</f>
        <v>0</v>
      </c>
      <c r="L26" s="56">
        <f>J26+K26</f>
        <v>0</v>
      </c>
      <c r="M26" s="82">
        <f>'[1]2a.  Simple Form Data Entry'!I59</f>
        <v>0</v>
      </c>
      <c r="N26" s="82">
        <f>'[1]2a.  Simple Form Data Entry'!J59</f>
        <v>0</v>
      </c>
      <c r="O26" s="56">
        <f>M26+N26</f>
        <v>0</v>
      </c>
      <c r="P26" s="82">
        <f>'[1]2a.  Simple Form Data Entry'!K59</f>
        <v>0</v>
      </c>
      <c r="Q26" s="82">
        <f>'[1]2a.  Simple Form Data Entry'!L59</f>
        <v>0</v>
      </c>
      <c r="R26" s="56">
        <f>P26+Q26</f>
        <v>0</v>
      </c>
      <c r="S26" s="80">
        <f>'[1]2a.  Simple Form Data Entry'!M59</f>
        <v>0</v>
      </c>
      <c r="T26" s="75"/>
    </row>
    <row r="27" spans="1:20" ht="13.5">
      <c r="A27" s="85" t="str">
        <f>IF('[1]2a.  Simple Form Data Entry'!C60="","   ",'[1]2a.  Simple Form Data Entry'!C60)</f>
        <v xml:space="preserve">   </v>
      </c>
      <c r="B27" s="86"/>
      <c r="C27" s="86"/>
      <c r="D27" s="27" t="str">
        <f>IF(A27="   ","   ",IF(A27='[1]2a.  Simple Form Data Entry'!$G$21,'[1]2a.  Simple Form Data Entry'!J$21,IF(A27='[1]2a.  Simple Form Data Entry'!$G$22,'[1]2a.  Simple Form Data Entry'!J$22,IF(A27='[1]2a.  Simple Form Data Entry'!$G$23,'[1]2a.  Simple Form Data Entry'!J$23,IF(A27='[1]2a.  Simple Form Data Entry'!$G$24,'[1]2a.  Simple Form Data Entry'!$J$24,IF(A27='[1]2a.  Simple Form Data Entry'!$G$25,'[1]2a.  Simple Form Data Entry'!J$25,IF(A27='[1]2a.  Simple Form Data Entry'!$G$26,'[1]2a.  Simple Form Data Entry'!J$26,"   ")))))))</f>
        <v xml:space="preserve">   </v>
      </c>
      <c r="E27" s="28" t="str">
        <f>IF(A27="   ","   ",IF(A27='[1]2a.  Simple Form Data Entry'!$G$21,'[1]2a.  Simple Form Data Entry'!K$21,IF(A27='[1]2a.  Simple Form Data Entry'!$G$22,'[1]2a.  Simple Form Data Entry'!K$22,IF(A27='[1]2a.  Simple Form Data Entry'!$G$23,'[1]2a.  Simple Form Data Entry'!K$23,IF(A27='[1]2a.  Simple Form Data Entry'!$G$24,'[1]2a.  Simple Form Data Entry'!$K$24,IF(A27='[1]2a.  Simple Form Data Entry'!G$25,'[1]2a.  Simple Form Data Entry'!K$25,IF(A27='[1]2a.  Simple Form Data Entry'!G$26,'[1]2a.  Simple Form Data Entry'!K$26,"   ")))))))</f>
        <v xml:space="preserve">   </v>
      </c>
      <c r="F27" s="27" t="str">
        <f>IF(A27="   ","   ",IF(A27='[1]2a.  Simple Form Data Entry'!$G$21,'[1]2a.  Simple Form Data Entry'!L$21,IF(A27='[1]2a.  Simple Form Data Entry'!$G$22,'[1]2a.  Simple Form Data Entry'!L$22,IF(A27='[1]2a.  Simple Form Data Entry'!$G$23,'[1]2a.  Simple Form Data Entry'!L$23,IF(A27='[1]2a.  Simple Form Data Entry'!$G$24,'[1]2a.  Simple Form Data Entry'!$L$24,IF(A27='[1]2a.  Simple Form Data Entry'!G$25,'[1]2a.  Simple Form Data Entry'!L$25,IF(A27='[1]2a.  Simple Form Data Entry'!G$26,'[1]2a.  Simple Form Data Entry'!L$26,"   ")))))))</f>
        <v xml:space="preserve">   </v>
      </c>
      <c r="G27" s="26" t="str">
        <f>IF(A27="","   ",'[1]2a.  Simple Form Data Entry'!D60)</f>
        <v xml:space="preserve"> </v>
      </c>
      <c r="H27" s="83" t="str">
        <f>IF('[1]2a.  Simple Form Data Entry'!E60="","   ",'[1]2a.  Simple Form Data Entry'!E60)</f>
        <v xml:space="preserve">   </v>
      </c>
      <c r="I27" s="56">
        <f>'[1]2a.  Simple Form Data Entry'!N60</f>
        <v>0</v>
      </c>
      <c r="J27" s="82">
        <f>'[1]2a.  Simple Form Data Entry'!G60</f>
        <v>0</v>
      </c>
      <c r="K27" s="82">
        <f>'[1]2a.  Simple Form Data Entry'!H60</f>
        <v>0</v>
      </c>
      <c r="L27" s="56">
        <f>J27+K27</f>
        <v>0</v>
      </c>
      <c r="M27" s="82">
        <f>'[1]2a.  Simple Form Data Entry'!I60</f>
        <v>0</v>
      </c>
      <c r="N27" s="82">
        <f>'[1]2a.  Simple Form Data Entry'!J60</f>
        <v>0</v>
      </c>
      <c r="O27" s="56">
        <f>M27+N27</f>
        <v>0</v>
      </c>
      <c r="P27" s="82">
        <f>'[1]2a.  Simple Form Data Entry'!K60</f>
        <v>0</v>
      </c>
      <c r="Q27" s="82">
        <f>'[1]2a.  Simple Form Data Entry'!L60</f>
        <v>0</v>
      </c>
      <c r="R27" s="56">
        <f>P27+Q27</f>
        <v>0</v>
      </c>
      <c r="S27" s="80">
        <f>'[1]2a.  Simple Form Data Entry'!M60</f>
        <v>0</v>
      </c>
      <c r="T27" s="75"/>
    </row>
    <row r="28" spans="1:20" ht="13.5" hidden="1">
      <c r="A28" s="85" t="str">
        <f>IF('[1]2a.  Simple Form Data Entry'!C61="","   ",'[1]2a.  Simple Form Data Entry'!C61)</f>
        <v xml:space="preserve">   </v>
      </c>
      <c r="B28" s="86"/>
      <c r="C28" s="86"/>
      <c r="D28" s="27" t="str">
        <f>IF(A28="   ","   ",IF(A28='[1]2a.  Simple Form Data Entry'!$G$21,'[1]2a.  Simple Form Data Entry'!J$21,IF(A28='[1]2a.  Simple Form Data Entry'!$G$22,'[1]2a.  Simple Form Data Entry'!J$22,IF(A28='[1]2a.  Simple Form Data Entry'!$G$23,'[1]2a.  Simple Form Data Entry'!J$23,IF(A28='[1]2a.  Simple Form Data Entry'!$G$24,'[1]2a.  Simple Form Data Entry'!$J$24,IF(A28='[1]2a.  Simple Form Data Entry'!$G$25,'[1]2a.  Simple Form Data Entry'!J$25,IF(A28='[1]2a.  Simple Form Data Entry'!$G$26,'[1]2a.  Simple Form Data Entry'!J$26,"   ")))))))</f>
        <v xml:space="preserve">   </v>
      </c>
      <c r="E28" s="28" t="str">
        <f>IF(A28="   ","   ",IF(A28='[1]2a.  Simple Form Data Entry'!$G$21,'[1]2a.  Simple Form Data Entry'!K$21,IF(A28='[1]2a.  Simple Form Data Entry'!$G$22,'[1]2a.  Simple Form Data Entry'!K$22,IF(A28='[1]2a.  Simple Form Data Entry'!$G$23,'[1]2a.  Simple Form Data Entry'!K$23,IF(A28='[1]2a.  Simple Form Data Entry'!$G$24,'[1]2a.  Simple Form Data Entry'!$K$24,IF(A28='[1]2a.  Simple Form Data Entry'!G$25,'[1]2a.  Simple Form Data Entry'!K$25,IF(A28='[1]2a.  Simple Form Data Entry'!G$26,'[1]2a.  Simple Form Data Entry'!K$26,"   ")))))))</f>
        <v xml:space="preserve">   </v>
      </c>
      <c r="F28" s="27" t="str">
        <f>IF(A28="   ","   ",IF(A28='[1]2a.  Simple Form Data Entry'!$G$21,'[1]2a.  Simple Form Data Entry'!L$21,IF(A28='[1]2a.  Simple Form Data Entry'!$G$22,'[1]2a.  Simple Form Data Entry'!L$22,IF(A28='[1]2a.  Simple Form Data Entry'!$G$23,'[1]2a.  Simple Form Data Entry'!L$23,IF(A28='[1]2a.  Simple Form Data Entry'!$G$24,'[1]2a.  Simple Form Data Entry'!$L$24,IF(A28='[1]2a.  Simple Form Data Entry'!G$25,'[1]2a.  Simple Form Data Entry'!L$25,IF(A28='[1]2a.  Simple Form Data Entry'!G$26,'[1]2a.  Simple Form Data Entry'!L$26,"   ")))))))</f>
        <v xml:space="preserve">   </v>
      </c>
      <c r="G28" s="26" t="str">
        <f>IF(A28="","   ",'[1]2a.  Simple Form Data Entry'!D61)</f>
        <v xml:space="preserve"> </v>
      </c>
      <c r="H28" s="83" t="str">
        <f>IF('[1]2a.  Simple Form Data Entry'!E61="","   ",'[1]2a.  Simple Form Data Entry'!E61)</f>
        <v xml:space="preserve">   </v>
      </c>
      <c r="I28" s="56">
        <f>'[1]2a.  Simple Form Data Entry'!N61</f>
        <v>0</v>
      </c>
      <c r="J28" s="82">
        <f>'[1]2a.  Simple Form Data Entry'!G61</f>
        <v>0</v>
      </c>
      <c r="K28" s="82">
        <f>'[1]2a.  Simple Form Data Entry'!H61</f>
        <v>0</v>
      </c>
      <c r="L28" s="56">
        <f>J28+K28</f>
        <v>0</v>
      </c>
      <c r="M28" s="82">
        <f>'[1]2a.  Simple Form Data Entry'!I61</f>
        <v>0</v>
      </c>
      <c r="N28" s="82">
        <f>'[1]2a.  Simple Form Data Entry'!J61</f>
        <v>0</v>
      </c>
      <c r="O28" s="56">
        <f>M28+N28</f>
        <v>0</v>
      </c>
      <c r="P28" s="82">
        <f>'[1]2a.  Simple Form Data Entry'!K61</f>
        <v>0</v>
      </c>
      <c r="Q28" s="82">
        <f>'[1]2a.  Simple Form Data Entry'!L61</f>
        <v>0</v>
      </c>
      <c r="R28" s="56">
        <f>P28+Q28</f>
        <v>0</v>
      </c>
      <c r="S28" s="80">
        <f>'[1]2a.  Simple Form Data Entry'!M61</f>
        <v>0</v>
      </c>
      <c r="T28" s="75"/>
    </row>
    <row r="29" spans="1:20" ht="13.5" hidden="1">
      <c r="A29" s="85" t="str">
        <f>IF('[1]2a.  Simple Form Data Entry'!C62="","   ",'[1]2a.  Simple Form Data Entry'!C62)</f>
        <v xml:space="preserve">   </v>
      </c>
      <c r="B29" s="84"/>
      <c r="C29" s="84"/>
      <c r="D29" s="27" t="str">
        <f>IF(A29="   ","   ",IF(A29='[1]2a.  Simple Form Data Entry'!$G$21,'[1]2a.  Simple Form Data Entry'!J$21,IF(A29='[1]2a.  Simple Form Data Entry'!$G$22,'[1]2a.  Simple Form Data Entry'!J$22,IF(A29='[1]2a.  Simple Form Data Entry'!$G$23,'[1]2a.  Simple Form Data Entry'!J$23,IF(A29='[1]2a.  Simple Form Data Entry'!$G$24,'[1]2a.  Simple Form Data Entry'!$J$24,IF(A29='[1]2a.  Simple Form Data Entry'!$G$25,'[1]2a.  Simple Form Data Entry'!J$25,IF(A29='[1]2a.  Simple Form Data Entry'!$G$26,'[1]2a.  Simple Form Data Entry'!J$26,"   ")))))))</f>
        <v xml:space="preserve">   </v>
      </c>
      <c r="E29" s="28" t="str">
        <f>IF(A29="   ","   ",IF(A29='[1]2a.  Simple Form Data Entry'!$G$21,'[1]2a.  Simple Form Data Entry'!K$21,IF(A29='[1]2a.  Simple Form Data Entry'!$G$22,'[1]2a.  Simple Form Data Entry'!K$22,IF(A29='[1]2a.  Simple Form Data Entry'!$G$23,'[1]2a.  Simple Form Data Entry'!K$23,IF(A29='[1]2a.  Simple Form Data Entry'!$G$24,'[1]2a.  Simple Form Data Entry'!$K$24,IF(A29='[1]2a.  Simple Form Data Entry'!G$25,'[1]2a.  Simple Form Data Entry'!K$25,IF(A29='[1]2a.  Simple Form Data Entry'!G$26,'[1]2a.  Simple Form Data Entry'!K$26,"   ")))))))</f>
        <v xml:space="preserve">   </v>
      </c>
      <c r="F29" s="27" t="str">
        <f>IF(A29="   ","   ",IF(A29='[1]2a.  Simple Form Data Entry'!$G$21,'[1]2a.  Simple Form Data Entry'!L$21,IF(A29='[1]2a.  Simple Form Data Entry'!$G$22,'[1]2a.  Simple Form Data Entry'!L$22,IF(A29='[1]2a.  Simple Form Data Entry'!$G$23,'[1]2a.  Simple Form Data Entry'!L$23,IF(A29='[1]2a.  Simple Form Data Entry'!$G$24,'[1]2a.  Simple Form Data Entry'!$L$24,IF(A29='[1]2a.  Simple Form Data Entry'!G$25,'[1]2a.  Simple Form Data Entry'!L$25,IF(A29='[1]2a.  Simple Form Data Entry'!G$26,'[1]2a.  Simple Form Data Entry'!L$26,"   ")))))))</f>
        <v xml:space="preserve">   </v>
      </c>
      <c r="G29" s="26" t="str">
        <f>IF(A29="","   ",'[1]2a.  Simple Form Data Entry'!D62)</f>
        <v xml:space="preserve"> </v>
      </c>
      <c r="H29" s="83" t="str">
        <f>IF('[1]2a.  Simple Form Data Entry'!E62="","   ",'[1]2a.  Simple Form Data Entry'!E62)</f>
        <v xml:space="preserve">   </v>
      </c>
      <c r="I29" s="56">
        <f>'[1]2a.  Simple Form Data Entry'!N62</f>
        <v>0</v>
      </c>
      <c r="J29" s="82">
        <f>'[1]2a.  Simple Form Data Entry'!G62</f>
        <v>0</v>
      </c>
      <c r="K29" s="82">
        <f>'[1]2a.  Simple Form Data Entry'!H62</f>
        <v>0</v>
      </c>
      <c r="L29" s="56">
        <f>J29+K29</f>
        <v>0</v>
      </c>
      <c r="M29" s="82">
        <f>'[1]2a.  Simple Form Data Entry'!I62</f>
        <v>0</v>
      </c>
      <c r="N29" s="82">
        <f>'[1]2a.  Simple Form Data Entry'!J62</f>
        <v>0</v>
      </c>
      <c r="O29" s="56">
        <f>M29+N29</f>
        <v>0</v>
      </c>
      <c r="P29" s="82">
        <f>'[1]2a.  Simple Form Data Entry'!K62</f>
        <v>0</v>
      </c>
      <c r="Q29" s="82">
        <f>'[1]2a.  Simple Form Data Entry'!L62</f>
        <v>0</v>
      </c>
      <c r="R29" s="56">
        <f>P29+Q29</f>
        <v>0</v>
      </c>
      <c r="S29" s="80">
        <f>'[1]2a.  Simple Form Data Entry'!M62</f>
        <v>0</v>
      </c>
      <c r="T29" s="75"/>
    </row>
    <row r="30" spans="1:20" ht="13.5" hidden="1">
      <c r="A30" s="85" t="str">
        <f>IF('[1]2a.  Simple Form Data Entry'!C63="","   ",'[1]2a.  Simple Form Data Entry'!C63)</f>
        <v xml:space="preserve">   </v>
      </c>
      <c r="B30" s="84"/>
      <c r="C30" s="84"/>
      <c r="D30" s="27" t="str">
        <f>IF(A30="   ","   ",IF(A30='[1]2a.  Simple Form Data Entry'!$G$21,'[1]2a.  Simple Form Data Entry'!J$21,IF(A30='[1]2a.  Simple Form Data Entry'!$G$22,'[1]2a.  Simple Form Data Entry'!J$22,IF(A30='[1]2a.  Simple Form Data Entry'!$G$23,'[1]2a.  Simple Form Data Entry'!J$23,IF(A30='[1]2a.  Simple Form Data Entry'!$G$24,'[1]2a.  Simple Form Data Entry'!$J$24,IF(A30='[1]2a.  Simple Form Data Entry'!$G$25,'[1]2a.  Simple Form Data Entry'!J$25,IF(A30='[1]2a.  Simple Form Data Entry'!$G$26,'[1]2a.  Simple Form Data Entry'!J$26,"   ")))))))</f>
        <v xml:space="preserve">   </v>
      </c>
      <c r="E30" s="28" t="str">
        <f>IF(A30="   ","   ",IF(A30='[1]2a.  Simple Form Data Entry'!$G$21,'[1]2a.  Simple Form Data Entry'!K$21,IF(A30='[1]2a.  Simple Form Data Entry'!$G$22,'[1]2a.  Simple Form Data Entry'!K$22,IF(A30='[1]2a.  Simple Form Data Entry'!$G$23,'[1]2a.  Simple Form Data Entry'!K$23,IF(A30='[1]2a.  Simple Form Data Entry'!$G$24,'[1]2a.  Simple Form Data Entry'!$K$24,IF(A30='[1]2a.  Simple Form Data Entry'!G$25,'[1]2a.  Simple Form Data Entry'!K$25,IF(A30='[1]2a.  Simple Form Data Entry'!G$26,'[1]2a.  Simple Form Data Entry'!K$26,"   ")))))))</f>
        <v xml:space="preserve">   </v>
      </c>
      <c r="F30" s="27" t="str">
        <f>IF(A30="   ","   ",IF(A30='[1]2a.  Simple Form Data Entry'!$G$21,'[1]2a.  Simple Form Data Entry'!L$21,IF(A30='[1]2a.  Simple Form Data Entry'!$G$22,'[1]2a.  Simple Form Data Entry'!L$22,IF(A30='[1]2a.  Simple Form Data Entry'!$G$23,'[1]2a.  Simple Form Data Entry'!L$23,IF(A30='[1]2a.  Simple Form Data Entry'!$G$24,'[1]2a.  Simple Form Data Entry'!$L$24,IF(A30='[1]2a.  Simple Form Data Entry'!G$25,'[1]2a.  Simple Form Data Entry'!L$25,IF(A30='[1]2a.  Simple Form Data Entry'!G$26,'[1]2a.  Simple Form Data Entry'!L$26,"   ")))))))</f>
        <v xml:space="preserve">   </v>
      </c>
      <c r="G30" s="26" t="str">
        <f>IF(A30="","   ",'[1]2a.  Simple Form Data Entry'!D63)</f>
        <v xml:space="preserve"> </v>
      </c>
      <c r="H30" s="83" t="str">
        <f>IF('[1]2a.  Simple Form Data Entry'!E63="","   ",'[1]2a.  Simple Form Data Entry'!E63)</f>
        <v xml:space="preserve">   </v>
      </c>
      <c r="I30" s="56">
        <f>'[1]2a.  Simple Form Data Entry'!N63</f>
        <v>0</v>
      </c>
      <c r="J30" s="82">
        <f>'[1]2a.  Simple Form Data Entry'!G63</f>
        <v>0</v>
      </c>
      <c r="K30" s="82">
        <f>'[1]2a.  Simple Form Data Entry'!H63</f>
        <v>0</v>
      </c>
      <c r="L30" s="56">
        <f>J30+K30</f>
        <v>0</v>
      </c>
      <c r="M30" s="82">
        <f>'[1]2a.  Simple Form Data Entry'!I63</f>
        <v>0</v>
      </c>
      <c r="N30" s="81">
        <f>'[1]2a.  Simple Form Data Entry'!J63</f>
        <v>0</v>
      </c>
      <c r="O30" s="56">
        <f>M30+N30</f>
        <v>0</v>
      </c>
      <c r="P30" s="81">
        <f>'[1]2a.  Simple Form Data Entry'!K63</f>
        <v>0</v>
      </c>
      <c r="Q30" s="81">
        <f>'[1]2a.  Simple Form Data Entry'!L63</f>
        <v>0</v>
      </c>
      <c r="R30" s="56">
        <f>P30+Q30</f>
        <v>0</v>
      </c>
      <c r="S30" s="80">
        <f>'[1]2a.  Simple Form Data Entry'!M63</f>
        <v>0</v>
      </c>
      <c r="T30" s="75"/>
    </row>
    <row r="31" spans="1:20" ht="14.25" thickBot="1">
      <c r="A31" s="20"/>
      <c r="B31" s="19"/>
      <c r="C31" s="53" t="s">
        <v>36</v>
      </c>
      <c r="D31" s="52"/>
      <c r="E31" s="52"/>
      <c r="F31" s="52"/>
      <c r="G31" s="52"/>
      <c r="H31" s="79"/>
      <c r="I31" s="49">
        <f aca="true" t="shared" si="0" ref="I31:S31">SUM(I25:I30)</f>
        <v>0</v>
      </c>
      <c r="J31" s="49">
        <f t="shared" si="0"/>
        <v>0</v>
      </c>
      <c r="K31" s="49">
        <f t="shared" si="0"/>
        <v>0</v>
      </c>
      <c r="L31" s="49">
        <f t="shared" si="0"/>
        <v>0</v>
      </c>
      <c r="M31" s="49">
        <f t="shared" si="0"/>
        <v>0</v>
      </c>
      <c r="N31" s="49">
        <f t="shared" si="0"/>
        <v>0</v>
      </c>
      <c r="O31" s="49">
        <f t="shared" si="0"/>
        <v>0</v>
      </c>
      <c r="P31" s="49">
        <f t="shared" si="0"/>
        <v>0</v>
      </c>
      <c r="Q31" s="49">
        <f t="shared" si="0"/>
        <v>0</v>
      </c>
      <c r="R31" s="49">
        <f t="shared" si="0"/>
        <v>0</v>
      </c>
      <c r="S31" s="78">
        <f t="shared" si="0"/>
        <v>0</v>
      </c>
      <c r="T31" s="75"/>
    </row>
    <row r="32" spans="1:20" ht="3" customHeight="1">
      <c r="A32" s="8"/>
      <c r="B32" s="8"/>
      <c r="C32" s="8"/>
      <c r="D32" s="8"/>
      <c r="E32" s="8"/>
      <c r="F32" s="8"/>
      <c r="G32" s="8"/>
      <c r="H32" s="8"/>
      <c r="I32" s="8"/>
      <c r="J32" s="7"/>
      <c r="K32" s="7"/>
      <c r="L32" s="7"/>
      <c r="M32" s="7"/>
      <c r="N32" s="7"/>
      <c r="O32" s="7"/>
      <c r="P32" s="7"/>
      <c r="Q32" s="7"/>
      <c r="R32" s="7"/>
      <c r="T32" s="75"/>
    </row>
    <row r="33" spans="1:20" ht="14.25" thickBot="1">
      <c r="A33" s="77" t="s">
        <v>37</v>
      </c>
      <c r="B33" s="77"/>
      <c r="C33" s="11"/>
      <c r="D33" s="11"/>
      <c r="E33" s="8"/>
      <c r="F33" s="8"/>
      <c r="G33" s="8"/>
      <c r="H33" s="8"/>
      <c r="I33" s="8"/>
      <c r="J33" s="76"/>
      <c r="K33" s="8"/>
      <c r="L33" s="8"/>
      <c r="M33" s="8"/>
      <c r="N33" s="8"/>
      <c r="O33" s="8"/>
      <c r="P33" s="8"/>
      <c r="Q33" s="8"/>
      <c r="R33" s="8"/>
      <c r="T33" s="75"/>
    </row>
    <row r="34" spans="1:20" ht="41.25" thickBot="1">
      <c r="A34" s="74" t="s">
        <v>38</v>
      </c>
      <c r="B34" s="73"/>
      <c r="C34" s="72"/>
      <c r="D34" s="71" t="s">
        <v>26</v>
      </c>
      <c r="E34" s="70" t="s">
        <v>39</v>
      </c>
      <c r="F34" s="71" t="s">
        <v>28</v>
      </c>
      <c r="G34" s="71" t="s">
        <v>29</v>
      </c>
      <c r="H34" s="71" t="s">
        <v>40</v>
      </c>
      <c r="I34" s="71" t="str">
        <f>'[1]2a.  Simple Form Data Entry'!N81</f>
        <v>Sum of Expenditures Prior to 2019</v>
      </c>
      <c r="J34" s="71">
        <f>'[1]2a.  Simple Form Data Entry'!G19</f>
        <v>2019</v>
      </c>
      <c r="K34" s="70">
        <f>J34+1</f>
        <v>2020</v>
      </c>
      <c r="L34" s="70" t="s">
        <v>31</v>
      </c>
      <c r="M34" s="70">
        <f>K34+1</f>
        <v>2021</v>
      </c>
      <c r="N34" s="70">
        <f>M34+1</f>
        <v>2022</v>
      </c>
      <c r="O34" s="70" t="s">
        <v>32</v>
      </c>
      <c r="P34" s="70">
        <f>N34+1</f>
        <v>2023</v>
      </c>
      <c r="Q34" s="70">
        <f>P34+1</f>
        <v>2024</v>
      </c>
      <c r="R34" s="70" t="s">
        <v>33</v>
      </c>
      <c r="S34" s="69" t="s">
        <v>34</v>
      </c>
      <c r="T34" s="54"/>
    </row>
    <row r="35" spans="1:20" ht="27">
      <c r="A35" s="155" t="str">
        <f>IF('[1]2a.  Simple Form Data Entry'!E80="","   ",'[1]2a.  Simple Form Data Entry'!E80)</f>
        <v>Metro Transit Department</v>
      </c>
      <c r="B35" s="156"/>
      <c r="C35" s="157"/>
      <c r="D35" s="27"/>
      <c r="E35" s="126" t="str">
        <f>IF(A35="   ","   ",IF(A35='[1]2a.  Simple Form Data Entry'!$G$21,'[1]2a.  Simple Form Data Entry'!K$21,IF(A35='[1]2a.  Simple Form Data Entry'!$G$22,'[1]2a.  Simple Form Data Entry'!K$22,IF(A35='[1]2a.  Simple Form Data Entry'!$G$23,'[1]2a.  Simple Form Data Entry'!K$23,IF(A35='[1]2a.  Simple Form Data Entry'!$G$24,'[1]2a.  Simple Form Data Entry'!$K$24,IF(A35='[1]2a.  Simple Form Data Entry'!G$25,'[1]2a.  Simple Form Data Entry'!K$25,IF(A35='[1]2a.  Simple Form Data Entry'!G$26,'[1]2a.  Simple Form Data Entry'!K$26,"   ")))))))</f>
        <v>Metro Transit</v>
      </c>
      <c r="F35" s="27">
        <f>IF(A35="   ","   ",IF(A35='[1]2a.  Simple Form Data Entry'!$G$21,'[1]2a.  Simple Form Data Entry'!L$21,IF(A35='[1]2a.  Simple Form Data Entry'!$G$22,'[1]2a.  Simple Form Data Entry'!L$22,IF(A35='[1]2a.  Simple Form Data Entry'!$G$23,'[1]2a.  Simple Form Data Entry'!L$23,IF(A35='[1]2a.  Simple Form Data Entry'!$G$24,'[1]2a.  Simple Form Data Entry'!$L$24,IF(A35='[1]2a.  Simple Form Data Entry'!G$25,'[1]2a.  Simple Form Data Entry'!L$25,IF(A35='[1]2a.  Simple Form Data Entry'!G$26,'[1]2a.  Simple Form Data Entry'!L$26,"   ")))))))</f>
        <v>3641</v>
      </c>
      <c r="G35" s="68" t="str">
        <f>IF('[1]2a.  Simple Form Data Entry'!I80="","   ",'[1]2a.  Simple Form Data Entry'!I80)</f>
        <v>1134213</v>
      </c>
      <c r="H35" s="67"/>
      <c r="I35" s="67"/>
      <c r="J35" s="66"/>
      <c r="K35" s="65"/>
      <c r="L35" s="64"/>
      <c r="M35" s="64"/>
      <c r="N35" s="65"/>
      <c r="O35" s="64"/>
      <c r="P35" s="64"/>
      <c r="Q35" s="64"/>
      <c r="R35" s="64"/>
      <c r="S35" s="63"/>
      <c r="T35" s="54"/>
    </row>
    <row r="36" spans="1:20" ht="13.5" customHeight="1">
      <c r="A36" s="58"/>
      <c r="B36" s="62" t="s">
        <v>41</v>
      </c>
      <c r="C36" s="61"/>
      <c r="D36" s="57"/>
      <c r="E36" s="57"/>
      <c r="F36" s="57"/>
      <c r="G36" s="57"/>
      <c r="H36" s="25" t="str">
        <f>IF('[1]2a.  Simple Form Data Entry'!E82="","  ",'[1]2a.  Simple Form Data Entry'!E82)</f>
        <v xml:space="preserve">  </v>
      </c>
      <c r="I36" s="56">
        <f>'[1]2a.  Simple Form Data Entry'!N82</f>
        <v>0</v>
      </c>
      <c r="J36" s="56">
        <f>'[1]2a.  Simple Form Data Entry'!G82</f>
        <v>0</v>
      </c>
      <c r="K36" s="56">
        <f>'[1]2a.  Simple Form Data Entry'!H82</f>
        <v>0</v>
      </c>
      <c r="L36" s="56">
        <f aca="true" t="shared" si="1" ref="L36:L42">J36+K36</f>
        <v>0</v>
      </c>
      <c r="M36" s="56">
        <f>'[1]2a.  Simple Form Data Entry'!I82</f>
        <v>0</v>
      </c>
      <c r="N36" s="56">
        <f>'[1]2a.  Simple Form Data Entry'!J82</f>
        <v>0</v>
      </c>
      <c r="O36" s="56">
        <f aca="true" t="shared" si="2" ref="O36:O42">M36+N36</f>
        <v>0</v>
      </c>
      <c r="P36" s="56">
        <f>'[1]2a.  Simple Form Data Entry'!K82</f>
        <v>0</v>
      </c>
      <c r="Q36" s="56">
        <f>'[1]2a.  Simple Form Data Entry'!L82</f>
        <v>0</v>
      </c>
      <c r="R36" s="56">
        <f aca="true" t="shared" si="3" ref="R36:R42">P36+Q36</f>
        <v>0</v>
      </c>
      <c r="S36" s="55">
        <f>'[1]2a.  Simple Form Data Entry'!M82</f>
        <v>0</v>
      </c>
      <c r="T36" s="54"/>
    </row>
    <row r="37" spans="1:20" ht="13.5" customHeight="1">
      <c r="A37" s="58"/>
      <c r="B37" s="62" t="s">
        <v>42</v>
      </c>
      <c r="C37" s="61"/>
      <c r="D37" s="57"/>
      <c r="E37" s="57"/>
      <c r="F37" s="57"/>
      <c r="G37" s="57"/>
      <c r="H37" s="25" t="str">
        <f>IF('[1]2a.  Simple Form Data Entry'!E83="","  ",'[1]2a.  Simple Form Data Entry'!E83)</f>
        <v xml:space="preserve">  </v>
      </c>
      <c r="I37" s="56">
        <f>'[1]2a.  Simple Form Data Entry'!N83</f>
        <v>0</v>
      </c>
      <c r="J37" s="56">
        <f>'[1]2a.  Simple Form Data Entry'!G83</f>
        <v>0</v>
      </c>
      <c r="K37" s="56">
        <f>'[1]2a.  Simple Form Data Entry'!H83</f>
        <v>0</v>
      </c>
      <c r="L37" s="56">
        <f t="shared" si="1"/>
        <v>0</v>
      </c>
      <c r="M37" s="56">
        <f>'[1]2a.  Simple Form Data Entry'!I83</f>
        <v>0</v>
      </c>
      <c r="N37" s="56">
        <f>'[1]2a.  Simple Form Data Entry'!J83</f>
        <v>0</v>
      </c>
      <c r="O37" s="56">
        <f t="shared" si="2"/>
        <v>0</v>
      </c>
      <c r="P37" s="56">
        <f>'[1]2a.  Simple Form Data Entry'!K83</f>
        <v>0</v>
      </c>
      <c r="Q37" s="56">
        <f>'[1]2a.  Simple Form Data Entry'!L83</f>
        <v>0</v>
      </c>
      <c r="R37" s="56">
        <f t="shared" si="3"/>
        <v>0</v>
      </c>
      <c r="S37" s="55">
        <f>'[1]2a.  Simple Form Data Entry'!M83</f>
        <v>0</v>
      </c>
      <c r="T37" s="54"/>
    </row>
    <row r="38" spans="1:20" ht="13.5" customHeight="1">
      <c r="A38" s="58"/>
      <c r="B38" s="62" t="s">
        <v>43</v>
      </c>
      <c r="C38" s="61"/>
      <c r="D38" s="59"/>
      <c r="E38" s="57"/>
      <c r="F38" s="59"/>
      <c r="G38" s="59"/>
      <c r="H38" s="60"/>
      <c r="I38" s="56"/>
      <c r="J38" s="56">
        <f>'[1]2a.  Simple Form Data Entry'!G84</f>
        <v>442646.4000000001</v>
      </c>
      <c r="K38" s="56">
        <f>'[1]2a.  Simple Form Data Entry'!H84</f>
        <v>442646.4000000001</v>
      </c>
      <c r="L38" s="56">
        <v>516420.8</v>
      </c>
      <c r="M38" s="56">
        <f>'[1]2a.  Simple Form Data Entry'!I84</f>
        <v>442646.4000000001</v>
      </c>
      <c r="N38" s="56">
        <f>'[1]2a.  Simple Form Data Entry'!J84</f>
        <v>442646.4000000001</v>
      </c>
      <c r="O38" s="56">
        <f t="shared" si="2"/>
        <v>885292.8000000002</v>
      </c>
      <c r="P38" s="56">
        <f>'[1]2a.  Simple Form Data Entry'!K84</f>
        <v>444859.63200000004</v>
      </c>
      <c r="Q38" s="56">
        <f>'[1]2a.  Simple Form Data Entry'!L84</f>
        <v>458205.42095999996</v>
      </c>
      <c r="R38" s="56">
        <f t="shared" si="3"/>
        <v>903065.05296</v>
      </c>
      <c r="S38" s="55">
        <v>2414921.829712</v>
      </c>
      <c r="T38" s="111"/>
    </row>
    <row r="39" spans="1:20" ht="13.5" customHeight="1">
      <c r="A39" s="58"/>
      <c r="B39" s="158" t="s">
        <v>44</v>
      </c>
      <c r="C39" s="159"/>
      <c r="D39" s="57"/>
      <c r="E39" s="57"/>
      <c r="F39" s="57"/>
      <c r="G39" s="57"/>
      <c r="H39" s="25" t="str">
        <f>IF('[1]2a.  Simple Form Data Entry'!E85="","  ",'[1]2a.  Simple Form Data Entry'!E85)</f>
        <v xml:space="preserve">  </v>
      </c>
      <c r="I39" s="56"/>
      <c r="J39" s="56">
        <f>'[1]2a.  Simple Form Data Entry'!G85</f>
        <v>0</v>
      </c>
      <c r="K39" s="56">
        <f>'[1]2a.  Simple Form Data Entry'!H85</f>
        <v>0</v>
      </c>
      <c r="L39" s="56">
        <f t="shared" si="1"/>
        <v>0</v>
      </c>
      <c r="M39" s="56">
        <f>'[1]2a.  Simple Form Data Entry'!I85</f>
        <v>0</v>
      </c>
      <c r="N39" s="56">
        <f>'[1]2a.  Simple Form Data Entry'!J85</f>
        <v>0</v>
      </c>
      <c r="O39" s="56">
        <f t="shared" si="2"/>
        <v>0</v>
      </c>
      <c r="P39" s="56">
        <f>'[1]2a.  Simple Form Data Entry'!K85</f>
        <v>0</v>
      </c>
      <c r="Q39" s="56">
        <f>'[1]2a.  Simple Form Data Entry'!L85</f>
        <v>0</v>
      </c>
      <c r="R39" s="56">
        <f t="shared" si="3"/>
        <v>0</v>
      </c>
      <c r="S39" s="55">
        <f>L39+O39+R39</f>
        <v>0</v>
      </c>
      <c r="T39" s="111"/>
    </row>
    <row r="40" spans="1:20" ht="13.5" customHeight="1">
      <c r="A40" s="58"/>
      <c r="B40" s="162" t="s">
        <v>45</v>
      </c>
      <c r="C40" s="163"/>
      <c r="D40" s="57"/>
      <c r="E40" s="57"/>
      <c r="F40" s="59"/>
      <c r="G40" s="59"/>
      <c r="H40" s="25" t="str">
        <f>IF('[1]2a.  Simple Form Data Entry'!E86="","  ",'[1]2a.  Simple Form Data Entry'!E86)</f>
        <v xml:space="preserve">  </v>
      </c>
      <c r="I40" s="56"/>
      <c r="J40" s="56">
        <f>'[1]2a.  Simple Form Data Entry'!G86</f>
        <v>450000</v>
      </c>
      <c r="K40" s="56">
        <f>'[1]2a.  Simple Form Data Entry'!H86</f>
        <v>0</v>
      </c>
      <c r="L40" s="56">
        <f t="shared" si="1"/>
        <v>450000</v>
      </c>
      <c r="M40" s="56">
        <f>'[1]2a.  Simple Form Data Entry'!I86</f>
        <v>0</v>
      </c>
      <c r="N40" s="56">
        <f>'[1]2a.  Simple Form Data Entry'!J86</f>
        <v>0</v>
      </c>
      <c r="O40" s="56">
        <f t="shared" si="2"/>
        <v>0</v>
      </c>
      <c r="P40" s="56">
        <f>'[1]2a.  Simple Form Data Entry'!K86</f>
        <v>0</v>
      </c>
      <c r="Q40" s="56">
        <f>'[1]2a.  Simple Form Data Entry'!L86</f>
        <v>0</v>
      </c>
      <c r="R40" s="56">
        <f t="shared" si="3"/>
        <v>0</v>
      </c>
      <c r="S40" s="55">
        <f>O40+R40</f>
        <v>0</v>
      </c>
      <c r="T40" s="111"/>
    </row>
    <row r="41" spans="1:20" ht="13.5" customHeight="1">
      <c r="A41" s="58"/>
      <c r="B41" s="158" t="s">
        <v>46</v>
      </c>
      <c r="C41" s="159"/>
      <c r="D41" s="57"/>
      <c r="E41" s="57"/>
      <c r="F41" s="57"/>
      <c r="G41" s="57"/>
      <c r="H41" s="25" t="str">
        <f>IF('[1]2a.  Simple Form Data Entry'!E87="","  ",'[1]2a.  Simple Form Data Entry'!E87)</f>
        <v xml:space="preserve">  </v>
      </c>
      <c r="I41" s="56">
        <f>'[1]2a.  Simple Form Data Entry'!N87</f>
        <v>0</v>
      </c>
      <c r="J41" s="56">
        <f>'[1]2a.  Simple Form Data Entry'!G87</f>
        <v>0</v>
      </c>
      <c r="K41" s="56">
        <f>'[1]2a.  Simple Form Data Entry'!H87</f>
        <v>0</v>
      </c>
      <c r="L41" s="56">
        <f t="shared" si="1"/>
        <v>0</v>
      </c>
      <c r="M41" s="56">
        <f>'[1]2a.  Simple Form Data Entry'!I87</f>
        <v>0</v>
      </c>
      <c r="N41" s="56">
        <f>'[1]2a.  Simple Form Data Entry'!J87</f>
        <v>0</v>
      </c>
      <c r="O41" s="56">
        <f t="shared" si="2"/>
        <v>0</v>
      </c>
      <c r="P41" s="56">
        <f>'[1]2a.  Simple Form Data Entry'!K87</f>
        <v>0</v>
      </c>
      <c r="Q41" s="56">
        <f>'[1]2a.  Simple Form Data Entry'!L87</f>
        <v>0</v>
      </c>
      <c r="R41" s="56">
        <f t="shared" si="3"/>
        <v>0</v>
      </c>
      <c r="S41" s="55">
        <f>'[1]2a.  Simple Form Data Entry'!M87</f>
        <v>0</v>
      </c>
      <c r="T41" s="54"/>
    </row>
    <row r="42" spans="1:20" ht="13.5" customHeight="1">
      <c r="A42" s="58"/>
      <c r="B42" s="160" t="s">
        <v>47</v>
      </c>
      <c r="C42" s="161"/>
      <c r="D42" s="57"/>
      <c r="E42" s="57"/>
      <c r="F42" s="57"/>
      <c r="G42" s="57"/>
      <c r="H42" s="25" t="str">
        <f>IF('[1]2a.  Simple Form Data Entry'!E88="","  ",'[1]2a.  Simple Form Data Entry'!E88)</f>
        <v xml:space="preserve">  </v>
      </c>
      <c r="I42" s="56">
        <f>'[1]2a.  Simple Form Data Entry'!N88</f>
        <v>0</v>
      </c>
      <c r="J42" s="56">
        <f>'[1]2a.  Simple Form Data Entry'!G88</f>
        <v>50000</v>
      </c>
      <c r="K42" s="56">
        <f>'[1]2a.  Simple Form Data Entry'!H88</f>
        <v>0</v>
      </c>
      <c r="L42" s="56">
        <f t="shared" si="1"/>
        <v>50000</v>
      </c>
      <c r="M42" s="56">
        <f>'[1]2a.  Simple Form Data Entry'!I88</f>
        <v>0</v>
      </c>
      <c r="N42" s="56">
        <f>'[1]2a.  Simple Form Data Entry'!J88</f>
        <v>0</v>
      </c>
      <c r="O42" s="56">
        <f t="shared" si="2"/>
        <v>0</v>
      </c>
      <c r="P42" s="56">
        <f>'[1]2a.  Simple Form Data Entry'!K88</f>
        <v>0</v>
      </c>
      <c r="Q42" s="56">
        <f>'[1]2a.  Simple Form Data Entry'!L88</f>
        <v>0</v>
      </c>
      <c r="R42" s="56">
        <f t="shared" si="3"/>
        <v>0</v>
      </c>
      <c r="S42" s="55">
        <f>'[1]2a.  Simple Form Data Entry'!M88</f>
        <v>0</v>
      </c>
      <c r="T42" s="111"/>
    </row>
    <row r="43" spans="1:20" ht="14.25" thickBot="1">
      <c r="A43" s="20"/>
      <c r="B43" s="19"/>
      <c r="C43" s="53" t="s">
        <v>48</v>
      </c>
      <c r="D43" s="52"/>
      <c r="E43" s="52"/>
      <c r="F43" s="52"/>
      <c r="G43" s="51"/>
      <c r="H43" s="50"/>
      <c r="I43" s="49">
        <f aca="true" t="shared" si="4" ref="I43:S43">SUM(I36:I42)</f>
        <v>0</v>
      </c>
      <c r="J43" s="49">
        <f t="shared" si="4"/>
        <v>942646.4000000001</v>
      </c>
      <c r="K43" s="49">
        <f t="shared" si="4"/>
        <v>442646.4000000001</v>
      </c>
      <c r="L43" s="49">
        <f t="shared" si="4"/>
        <v>1016420.8</v>
      </c>
      <c r="M43" s="49">
        <f t="shared" si="4"/>
        <v>442646.4000000001</v>
      </c>
      <c r="N43" s="49">
        <f t="shared" si="4"/>
        <v>442646.4000000001</v>
      </c>
      <c r="O43" s="49">
        <f t="shared" si="4"/>
        <v>885292.8000000002</v>
      </c>
      <c r="P43" s="49">
        <f t="shared" si="4"/>
        <v>444859.63200000004</v>
      </c>
      <c r="Q43" s="49">
        <f t="shared" si="4"/>
        <v>458205.42095999996</v>
      </c>
      <c r="R43" s="49">
        <f t="shared" si="4"/>
        <v>903065.05296</v>
      </c>
      <c r="S43" s="49">
        <f t="shared" si="4"/>
        <v>2414921.829712</v>
      </c>
      <c r="T43" s="6"/>
    </row>
    <row r="44" spans="1:20" ht="3" customHeight="1" thickBot="1">
      <c r="A44" s="11"/>
      <c r="B44" s="11"/>
      <c r="C44" s="11"/>
      <c r="D44" s="11"/>
      <c r="E44" s="11"/>
      <c r="F44" s="11"/>
      <c r="G44" s="10"/>
      <c r="H44" s="10"/>
      <c r="I44" s="10"/>
      <c r="J44" s="9"/>
      <c r="K44" s="9"/>
      <c r="L44" s="9"/>
      <c r="M44" s="9"/>
      <c r="N44" s="9"/>
      <c r="O44" s="9"/>
      <c r="P44" s="9"/>
      <c r="Q44" s="9"/>
      <c r="R44" s="9"/>
      <c r="S44" s="6"/>
      <c r="T44" s="6"/>
    </row>
    <row r="45" spans="1:20" ht="22.5" customHeight="1" thickBot="1" thickTop="1">
      <c r="A45" s="141" t="s">
        <v>49</v>
      </c>
      <c r="B45" s="141"/>
      <c r="C45" s="141"/>
      <c r="D45" s="141"/>
      <c r="E45" s="141"/>
      <c r="F45" s="141"/>
      <c r="G45" s="141"/>
      <c r="H45" s="141"/>
      <c r="I45" s="141"/>
      <c r="J45" s="141"/>
      <c r="K45" s="141"/>
      <c r="L45" s="141"/>
      <c r="M45" s="141"/>
      <c r="N45" s="141"/>
      <c r="O45" s="141"/>
      <c r="P45" s="141"/>
      <c r="Q45" s="141"/>
      <c r="R45" s="141"/>
      <c r="S45" s="141"/>
      <c r="T45" s="6"/>
    </row>
    <row r="46" spans="1:20" ht="3" customHeight="1" thickTop="1">
      <c r="A46" s="11"/>
      <c r="B46" s="11"/>
      <c r="C46" s="11"/>
      <c r="D46" s="11"/>
      <c r="E46" s="11"/>
      <c r="F46" s="11"/>
      <c r="G46" s="10"/>
      <c r="H46" s="10"/>
      <c r="I46" s="10"/>
      <c r="J46" s="9"/>
      <c r="K46" s="9"/>
      <c r="L46" s="9"/>
      <c r="M46" s="9"/>
      <c r="N46" s="9"/>
      <c r="O46" s="9"/>
      <c r="P46" s="9"/>
      <c r="Q46" s="9"/>
      <c r="R46" s="9"/>
      <c r="S46" s="6"/>
      <c r="T46" s="6"/>
    </row>
    <row r="47" spans="1:20" ht="13.5">
      <c r="A47" s="48" t="s">
        <v>50</v>
      </c>
      <c r="B47" s="11"/>
      <c r="C47" s="11"/>
      <c r="D47" s="11"/>
      <c r="E47" s="11"/>
      <c r="F47" s="11"/>
      <c r="G47" s="10"/>
      <c r="H47" s="10"/>
      <c r="I47" s="10"/>
      <c r="J47" s="9"/>
      <c r="K47" s="9"/>
      <c r="L47" s="9"/>
      <c r="M47" s="9"/>
      <c r="N47" s="9"/>
      <c r="O47" s="9"/>
      <c r="P47" s="9"/>
      <c r="Q47" s="9"/>
      <c r="R47" s="9"/>
      <c r="S47" s="9"/>
      <c r="T47" s="9"/>
    </row>
    <row r="48" spans="1:20" ht="3" customHeight="1" thickBot="1">
      <c r="A48" s="11"/>
      <c r="B48" s="11"/>
      <c r="C48" s="11"/>
      <c r="D48" s="11"/>
      <c r="E48" s="11"/>
      <c r="F48" s="11"/>
      <c r="G48" s="10"/>
      <c r="H48" s="10"/>
      <c r="I48" s="10"/>
      <c r="J48" s="9"/>
      <c r="K48" s="9"/>
      <c r="L48" s="9"/>
      <c r="M48" s="9"/>
      <c r="N48" s="9"/>
      <c r="O48" s="9"/>
      <c r="P48" s="9"/>
      <c r="Q48" s="9"/>
      <c r="R48" s="9"/>
      <c r="S48" s="9"/>
      <c r="T48" s="9"/>
    </row>
    <row r="49" spans="1:20" ht="15" customHeight="1">
      <c r="A49" s="189" t="s">
        <v>25</v>
      </c>
      <c r="B49" s="190"/>
      <c r="C49" s="191"/>
      <c r="D49" s="173" t="s">
        <v>51</v>
      </c>
      <c r="E49" s="173" t="s">
        <v>39</v>
      </c>
      <c r="F49" s="185" t="s">
        <v>28</v>
      </c>
      <c r="G49" s="173" t="s">
        <v>29</v>
      </c>
      <c r="H49" s="168" t="s">
        <v>52</v>
      </c>
      <c r="I49" s="47"/>
      <c r="J49" s="46">
        <f>'[1]2a.  Simple Form Data Entry'!G19</f>
        <v>2019</v>
      </c>
      <c r="K49" s="113">
        <f>'[1]2a.  Simple Form Data Entry'!H155</f>
        <v>2020</v>
      </c>
      <c r="L49" s="187" t="str">
        <f>CONCATENATE(L24," Appropriation Change")</f>
        <v>2019/2020 Appropriation Change</v>
      </c>
      <c r="P49" s="9"/>
      <c r="Q49" s="43"/>
      <c r="R49" s="177" t="s">
        <v>53</v>
      </c>
      <c r="S49" s="178"/>
      <c r="T49" s="9"/>
    </row>
    <row r="50" spans="1:20" ht="27.75" customHeight="1" thickBot="1">
      <c r="A50" s="192"/>
      <c r="B50" s="193"/>
      <c r="C50" s="194"/>
      <c r="D50" s="174"/>
      <c r="E50" s="174"/>
      <c r="F50" s="186"/>
      <c r="G50" s="174"/>
      <c r="H50" s="169"/>
      <c r="I50" s="45"/>
      <c r="J50" s="44" t="s">
        <v>54</v>
      </c>
      <c r="K50" s="114" t="str">
        <f>'[1]2a.  Simple Form Data Entry'!H156</f>
        <v>Allocation Change</v>
      </c>
      <c r="L50" s="188"/>
      <c r="P50" s="9"/>
      <c r="Q50" s="43"/>
      <c r="R50" s="179"/>
      <c r="S50" s="180"/>
      <c r="T50" s="9"/>
    </row>
    <row r="51" spans="1:20" s="32" customFormat="1" ht="70.15" customHeight="1">
      <c r="A51" s="42" t="str">
        <f>IF('[1]2a.  Simple Form Data Entry'!C157="","   ",'[1]2a.  Simple Form Data Entry'!C157)</f>
        <v>Metro Transit Department</v>
      </c>
      <c r="B51" s="41"/>
      <c r="C51" s="41"/>
      <c r="D51" s="40"/>
      <c r="E51" s="125" t="str">
        <f>IF(A51="   ","   ",IF(A51='[1]2a.  Simple Form Data Entry'!$G$21,'[1]2a.  Simple Form Data Entry'!K$21,IF(A51='[1]2a.  Simple Form Data Entry'!$G$22,'[1]2a.  Simple Form Data Entry'!K$22,IF(A51='[1]2a.  Simple Form Data Entry'!$G$23,'[1]2a.  Simple Form Data Entry'!K$23,IF(A51='[1]2a.  Simple Form Data Entry'!$G$24,'[1]2a.  Simple Form Data Entry'!$K$24,IF(A51='[1]2a.  Simple Form Data Entry'!G$25,'[1]2a.  Simple Form Data Entry'!K$25,IF(A51='[1]2a.  Simple Form Data Entry'!G$26,'[1]2a.  Simple Form Data Entry'!K$26,"   ")))))))</f>
        <v>Metro Transit</v>
      </c>
      <c r="F51" s="40">
        <v>3641</v>
      </c>
      <c r="G51" s="39">
        <v>1134213</v>
      </c>
      <c r="H51" s="38" t="s">
        <v>71</v>
      </c>
      <c r="I51" s="37"/>
      <c r="J51" s="36">
        <f>'[1]2a.  Simple Form Data Entry'!G157</f>
        <v>0</v>
      </c>
      <c r="K51" s="36">
        <f>'[1]2a.  Simple Form Data Entry'!H157</f>
        <v>0</v>
      </c>
      <c r="L51" s="35">
        <v>3490956</v>
      </c>
      <c r="P51" s="33"/>
      <c r="Q51" s="34"/>
      <c r="R51" s="175">
        <f>L43+O43+R43</f>
        <v>2804778.65296</v>
      </c>
      <c r="S51" s="176"/>
      <c r="T51" s="112"/>
    </row>
    <row r="52" spans="1:20" ht="13.5">
      <c r="A52" s="30" t="str">
        <f>IF('[1]2a.  Simple Form Data Entry'!C158="","   ",'[1]2a.  Simple Form Data Entry'!C158)</f>
        <v xml:space="preserve">   </v>
      </c>
      <c r="B52" s="29"/>
      <c r="C52" s="29"/>
      <c r="D52" s="27" t="str">
        <f>IF(A52="   ","   ",IF(A52='[1]2a.  Simple Form Data Entry'!$G$21,'[1]2a.  Simple Form Data Entry'!J$21,IF(A52='[1]2a.  Simple Form Data Entry'!$G$22,'[1]2a.  Simple Form Data Entry'!J$22,IF(A52='[1]2a.  Simple Form Data Entry'!$G$23,'[1]2a.  Simple Form Data Entry'!J$23,IF(A52='[1]2a.  Simple Form Data Entry'!$G$24,'[1]2a.  Simple Form Data Entry'!$J$24,IF(A52='[1]2a.  Simple Form Data Entry'!$G$25,'[1]2a.  Simple Form Data Entry'!J$25,IF(A52='[1]2a.  Simple Form Data Entry'!$G$26,'[1]2a.  Simple Form Data Entry'!J$26,"   ")))))))</f>
        <v xml:space="preserve">   </v>
      </c>
      <c r="E52" s="28" t="str">
        <f>IF(A52="   ","   ",IF(A52='[1]2a.  Simple Form Data Entry'!$G$21,'[1]2a.  Simple Form Data Entry'!K$21,IF(A52='[1]2a.  Simple Form Data Entry'!$G$22,'[1]2a.  Simple Form Data Entry'!K$22,IF(A52='[1]2a.  Simple Form Data Entry'!$G$23,'[1]2a.  Simple Form Data Entry'!K$23,IF(A52='[1]2a.  Simple Form Data Entry'!$G$24,'[1]2a.  Simple Form Data Entry'!$K$24,IF(A52='[1]2a.  Simple Form Data Entry'!G$25,'[1]2a.  Simple Form Data Entry'!K$25,IF(A52='[1]2a.  Simple Form Data Entry'!G$26,'[1]2a.  Simple Form Data Entry'!K$26,"   ")))))))</f>
        <v xml:space="preserve">   </v>
      </c>
      <c r="F52" s="27" t="str">
        <f>IF(A52="   ","   ",IF(A52='[1]2a.  Simple Form Data Entry'!$G$21,'[1]2a.  Simple Form Data Entry'!L$21,IF(A52='[1]2a.  Simple Form Data Entry'!$G$22,'[1]2a.  Simple Form Data Entry'!L$22,IF(A52='[1]2a.  Simple Form Data Entry'!$G$23,'[1]2a.  Simple Form Data Entry'!L$23,IF(A52='[1]2a.  Simple Form Data Entry'!$G$24,'[1]2a.  Simple Form Data Entry'!$L$24,IF(A52='[1]2a.  Simple Form Data Entry'!G$25,'[1]2a.  Simple Form Data Entry'!L$25,IF(A52='[1]2a.  Simple Form Data Entry'!G$26,'[1]2a.  Simple Form Data Entry'!L$26,"   ")))))))</f>
        <v xml:space="preserve">   </v>
      </c>
      <c r="G52" s="26" t="str">
        <f>IF('[1]2a.  Simple Form Data Entry'!C158="","   ",'[1]2a.  Simple Form Data Entry'!D158)</f>
        <v xml:space="preserve">   </v>
      </c>
      <c r="H52" s="25" t="str">
        <f>IF('[1]2a.  Simple Form Data Entry'!E158=0,"  ",'[1]2a.  Simple Form Data Entry'!E158)</f>
        <v xml:space="preserve">  </v>
      </c>
      <c r="I52" s="24"/>
      <c r="J52" s="23">
        <f>'[1]2a.  Simple Form Data Entry'!G158</f>
        <v>0</v>
      </c>
      <c r="K52" s="23">
        <f>'[1]2a.  Simple Form Data Entry'!H158</f>
        <v>0</v>
      </c>
      <c r="L52" s="22">
        <f aca="true" t="shared" si="5" ref="L52:L57">J52+K52</f>
        <v>0</v>
      </c>
      <c r="P52" s="9"/>
      <c r="Q52" s="31"/>
      <c r="R52" s="166">
        <f>'[1]2a.  Simple Form Data Entry'!J158</f>
        <v>0</v>
      </c>
      <c r="S52" s="167"/>
      <c r="T52" s="9"/>
    </row>
    <row r="53" spans="1:20" ht="13.5">
      <c r="A53" s="30" t="str">
        <f>IF('[1]2a.  Simple Form Data Entry'!C159="","   ",'[1]2a.  Simple Form Data Entry'!C159)</f>
        <v xml:space="preserve">   </v>
      </c>
      <c r="B53" s="29"/>
      <c r="C53" s="29"/>
      <c r="D53" s="27" t="str">
        <f>IF(A53="   ","   ",IF(A53='[1]2a.  Simple Form Data Entry'!$G$21,'[1]2a.  Simple Form Data Entry'!J$21,IF(A53='[1]2a.  Simple Form Data Entry'!$G$22,'[1]2a.  Simple Form Data Entry'!J$22,IF(A53='[1]2a.  Simple Form Data Entry'!$G$23,'[1]2a.  Simple Form Data Entry'!J$23,IF(A53='[1]2a.  Simple Form Data Entry'!$G$24,'[1]2a.  Simple Form Data Entry'!$J$24,IF(A53='[1]2a.  Simple Form Data Entry'!$G$25,'[1]2a.  Simple Form Data Entry'!J$25,IF(A53='[1]2a.  Simple Form Data Entry'!$G$26,'[1]2a.  Simple Form Data Entry'!J$26,"   ")))))))</f>
        <v xml:space="preserve">   </v>
      </c>
      <c r="E53" s="28" t="str">
        <f>IF(A53="   ","   ",IF(A53='[1]2a.  Simple Form Data Entry'!$G$21,'[1]2a.  Simple Form Data Entry'!K$21,IF(A53='[1]2a.  Simple Form Data Entry'!$G$22,'[1]2a.  Simple Form Data Entry'!K$22,IF(A53='[1]2a.  Simple Form Data Entry'!$G$23,'[1]2a.  Simple Form Data Entry'!K$23,IF(A53='[1]2a.  Simple Form Data Entry'!$G$24,'[1]2a.  Simple Form Data Entry'!$K$24,IF(A53='[1]2a.  Simple Form Data Entry'!G$25,'[1]2a.  Simple Form Data Entry'!K$25,IF(A53='[1]2a.  Simple Form Data Entry'!G$26,'[1]2a.  Simple Form Data Entry'!K$26,"   ")))))))</f>
        <v xml:space="preserve">   </v>
      </c>
      <c r="F53" s="27" t="str">
        <f>IF(A53="   ","   ",IF(A53='[1]2a.  Simple Form Data Entry'!$G$21,'[1]2a.  Simple Form Data Entry'!L$21,IF(A53='[1]2a.  Simple Form Data Entry'!$G$22,'[1]2a.  Simple Form Data Entry'!L$22,IF(A53='[1]2a.  Simple Form Data Entry'!$G$23,'[1]2a.  Simple Form Data Entry'!L$23,IF(A53='[1]2a.  Simple Form Data Entry'!$G$24,'[1]2a.  Simple Form Data Entry'!$L$24,IF(A53='[1]2a.  Simple Form Data Entry'!G$25,'[1]2a.  Simple Form Data Entry'!L$25,IF(A53='[1]2a.  Simple Form Data Entry'!G$26,'[1]2a.  Simple Form Data Entry'!L$26,"   ")))))))</f>
        <v xml:space="preserve">   </v>
      </c>
      <c r="G53" s="26" t="str">
        <f>IF('[1]2a.  Simple Form Data Entry'!C159="","   ",'[1]2a.  Simple Form Data Entry'!D159)</f>
        <v xml:space="preserve">   </v>
      </c>
      <c r="H53" s="25" t="str">
        <f>IF('[1]2a.  Simple Form Data Entry'!E159=0,"  ",'[1]2a.  Simple Form Data Entry'!E159)</f>
        <v xml:space="preserve">  </v>
      </c>
      <c r="I53" s="24"/>
      <c r="J53" s="23">
        <f>'[1]2a.  Simple Form Data Entry'!G159</f>
        <v>0</v>
      </c>
      <c r="K53" s="23">
        <f>'[1]2a.  Simple Form Data Entry'!H159</f>
        <v>0</v>
      </c>
      <c r="L53" s="22">
        <f t="shared" si="5"/>
        <v>0</v>
      </c>
      <c r="P53" s="9"/>
      <c r="Q53" s="21"/>
      <c r="R53" s="166">
        <f>'[1]2a.  Simple Form Data Entry'!J159</f>
        <v>0</v>
      </c>
      <c r="S53" s="167"/>
      <c r="T53" s="9"/>
    </row>
    <row r="54" spans="1:20" ht="13.5" hidden="1">
      <c r="A54" s="30" t="str">
        <f>IF('[1]2a.  Simple Form Data Entry'!C160="","   ",'[1]2a.  Simple Form Data Entry'!C160)</f>
        <v xml:space="preserve">   </v>
      </c>
      <c r="B54" s="29"/>
      <c r="C54" s="29"/>
      <c r="D54" s="27" t="str">
        <f>IF(A54="   ","   ",IF(A54='[1]2a.  Simple Form Data Entry'!$G$21,'[1]2a.  Simple Form Data Entry'!J$21,IF(A54='[1]2a.  Simple Form Data Entry'!$G$22,'[1]2a.  Simple Form Data Entry'!J$22,IF(A54='[1]2a.  Simple Form Data Entry'!$G$23,'[1]2a.  Simple Form Data Entry'!J$23,IF(A54='[1]2a.  Simple Form Data Entry'!$G$24,'[1]2a.  Simple Form Data Entry'!$J$24,IF(A54='[1]2a.  Simple Form Data Entry'!$G$25,'[1]2a.  Simple Form Data Entry'!J$25,IF(A54='[1]2a.  Simple Form Data Entry'!$G$26,'[1]2a.  Simple Form Data Entry'!J$26,"   ")))))))</f>
        <v xml:space="preserve">   </v>
      </c>
      <c r="E54" s="28" t="str">
        <f>IF(A54="   ","   ",IF(A54='[1]2a.  Simple Form Data Entry'!$G$21,'[1]2a.  Simple Form Data Entry'!K$21,IF(A54='[1]2a.  Simple Form Data Entry'!$G$22,'[1]2a.  Simple Form Data Entry'!K$22,IF(A54='[1]2a.  Simple Form Data Entry'!$G$23,'[1]2a.  Simple Form Data Entry'!K$23,IF(A54='[1]2a.  Simple Form Data Entry'!$G$24,'[1]2a.  Simple Form Data Entry'!$K$24,IF(A54='[1]2a.  Simple Form Data Entry'!G$25,'[1]2a.  Simple Form Data Entry'!K$25,IF(A54='[1]2a.  Simple Form Data Entry'!G$26,'[1]2a.  Simple Form Data Entry'!K$26,"   ")))))))</f>
        <v xml:space="preserve">   </v>
      </c>
      <c r="F54" s="27" t="str">
        <f>IF(A54="   ","   ",IF(A54='[1]2a.  Simple Form Data Entry'!$G$21,'[1]2a.  Simple Form Data Entry'!L$21,IF(A54='[1]2a.  Simple Form Data Entry'!$G$22,'[1]2a.  Simple Form Data Entry'!L$22,IF(A54='[1]2a.  Simple Form Data Entry'!$G$23,'[1]2a.  Simple Form Data Entry'!L$23,IF(A54='[1]2a.  Simple Form Data Entry'!$G$24,'[1]2a.  Simple Form Data Entry'!$L$24,IF(A54='[1]2a.  Simple Form Data Entry'!G$25,'[1]2a.  Simple Form Data Entry'!L$25,IF(A54='[1]2a.  Simple Form Data Entry'!G$26,'[1]2a.  Simple Form Data Entry'!L$26,"   ")))))))</f>
        <v xml:space="preserve">   </v>
      </c>
      <c r="G54" s="26" t="str">
        <f>IF('[1]2a.  Simple Form Data Entry'!C160="","   ",'[1]2a.  Simple Form Data Entry'!D160)</f>
        <v xml:space="preserve">   </v>
      </c>
      <c r="H54" s="25" t="str">
        <f>IF('[1]2a.  Simple Form Data Entry'!E160=0,"  ",'[1]2a.  Simple Form Data Entry'!E160)</f>
        <v xml:space="preserve">  </v>
      </c>
      <c r="I54" s="24"/>
      <c r="J54" s="23">
        <f>'[1]2a.  Simple Form Data Entry'!G160</f>
        <v>0</v>
      </c>
      <c r="K54" s="23">
        <f>'[1]2a.  Simple Form Data Entry'!H160</f>
        <v>0</v>
      </c>
      <c r="L54" s="22">
        <f t="shared" si="5"/>
        <v>0</v>
      </c>
      <c r="P54" s="9"/>
      <c r="Q54" s="21"/>
      <c r="R54" s="166">
        <f>'[1]2a.  Simple Form Data Entry'!J160</f>
        <v>0</v>
      </c>
      <c r="S54" s="167"/>
      <c r="T54" s="9"/>
    </row>
    <row r="55" spans="1:20" ht="13.5" hidden="1">
      <c r="A55" s="30" t="str">
        <f>IF('[1]2a.  Simple Form Data Entry'!C161="","   ",'[1]2a.  Simple Form Data Entry'!C161)</f>
        <v xml:space="preserve">   </v>
      </c>
      <c r="B55" s="29"/>
      <c r="C55" s="29"/>
      <c r="D55" s="27" t="str">
        <f>IF(A55="   ","   ",IF(A55='[1]2a.  Simple Form Data Entry'!$G$21,'[1]2a.  Simple Form Data Entry'!J$21,IF(A55='[1]2a.  Simple Form Data Entry'!$G$22,'[1]2a.  Simple Form Data Entry'!J$22,IF(A55='[1]2a.  Simple Form Data Entry'!$G$23,'[1]2a.  Simple Form Data Entry'!J$23,IF(A55='[1]2a.  Simple Form Data Entry'!$G$24,'[1]2a.  Simple Form Data Entry'!$J$24,IF(A55='[1]2a.  Simple Form Data Entry'!$G$25,'[1]2a.  Simple Form Data Entry'!J$25,IF(A55='[1]2a.  Simple Form Data Entry'!$G$26,'[1]2a.  Simple Form Data Entry'!J$26,"   ")))))))</f>
        <v xml:space="preserve">   </v>
      </c>
      <c r="E55" s="28" t="str">
        <f>IF(A55="   ","   ",IF(A55='[1]2a.  Simple Form Data Entry'!$G$21,'[1]2a.  Simple Form Data Entry'!K$21,IF(A55='[1]2a.  Simple Form Data Entry'!$G$22,'[1]2a.  Simple Form Data Entry'!K$22,IF(A55='[1]2a.  Simple Form Data Entry'!$G$23,'[1]2a.  Simple Form Data Entry'!K$23,IF(A55='[1]2a.  Simple Form Data Entry'!$G$24,'[1]2a.  Simple Form Data Entry'!$K$24,IF(A55='[1]2a.  Simple Form Data Entry'!G$25,'[1]2a.  Simple Form Data Entry'!K$25,IF(A55='[1]2a.  Simple Form Data Entry'!G$26,'[1]2a.  Simple Form Data Entry'!K$26,"   ")))))))</f>
        <v xml:space="preserve">   </v>
      </c>
      <c r="F55" s="27" t="str">
        <f>IF(A55="   ","   ",IF(A55='[1]2a.  Simple Form Data Entry'!$G$21,'[1]2a.  Simple Form Data Entry'!L$21,IF(A55='[1]2a.  Simple Form Data Entry'!$G$22,'[1]2a.  Simple Form Data Entry'!L$22,IF(A55='[1]2a.  Simple Form Data Entry'!$G$23,'[1]2a.  Simple Form Data Entry'!L$23,IF(A55='[1]2a.  Simple Form Data Entry'!$G$24,'[1]2a.  Simple Form Data Entry'!$L$24,IF(A55='[1]2a.  Simple Form Data Entry'!G$25,'[1]2a.  Simple Form Data Entry'!L$25,IF(A55='[1]2a.  Simple Form Data Entry'!G$26,'[1]2a.  Simple Form Data Entry'!L$26,"   ")))))))</f>
        <v xml:space="preserve">   </v>
      </c>
      <c r="G55" s="26" t="str">
        <f>IF('[1]2a.  Simple Form Data Entry'!C161="","   ",'[1]2a.  Simple Form Data Entry'!D161)</f>
        <v xml:space="preserve">   </v>
      </c>
      <c r="H55" s="25" t="str">
        <f>IF('[1]2a.  Simple Form Data Entry'!E161=0,"  ",'[1]2a.  Simple Form Data Entry'!E161)</f>
        <v xml:space="preserve">  </v>
      </c>
      <c r="I55" s="24"/>
      <c r="J55" s="23">
        <f>'[1]2a.  Simple Form Data Entry'!G161</f>
        <v>0</v>
      </c>
      <c r="K55" s="23">
        <f>'[1]2a.  Simple Form Data Entry'!H161</f>
        <v>0</v>
      </c>
      <c r="L55" s="22">
        <f t="shared" si="5"/>
        <v>0</v>
      </c>
      <c r="P55" s="9"/>
      <c r="Q55" s="21"/>
      <c r="R55" s="166">
        <f>'[1]2a.  Simple Form Data Entry'!J161</f>
        <v>0</v>
      </c>
      <c r="S55" s="167"/>
      <c r="T55" s="9"/>
    </row>
    <row r="56" spans="1:20" ht="13.5" hidden="1">
      <c r="A56" s="30" t="str">
        <f>IF('[1]2a.  Simple Form Data Entry'!C162="","   ",'[1]2a.  Simple Form Data Entry'!C162)</f>
        <v xml:space="preserve">   </v>
      </c>
      <c r="B56" s="29"/>
      <c r="C56" s="29"/>
      <c r="D56" s="27" t="str">
        <f>IF(A56="   ","   ",IF(A56='[1]2a.  Simple Form Data Entry'!$G$21,'[1]2a.  Simple Form Data Entry'!J$21,IF(A56='[1]2a.  Simple Form Data Entry'!$G$22,'[1]2a.  Simple Form Data Entry'!J$22,IF(A56='[1]2a.  Simple Form Data Entry'!$G$23,'[1]2a.  Simple Form Data Entry'!J$23,IF(A56='[1]2a.  Simple Form Data Entry'!$G$24,'[1]2a.  Simple Form Data Entry'!$J$24,IF(A56='[1]2a.  Simple Form Data Entry'!$G$25,'[1]2a.  Simple Form Data Entry'!J$25,IF(A56='[1]2a.  Simple Form Data Entry'!$G$26,'[1]2a.  Simple Form Data Entry'!J$26,"   ")))))))</f>
        <v xml:space="preserve">   </v>
      </c>
      <c r="E56" s="28" t="str">
        <f>IF(A56="   ","   ",IF(A56='[1]2a.  Simple Form Data Entry'!$G$21,'[1]2a.  Simple Form Data Entry'!K$21,IF(A56='[1]2a.  Simple Form Data Entry'!$G$22,'[1]2a.  Simple Form Data Entry'!K$22,IF(A56='[1]2a.  Simple Form Data Entry'!$G$23,'[1]2a.  Simple Form Data Entry'!K$23,IF(A56='[1]2a.  Simple Form Data Entry'!$G$24,'[1]2a.  Simple Form Data Entry'!$K$24,IF(A56='[1]2a.  Simple Form Data Entry'!G$25,'[1]2a.  Simple Form Data Entry'!K$25,IF(A56='[1]2a.  Simple Form Data Entry'!G$26,'[1]2a.  Simple Form Data Entry'!K$26,"   ")))))))</f>
        <v xml:space="preserve">   </v>
      </c>
      <c r="F56" s="27" t="str">
        <f>IF(A56="   ","   ",IF(A56='[1]2a.  Simple Form Data Entry'!$G$21,'[1]2a.  Simple Form Data Entry'!L$21,IF(A56='[1]2a.  Simple Form Data Entry'!$G$22,'[1]2a.  Simple Form Data Entry'!L$22,IF(A56='[1]2a.  Simple Form Data Entry'!$G$23,'[1]2a.  Simple Form Data Entry'!L$23,IF(A56='[1]2a.  Simple Form Data Entry'!$G$24,'[1]2a.  Simple Form Data Entry'!$L$24,IF(A56='[1]2a.  Simple Form Data Entry'!G$25,'[1]2a.  Simple Form Data Entry'!L$25,IF(A56='[1]2a.  Simple Form Data Entry'!G$26,'[1]2a.  Simple Form Data Entry'!L$26,"   ")))))))</f>
        <v xml:space="preserve">   </v>
      </c>
      <c r="G56" s="26" t="str">
        <f>IF('[1]2a.  Simple Form Data Entry'!C162="","   ",'[1]2a.  Simple Form Data Entry'!D162)</f>
        <v xml:space="preserve">   </v>
      </c>
      <c r="H56" s="25" t="str">
        <f>IF('[1]2a.  Simple Form Data Entry'!E162=0,"  ",'[1]2a.  Simple Form Data Entry'!E162)</f>
        <v xml:space="preserve">  </v>
      </c>
      <c r="I56" s="24"/>
      <c r="J56" s="23">
        <f>'[1]2a.  Simple Form Data Entry'!G162</f>
        <v>0</v>
      </c>
      <c r="K56" s="23">
        <f>'[1]2a.  Simple Form Data Entry'!H162</f>
        <v>0</v>
      </c>
      <c r="L56" s="22">
        <f t="shared" si="5"/>
        <v>0</v>
      </c>
      <c r="P56" s="9"/>
      <c r="Q56" s="21"/>
      <c r="R56" s="166">
        <f>'[1]2a.  Simple Form Data Entry'!J162</f>
        <v>0</v>
      </c>
      <c r="S56" s="167"/>
      <c r="T56" s="9"/>
    </row>
    <row r="57" spans="1:20" ht="14.25" thickBot="1">
      <c r="A57" s="20"/>
      <c r="B57" s="19"/>
      <c r="C57" s="18" t="s">
        <v>36</v>
      </c>
      <c r="D57" s="17"/>
      <c r="E57" s="17"/>
      <c r="F57" s="17"/>
      <c r="G57" s="17"/>
      <c r="H57" s="16"/>
      <c r="I57" s="15"/>
      <c r="J57" s="14">
        <f>SUM(J51:J56)</f>
        <v>0</v>
      </c>
      <c r="K57" s="14">
        <f>SUM(K51:K56)</f>
        <v>0</v>
      </c>
      <c r="L57" s="13">
        <f t="shared" si="5"/>
        <v>0</v>
      </c>
      <c r="P57" s="9"/>
      <c r="Q57" s="12"/>
      <c r="R57" s="183">
        <f>SUM(R51:S55)</f>
        <v>2804778.65296</v>
      </c>
      <c r="S57" s="184"/>
      <c r="T57" s="9"/>
    </row>
    <row r="58" spans="1:20" ht="3" customHeight="1">
      <c r="A58" s="11"/>
      <c r="B58" s="11"/>
      <c r="C58" s="11"/>
      <c r="D58" s="11"/>
      <c r="E58" s="11"/>
      <c r="F58" s="11"/>
      <c r="G58" s="10"/>
      <c r="H58" s="10"/>
      <c r="I58" s="10"/>
      <c r="J58" s="9"/>
      <c r="K58" s="9"/>
      <c r="L58" s="9"/>
      <c r="M58" s="9"/>
      <c r="N58" s="9"/>
      <c r="O58" s="9"/>
      <c r="P58" s="9"/>
      <c r="Q58" s="9"/>
      <c r="R58" s="9"/>
      <c r="S58" s="9"/>
      <c r="T58" s="9"/>
    </row>
    <row r="59" spans="1:20" ht="13.5">
      <c r="A59" s="120" t="s">
        <v>58</v>
      </c>
      <c r="B59" s="8"/>
      <c r="D59" s="8"/>
      <c r="E59" s="8"/>
      <c r="F59" s="8"/>
      <c r="G59" s="8"/>
      <c r="H59" s="8"/>
      <c r="I59" s="8"/>
      <c r="J59" s="7"/>
      <c r="K59" s="7"/>
      <c r="L59" s="7"/>
      <c r="M59" s="7"/>
      <c r="N59" s="7"/>
      <c r="O59" s="7"/>
      <c r="P59" s="7"/>
      <c r="Q59" s="7"/>
      <c r="R59" s="7"/>
      <c r="S59" s="6"/>
      <c r="T59" s="6"/>
    </row>
    <row r="60" spans="1:20" ht="105.75" customHeight="1">
      <c r="A60" s="124" t="s">
        <v>59</v>
      </c>
      <c r="B60" s="170" t="s">
        <v>60</v>
      </c>
      <c r="C60" s="170"/>
      <c r="D60" s="170"/>
      <c r="E60" s="170"/>
      <c r="F60" s="170"/>
      <c r="G60" s="170"/>
      <c r="H60" s="170"/>
      <c r="I60" s="170"/>
      <c r="J60" s="170"/>
      <c r="K60" s="170"/>
      <c r="L60" s="170"/>
      <c r="M60" s="170"/>
      <c r="N60" s="170"/>
      <c r="O60" s="170"/>
      <c r="P60" s="170"/>
      <c r="Q60" s="170"/>
      <c r="R60" s="170"/>
      <c r="S60" s="170"/>
      <c r="T60" s="6"/>
    </row>
    <row r="61" spans="1:20" ht="14.25" customHeight="1">
      <c r="A61" s="122" t="s">
        <v>61</v>
      </c>
      <c r="B61" s="181" t="s">
        <v>66</v>
      </c>
      <c r="C61" s="181"/>
      <c r="D61" s="181"/>
      <c r="E61" s="181"/>
      <c r="F61" s="181"/>
      <c r="G61" s="181"/>
      <c r="H61" s="181"/>
      <c r="I61" s="181"/>
      <c r="J61" s="181"/>
      <c r="K61" s="181"/>
      <c r="L61" s="181"/>
      <c r="M61" s="181"/>
      <c r="N61" s="181"/>
      <c r="O61" s="181"/>
      <c r="P61" s="181"/>
      <c r="Q61" s="181"/>
      <c r="R61" s="181"/>
      <c r="S61" s="181"/>
      <c r="T61" s="6"/>
    </row>
    <row r="62" spans="1:20" ht="14.25" customHeight="1">
      <c r="A62" s="123" t="s">
        <v>62</v>
      </c>
      <c r="B62" s="182" t="s">
        <v>67</v>
      </c>
      <c r="C62" s="182"/>
      <c r="D62" s="182"/>
      <c r="E62" s="182"/>
      <c r="F62" s="182"/>
      <c r="G62" s="182"/>
      <c r="H62" s="182"/>
      <c r="I62" s="182"/>
      <c r="J62" s="182"/>
      <c r="K62" s="182"/>
      <c r="L62" s="182"/>
      <c r="M62" s="182"/>
      <c r="N62" s="182"/>
      <c r="O62" s="182"/>
      <c r="P62" s="182"/>
      <c r="Q62" s="182"/>
      <c r="R62" s="182"/>
      <c r="S62" s="182"/>
      <c r="T62" s="6"/>
    </row>
    <row r="63" spans="1:20" ht="14.25" customHeight="1">
      <c r="A63" s="123" t="s">
        <v>63</v>
      </c>
      <c r="B63" s="195" t="s">
        <v>69</v>
      </c>
      <c r="C63" s="195"/>
      <c r="D63" s="195"/>
      <c r="E63" s="195"/>
      <c r="F63" s="195"/>
      <c r="G63" s="195"/>
      <c r="H63" s="195"/>
      <c r="I63" s="195"/>
      <c r="J63" s="195"/>
      <c r="K63" s="195"/>
      <c r="L63" s="195"/>
      <c r="M63" s="195"/>
      <c r="N63" s="195"/>
      <c r="O63" s="195"/>
      <c r="P63" s="195"/>
      <c r="Q63" s="195"/>
      <c r="R63" s="195"/>
      <c r="S63" s="195"/>
      <c r="T63" s="6"/>
    </row>
    <row r="64" spans="1:20" ht="14.25" customHeight="1">
      <c r="A64" s="121" t="s">
        <v>64</v>
      </c>
      <c r="B64" s="172" t="s">
        <v>70</v>
      </c>
      <c r="C64" s="172"/>
      <c r="D64" s="172"/>
      <c r="E64" s="172"/>
      <c r="F64" s="172"/>
      <c r="G64" s="172"/>
      <c r="H64" s="172"/>
      <c r="I64" s="172"/>
      <c r="J64" s="172"/>
      <c r="K64" s="172"/>
      <c r="L64" s="172"/>
      <c r="M64" s="172"/>
      <c r="N64" s="172"/>
      <c r="O64" s="172"/>
      <c r="P64" s="172"/>
      <c r="Q64" s="172"/>
      <c r="R64" s="172"/>
      <c r="S64" s="172"/>
      <c r="T64" s="6"/>
    </row>
    <row r="65" spans="1:20" ht="14.25" customHeight="1">
      <c r="A65" s="121" t="s">
        <v>65</v>
      </c>
      <c r="B65" s="171" t="s">
        <v>68</v>
      </c>
      <c r="C65" s="171"/>
      <c r="D65" s="171"/>
      <c r="E65" s="171"/>
      <c r="F65" s="171"/>
      <c r="G65" s="171"/>
      <c r="H65" s="171"/>
      <c r="I65" s="171"/>
      <c r="J65" s="171"/>
      <c r="K65" s="171"/>
      <c r="L65" s="171"/>
      <c r="M65" s="171"/>
      <c r="N65" s="171"/>
      <c r="O65" s="171"/>
      <c r="P65" s="171"/>
      <c r="Q65" s="171"/>
      <c r="R65" s="171"/>
      <c r="S65" s="171"/>
      <c r="T65" s="6"/>
    </row>
    <row r="66" spans="1:19" ht="0.75" customHeight="1">
      <c r="A66" s="5"/>
      <c r="B66" s="196"/>
      <c r="C66" s="196"/>
      <c r="D66" s="196"/>
      <c r="E66" s="196"/>
      <c r="F66" s="196"/>
      <c r="G66" s="196"/>
      <c r="H66" s="196"/>
      <c r="I66" s="196"/>
      <c r="J66" s="196"/>
      <c r="K66" s="196"/>
      <c r="L66" s="196"/>
      <c r="M66" s="196"/>
      <c r="N66" s="196"/>
      <c r="O66" s="196"/>
      <c r="P66" s="196"/>
      <c r="Q66" s="196"/>
      <c r="R66" s="196"/>
      <c r="S66" s="196"/>
    </row>
    <row r="67" spans="1:19" ht="13.5" customHeight="1">
      <c r="A67" s="5"/>
      <c r="B67" s="197" t="s">
        <v>72</v>
      </c>
      <c r="C67" s="196"/>
      <c r="D67" s="196"/>
      <c r="E67" s="196"/>
      <c r="F67" s="196"/>
      <c r="G67" s="196"/>
      <c r="H67" s="196"/>
      <c r="I67" s="196"/>
      <c r="J67" s="196"/>
      <c r="K67" s="196"/>
      <c r="L67" s="196"/>
      <c r="M67" s="196"/>
      <c r="N67" s="196"/>
      <c r="O67" s="196"/>
      <c r="P67" s="196"/>
      <c r="Q67" s="196"/>
      <c r="R67" s="196"/>
      <c r="S67" s="196"/>
    </row>
    <row r="68" spans="1:19" ht="12.75" customHeight="1">
      <c r="A68" s="5"/>
      <c r="B68" s="197" t="s">
        <v>73</v>
      </c>
      <c r="C68" s="196"/>
      <c r="D68" s="196"/>
      <c r="E68" s="196"/>
      <c r="F68" s="196"/>
      <c r="G68" s="196"/>
      <c r="H68" s="196"/>
      <c r="I68" s="196"/>
      <c r="J68" s="196"/>
      <c r="K68" s="196"/>
      <c r="L68" s="196"/>
      <c r="M68" s="196"/>
      <c r="N68" s="196"/>
      <c r="O68" s="196"/>
      <c r="P68" s="196"/>
      <c r="Q68" s="196"/>
      <c r="R68" s="196"/>
      <c r="S68" s="196"/>
    </row>
    <row r="69" spans="1:19" ht="15" customHeight="1">
      <c r="A69" s="5"/>
      <c r="B69" s="197" t="s">
        <v>74</v>
      </c>
      <c r="C69" s="196"/>
      <c r="D69" s="196"/>
      <c r="E69" s="196"/>
      <c r="F69" s="196"/>
      <c r="G69" s="196"/>
      <c r="H69" s="196"/>
      <c r="I69" s="196"/>
      <c r="J69" s="196"/>
      <c r="K69" s="196"/>
      <c r="L69" s="196"/>
      <c r="M69" s="196"/>
      <c r="N69" s="196"/>
      <c r="O69" s="196"/>
      <c r="P69" s="196"/>
      <c r="Q69" s="196"/>
      <c r="R69" s="196"/>
      <c r="S69" s="196"/>
    </row>
    <row r="70" spans="1:20" ht="13.5">
      <c r="A70" s="5"/>
      <c r="B70" s="196"/>
      <c r="C70" s="196"/>
      <c r="D70" s="196"/>
      <c r="E70" s="196"/>
      <c r="F70" s="196"/>
      <c r="G70" s="196"/>
      <c r="H70" s="196"/>
      <c r="I70" s="196"/>
      <c r="J70" s="196"/>
      <c r="K70" s="196"/>
      <c r="L70" s="196"/>
      <c r="M70" s="196"/>
      <c r="N70" s="196"/>
      <c r="O70" s="196"/>
      <c r="P70" s="196"/>
      <c r="Q70" s="196"/>
      <c r="R70" s="196"/>
      <c r="S70" s="196"/>
      <c r="T70" s="6"/>
    </row>
    <row r="71" spans="1:19" ht="13.5">
      <c r="A71" s="5"/>
      <c r="B71" s="196"/>
      <c r="C71" s="196"/>
      <c r="D71" s="196"/>
      <c r="E71" s="196"/>
      <c r="F71" s="196"/>
      <c r="G71" s="196"/>
      <c r="H71" s="196"/>
      <c r="I71" s="196"/>
      <c r="J71" s="196"/>
      <c r="K71" s="196"/>
      <c r="L71" s="196"/>
      <c r="M71" s="196"/>
      <c r="N71" s="196"/>
      <c r="O71" s="196"/>
      <c r="P71" s="196"/>
      <c r="Q71" s="196"/>
      <c r="R71" s="196"/>
      <c r="S71" s="196"/>
    </row>
    <row r="72" spans="1:19" ht="13.5">
      <c r="A72" t="str">
        <f>IF('[1]2a.  Simple Form Data Entry'!C180=""," ","6.")</f>
        <v xml:space="preserve"> </v>
      </c>
      <c r="B72" s="196"/>
      <c r="C72" s="196"/>
      <c r="D72" s="196"/>
      <c r="E72" s="196"/>
      <c r="F72" s="196"/>
      <c r="G72" s="196"/>
      <c r="H72" s="196"/>
      <c r="I72" s="196"/>
      <c r="J72" s="196"/>
      <c r="K72" s="196"/>
      <c r="L72" s="196"/>
      <c r="M72" s="196"/>
      <c r="N72" s="196"/>
      <c r="O72" s="196"/>
      <c r="P72" s="196"/>
      <c r="Q72" s="196"/>
      <c r="R72" s="196"/>
      <c r="S72" s="196"/>
    </row>
    <row r="73" spans="1:19" ht="13.5">
      <c r="A73" s="4"/>
      <c r="B73" s="196"/>
      <c r="C73" s="196"/>
      <c r="D73" s="196"/>
      <c r="E73" s="196"/>
      <c r="F73" s="196"/>
      <c r="G73" s="196"/>
      <c r="H73" s="196"/>
      <c r="I73" s="196"/>
      <c r="J73" s="196"/>
      <c r="K73" s="196"/>
      <c r="L73" s="196"/>
      <c r="M73" s="196"/>
      <c r="N73" s="196"/>
      <c r="O73" s="196"/>
      <c r="P73" s="196"/>
      <c r="Q73" s="196"/>
      <c r="R73" s="196"/>
      <c r="S73" s="196"/>
    </row>
    <row r="74" spans="1:19" ht="13.5">
      <c r="A74" s="4"/>
      <c r="B74" s="196"/>
      <c r="C74" s="196"/>
      <c r="D74" s="196"/>
      <c r="E74" s="196"/>
      <c r="F74" s="196"/>
      <c r="G74" s="196"/>
      <c r="H74" s="196"/>
      <c r="I74" s="196"/>
      <c r="J74" s="196"/>
      <c r="K74" s="196"/>
      <c r="L74" s="196"/>
      <c r="M74" s="196"/>
      <c r="N74" s="196"/>
      <c r="O74" s="196"/>
      <c r="P74" s="196"/>
      <c r="Q74" s="196"/>
      <c r="R74" s="196"/>
      <c r="S74" s="196"/>
    </row>
    <row r="75" spans="1:6" ht="13.5">
      <c r="A75" s="4"/>
      <c r="D75" s="2"/>
      <c r="E75" s="1"/>
      <c r="F75" s="1"/>
    </row>
    <row r="76" spans="4:6" ht="12.75">
      <c r="D76" s="2"/>
      <c r="E76" s="1"/>
      <c r="F76" s="1"/>
    </row>
    <row r="77" spans="3:6" ht="12.75">
      <c r="C77" s="3"/>
      <c r="D77" s="2"/>
      <c r="E77" s="1"/>
      <c r="F77" s="1"/>
    </row>
  </sheetData>
  <mergeCells count="59">
    <mergeCell ref="B73:S73"/>
    <mergeCell ref="B74:S74"/>
    <mergeCell ref="B66:S66"/>
    <mergeCell ref="B67:S67"/>
    <mergeCell ref="B69:S69"/>
    <mergeCell ref="B70:S70"/>
    <mergeCell ref="B71:S71"/>
    <mergeCell ref="B72:S72"/>
    <mergeCell ref="B68:S68"/>
    <mergeCell ref="B65:S65"/>
    <mergeCell ref="B64:S64"/>
    <mergeCell ref="D49:D50"/>
    <mergeCell ref="E49:E50"/>
    <mergeCell ref="G49:G50"/>
    <mergeCell ref="R51:S51"/>
    <mergeCell ref="R52:S52"/>
    <mergeCell ref="R49:S50"/>
    <mergeCell ref="B61:S61"/>
    <mergeCell ref="B62:S62"/>
    <mergeCell ref="R56:S56"/>
    <mergeCell ref="R57:S57"/>
    <mergeCell ref="F49:F50"/>
    <mergeCell ref="L49:L50"/>
    <mergeCell ref="A49:C50"/>
    <mergeCell ref="B63:S63"/>
    <mergeCell ref="R53:S53"/>
    <mergeCell ref="R54:S54"/>
    <mergeCell ref="H49:H50"/>
    <mergeCell ref="B60:S60"/>
    <mergeCell ref="R55:S55"/>
    <mergeCell ref="A1:S1"/>
    <mergeCell ref="A45:S45"/>
    <mergeCell ref="A3:S3"/>
    <mergeCell ref="A15:S15"/>
    <mergeCell ref="A19:S19"/>
    <mergeCell ref="E17:G17"/>
    <mergeCell ref="A17:D17"/>
    <mergeCell ref="C10:S11"/>
    <mergeCell ref="A13:S13"/>
    <mergeCell ref="O17:S17"/>
    <mergeCell ref="A35:C35"/>
    <mergeCell ref="B41:C41"/>
    <mergeCell ref="B42:C42"/>
    <mergeCell ref="B39:C39"/>
    <mergeCell ref="B40:C40"/>
    <mergeCell ref="A4:S4"/>
    <mergeCell ref="H17:M17"/>
    <mergeCell ref="C6:J6"/>
    <mergeCell ref="A6:B6"/>
    <mergeCell ref="C5:S5"/>
    <mergeCell ref="A5:B5"/>
    <mergeCell ref="A7:B7"/>
    <mergeCell ref="C7:J7"/>
    <mergeCell ref="L8:O8"/>
    <mergeCell ref="L9:O9"/>
    <mergeCell ref="A8:B8"/>
    <mergeCell ref="A9:B9"/>
    <mergeCell ref="F8:G8"/>
    <mergeCell ref="F9:G9"/>
  </mergeCells>
  <printOptions horizontalCentered="1"/>
  <pageMargins left="0.5" right="0.5" top="0.5" bottom="0.5" header="0.5" footer="0.25"/>
  <pageSetup fitToHeight="1" fitToWidth="1" horizontalDpi="600" verticalDpi="600" orientation="landscape" scale="57"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Props1.xml><?xml version="1.0" encoding="utf-8"?>
<ds:datastoreItem xmlns:ds="http://schemas.openxmlformats.org/officeDocument/2006/customXml" ds:itemID="{40FE2E44-3323-4F95-9EA9-DEC7099B307A}">
  <ds:schemaRefs>
    <ds:schemaRef ds:uri="http://schemas.microsoft.com/sharepoint/v3/contenttype/forms"/>
  </ds:schemaRefs>
</ds:datastoreItem>
</file>

<file path=customXml/itemProps2.xml><?xml version="1.0" encoding="utf-8"?>
<ds:datastoreItem xmlns:ds="http://schemas.openxmlformats.org/officeDocument/2006/customXml" ds:itemID="{F21515EE-459C-4A37-87E0-A57F021C6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CDF06-6767-4C88-817C-A1CBD5178240}">
  <ds:schemaRefs>
    <ds:schemaRef ds:uri="http://purl.org/dc/terms/"/>
    <ds:schemaRef ds:uri="http://schemas.openxmlformats.org/package/2006/metadata/core-properties"/>
    <ds:schemaRef ds:uri="3b43700d-34ac-408a-a726-6f038be6893b"/>
    <ds:schemaRef ds:uri="http://schemas.microsoft.com/office/2006/documentManagement/types"/>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Petersen, Josie</dc:creator>
  <cp:keywords/>
  <dc:description/>
  <cp:lastModifiedBy>Horner, Elka</cp:lastModifiedBy>
  <dcterms:created xsi:type="dcterms:W3CDTF">2019-09-19T21:57:34Z</dcterms:created>
  <dcterms:modified xsi:type="dcterms:W3CDTF">2019-10-11T15:42:59Z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0x010100D03C1FEDB24A304B88B22491CFC09769008CE2CD532A68AB48A3602AC4D0557916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