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ttch C - Budget by Option" sheetId="1" r:id="rId1"/>
    <sheet name="Attch D - 6-Yr CIP" sheetId="2" r:id="rId2"/>
  </sheets>
  <definedNames>
    <definedName name="_xlnm.Print_Area" localSheetId="0">'Attch C - Budget by Option'!$A$1:$L$93</definedName>
    <definedName name="_xlnm.Print_Area" localSheetId="1">'Attch D - 6-Yr CIP'!$A$1:$N$106</definedName>
    <definedName name="_xlnm.Print_Titles" localSheetId="0">'Attch C - Budget by Option'!$1:$3</definedName>
    <definedName name="_xlnm.Print_Titles" localSheetId="1">'Attch D - 6-Yr CIP'!$1:$3</definedName>
  </definedNames>
  <calcPr fullCalcOnLoad="1"/>
</workbook>
</file>

<file path=xl/sharedStrings.xml><?xml version="1.0" encoding="utf-8"?>
<sst xmlns="http://schemas.openxmlformats.org/spreadsheetml/2006/main" count="800" uniqueCount="240">
  <si>
    <t>Flood District Capital Contingency</t>
  </si>
  <si>
    <t>Acquisition</t>
  </si>
  <si>
    <t>Construction</t>
  </si>
  <si>
    <t>Contingency</t>
  </si>
  <si>
    <t>Percent for Arts</t>
  </si>
  <si>
    <t>Design</t>
  </si>
  <si>
    <t>Const Admin/
Engineering</t>
  </si>
  <si>
    <t>Total</t>
  </si>
  <si>
    <t>River</t>
  </si>
  <si>
    <t>COUNTYWIDE</t>
  </si>
  <si>
    <t>TOTAL</t>
  </si>
  <si>
    <t>Name</t>
  </si>
  <si>
    <t>N/A</t>
  </si>
  <si>
    <t>ALL</t>
  </si>
  <si>
    <t>5, 7, 8</t>
  </si>
  <si>
    <t>5, 7</t>
  </si>
  <si>
    <t>3,9</t>
  </si>
  <si>
    <t>FLX200</t>
  </si>
  <si>
    <t>Notes</t>
  </si>
  <si>
    <t>FL0007</t>
  </si>
  <si>
    <t>Allen Repair</t>
  </si>
  <si>
    <t>FL0008</t>
  </si>
  <si>
    <t>McKnight Repair</t>
  </si>
  <si>
    <t>FL0009</t>
  </si>
  <si>
    <t>FL1027</t>
  </si>
  <si>
    <t>Mason Thorson Ells Repair</t>
  </si>
  <si>
    <t>FL1024</t>
  </si>
  <si>
    <t>Mason Thorson Ext Repair</t>
  </si>
  <si>
    <t>Miller River Curve Repair</t>
  </si>
  <si>
    <t>FL1029</t>
  </si>
  <si>
    <t>Vallcuda Repair</t>
  </si>
  <si>
    <t>FL2015</t>
  </si>
  <si>
    <t>McElhoe-Pearson Repair</t>
  </si>
  <si>
    <t>FL3014</t>
  </si>
  <si>
    <t>Tolt River Levee Rght Repair</t>
  </si>
  <si>
    <t>FL4017</t>
  </si>
  <si>
    <t>Preston Fall-City Lowest Repair</t>
  </si>
  <si>
    <t>FL4018</t>
  </si>
  <si>
    <t>Bridge to Bridge L Repair</t>
  </si>
  <si>
    <t>FL4019</t>
  </si>
  <si>
    <t>Bridge to Bridge R Repair</t>
  </si>
  <si>
    <t>FL7028</t>
  </si>
  <si>
    <t>Cedar River Trail 1 Repair</t>
  </si>
  <si>
    <t>FL7029</t>
  </si>
  <si>
    <t>Cedar River Trail 3 Repair</t>
  </si>
  <si>
    <t>FL7030</t>
  </si>
  <si>
    <t>Orchard Grove Repair</t>
  </si>
  <si>
    <t>FL7031</t>
  </si>
  <si>
    <t>Petorak-Wadhams Repair</t>
  </si>
  <si>
    <t>FL7032</t>
  </si>
  <si>
    <t>Rhode Levee Repair</t>
  </si>
  <si>
    <t>FL7033</t>
  </si>
  <si>
    <t>Jan Road Repair</t>
  </si>
  <si>
    <t>FL7034</t>
  </si>
  <si>
    <t>Byers Curve Repair</t>
  </si>
  <si>
    <t>FL7035</t>
  </si>
  <si>
    <t>Rainbow Bend Repair</t>
  </si>
  <si>
    <t>FL7036</t>
  </si>
  <si>
    <t>Lower Dorre Don Repair</t>
  </si>
  <si>
    <t>FL8026</t>
  </si>
  <si>
    <t>42nd Ave South Repair</t>
  </si>
  <si>
    <t>FL8027</t>
  </si>
  <si>
    <t>Stoneway Lower Repair</t>
  </si>
  <si>
    <t>FL8029</t>
  </si>
  <si>
    <t>Horseshoe Bend Repair</t>
  </si>
  <si>
    <t>FL8030</t>
  </si>
  <si>
    <t>Ratolo Repair</t>
  </si>
  <si>
    <t>FL8031</t>
  </si>
  <si>
    <t>Gateway Lower/Codiga  Repair</t>
  </si>
  <si>
    <t>Pacific Right Bank Acquisition and Setback Berm</t>
  </si>
  <si>
    <t>FL8006</t>
  </si>
  <si>
    <t>Segale Levee #1</t>
  </si>
  <si>
    <t>NE 196th and 635th NE Repair</t>
  </si>
  <si>
    <t>FL9007</t>
  </si>
  <si>
    <t>Change</t>
  </si>
  <si>
    <t>FL1030</t>
  </si>
  <si>
    <t>FL4020</t>
  </si>
  <si>
    <t>Bridge to Mouth R 2009 Repair</t>
  </si>
  <si>
    <t>Original
2009</t>
  </si>
  <si>
    <t>Revised
2009</t>
  </si>
  <si>
    <t>Attachment D: King County Flood District 2009 6-Yr CIP Revised</t>
  </si>
  <si>
    <r>
      <t>Flood Emergency Contingency</t>
    </r>
    <r>
      <rPr>
        <vertAlign val="superscript"/>
        <sz val="10"/>
        <color indexed="8"/>
        <rFont val="Arial"/>
        <family val="2"/>
      </rPr>
      <t xml:space="preserve"> (1)</t>
    </r>
  </si>
  <si>
    <t>(1)  The project "Flood Emergency Contingency" was approved by the District Board of Supervisors in the 2009 budget at $135,000, but appropriation was not subsequently provided in the King County Contract Fund.</t>
  </si>
  <si>
    <t>FL5001</t>
  </si>
  <si>
    <t>Willowmoor Floodplain Restoration</t>
  </si>
  <si>
    <t>SAMMAMISH R</t>
  </si>
  <si>
    <t>FL6001</t>
  </si>
  <si>
    <t>Issaquah Creek Streambank Stabilization</t>
  </si>
  <si>
    <t>ISSAQUAH CR</t>
  </si>
  <si>
    <t>FL6002</t>
  </si>
  <si>
    <t>Issaquah Creek Repetitive Loss Mitigation</t>
  </si>
  <si>
    <t>FL7001</t>
  </si>
  <si>
    <t>Cedar Grove Mobile Home Park Acquisition</t>
  </si>
  <si>
    <t>CEDAR R</t>
  </si>
  <si>
    <t>FL7003</t>
  </si>
  <si>
    <t>Cedar River Flood Damage Repairs</t>
  </si>
  <si>
    <t>FL7004</t>
  </si>
  <si>
    <t>Cedar River Repetitive Loss Mitigation</t>
  </si>
  <si>
    <t>FL7005</t>
  </si>
  <si>
    <t>Elliott Bridge Levee Setback and Acquisition</t>
  </si>
  <si>
    <t>FL7006</t>
  </si>
  <si>
    <t>Rainbow Bend Levee Setback &amp; Floodplain Reconnect</t>
  </si>
  <si>
    <t>FL7014</t>
  </si>
  <si>
    <t>Dorre Don Meanders- Phase 1</t>
  </si>
  <si>
    <t>FL7015</t>
  </si>
  <si>
    <t>Herzman Levee Setback &amp; Floodplain Reconnection</t>
  </si>
  <si>
    <t>FL7016</t>
  </si>
  <si>
    <t>Jan Road-Rutledge Johnson Levee Setbacks</t>
  </si>
  <si>
    <t>FL7017</t>
  </si>
  <si>
    <t>Maplewood Acquisition and Levee Setback Phase 1</t>
  </si>
  <si>
    <t>FL7018</t>
  </si>
  <si>
    <t>Cedar River Gravel Removal</t>
  </si>
  <si>
    <t>FL7019</t>
  </si>
  <si>
    <t>Lower Lions Club</t>
  </si>
  <si>
    <t>FL7020</t>
  </si>
  <si>
    <t>Lower Jones Road Setback</t>
  </si>
  <si>
    <t>FL7021</t>
  </si>
  <si>
    <t>Riverbend Mobile Home Park Acq &amp; Setback</t>
  </si>
  <si>
    <t>FL7022</t>
  </si>
  <si>
    <t>Maplewood Acquisition and Levee Setback Phase 2</t>
  </si>
  <si>
    <t>FL7023</t>
  </si>
  <si>
    <t>Renton- Cedar River Bridge Flood Reduction Project</t>
  </si>
  <si>
    <t>FL7024</t>
  </si>
  <si>
    <t>Bellevue - Lower Coal Creek Phase 1</t>
  </si>
  <si>
    <t>FL8002</t>
  </si>
  <si>
    <t>Alaskan Way Seawall Replacement</t>
  </si>
  <si>
    <t>GREEN R</t>
  </si>
  <si>
    <t>FL8003</t>
  </si>
  <si>
    <t>Green River 2006 Flood Damage Repairs</t>
  </si>
  <si>
    <t>FL8005</t>
  </si>
  <si>
    <t xml:space="preserve">Nursing Home Levee </t>
  </si>
  <si>
    <t>FL8011</t>
  </si>
  <si>
    <t>Kent Shops-Narita</t>
  </si>
  <si>
    <t>FL8016</t>
  </si>
  <si>
    <t>Briscoe Levee #1-#3, #5-#8</t>
  </si>
  <si>
    <t>FL8017</t>
  </si>
  <si>
    <t>Desimone Levee #1</t>
  </si>
  <si>
    <t>FL8018</t>
  </si>
  <si>
    <t>Desimone Levee #2</t>
  </si>
  <si>
    <t>FL8019</t>
  </si>
  <si>
    <t>Desimone Levee #3</t>
  </si>
  <si>
    <t>FL8020</t>
  </si>
  <si>
    <t>Desimone Levee #4</t>
  </si>
  <si>
    <t>FL8021</t>
  </si>
  <si>
    <t>Riverside Estates/Reddington</t>
  </si>
  <si>
    <t>FL8022</t>
  </si>
  <si>
    <t>Segale Levee #2 &amp; #3</t>
  </si>
  <si>
    <t>FL8023</t>
  </si>
  <si>
    <t>Segale Levee #4</t>
  </si>
  <si>
    <t>FL8024</t>
  </si>
  <si>
    <t>South Park Duwamish Backwater Trenton Storm Drain</t>
  </si>
  <si>
    <t>FL8025</t>
  </si>
  <si>
    <t>Gaco Western</t>
  </si>
  <si>
    <t>FL9001</t>
  </si>
  <si>
    <t>County line to A-Street Flood Conveyance</t>
  </si>
  <si>
    <t>WHITE R</t>
  </si>
  <si>
    <t>FL9002</t>
  </si>
  <si>
    <t>Red Creek Acquisitions</t>
  </si>
  <si>
    <t>FL9004</t>
  </si>
  <si>
    <t>White-Greenwater Acquisition</t>
  </si>
  <si>
    <t>FLM000</t>
  </si>
  <si>
    <t>Flood CIP Monitoring/Maintenance</t>
  </si>
  <si>
    <t>FLS000</t>
  </si>
  <si>
    <t>Subregional Opportunity Fund</t>
  </si>
  <si>
    <t>FLX100</t>
  </si>
  <si>
    <t>Type</t>
  </si>
  <si>
    <t>Council
District</t>
  </si>
  <si>
    <t>Project</t>
  </si>
  <si>
    <t>FL0001</t>
  </si>
  <si>
    <t>Miller River Home Buyout</t>
  </si>
  <si>
    <t>SKY MILLER R</t>
  </si>
  <si>
    <t>FL0002</t>
  </si>
  <si>
    <t>Miller River Road Protection</t>
  </si>
  <si>
    <t>FL0003</t>
  </si>
  <si>
    <t>Timber Lane Village Home Flood Buyouts</t>
  </si>
  <si>
    <t>FL0004</t>
  </si>
  <si>
    <t>Timber Lane Village Home Erosion Buyouts</t>
  </si>
  <si>
    <t>FL0005</t>
  </si>
  <si>
    <t>S.F. Skykomish River Repetitive Loss Mitigation</t>
  </si>
  <si>
    <t>FL1002</t>
  </si>
  <si>
    <t>North Bend Area Residential Flood Mitigation</t>
  </si>
  <si>
    <t>U SNOQALMIE R</t>
  </si>
  <si>
    <t>FL1003</t>
  </si>
  <si>
    <t>South Fork Levee System Improvements</t>
  </si>
  <si>
    <t>FL1004</t>
  </si>
  <si>
    <t>South Fork Snoqualmie Flood Damage Repairs</t>
  </si>
  <si>
    <t>FL1005</t>
  </si>
  <si>
    <t>Upper Snoqualmie River Flood Damage Repairs</t>
  </si>
  <si>
    <t>FL1017</t>
  </si>
  <si>
    <t xml:space="preserve">Kimball Creek and Snoqualmie Basin </t>
  </si>
  <si>
    <t>FL1018</t>
  </si>
  <si>
    <t>City of Snoqualmie Natural Area Acquisitions</t>
  </si>
  <si>
    <t>FL1019</t>
  </si>
  <si>
    <t>Middle Fork Levee System Capacity Improvements</t>
  </si>
  <si>
    <t>FL1022</t>
  </si>
  <si>
    <t xml:space="preserve">SR202 Bridge Lengthening on South Fork Snoqualmie </t>
  </si>
  <si>
    <t>FL1023</t>
  </si>
  <si>
    <t>City of Snoqualmie Property Acquisition and Reside</t>
  </si>
  <si>
    <t>FL2001</t>
  </si>
  <si>
    <t>Aldair Buyout</t>
  </si>
  <si>
    <t>L SNOQUALMIE R</t>
  </si>
  <si>
    <t>FL2002</t>
  </si>
  <si>
    <t>Lower Snoqualmie River Flood Damage Repairs</t>
  </si>
  <si>
    <t>FL2003</t>
  </si>
  <si>
    <t>Neal Road Relocation</t>
  </si>
  <si>
    <t>FL2012</t>
  </si>
  <si>
    <t>McElhoe/Person Levee</t>
  </si>
  <si>
    <t>FL2013</t>
  </si>
  <si>
    <t xml:space="preserve">Tolt Pipeline Protection </t>
  </si>
  <si>
    <t>FL2014</t>
  </si>
  <si>
    <t>Lower Snoqualmie River Repetitive Loss Mitigation</t>
  </si>
  <si>
    <t>FL3001</t>
  </si>
  <si>
    <t>Tolt River Flood Damage Repairs</t>
  </si>
  <si>
    <t>TOLT R</t>
  </si>
  <si>
    <t>FL3002</t>
  </si>
  <si>
    <t>Tolt River Supplemental Study</t>
  </si>
  <si>
    <t>FL3003</t>
  </si>
  <si>
    <t>Tolt River Road Shoulder Protection</t>
  </si>
  <si>
    <t>FL3004</t>
  </si>
  <si>
    <t>Lower Tolt River Acquisition</t>
  </si>
  <si>
    <t>FL3005</t>
  </si>
  <si>
    <t>San Souci Neighborhood Buyout</t>
  </si>
  <si>
    <t>FL3006</t>
  </si>
  <si>
    <t>Tolt River Natural Area Floodplain Acquisition</t>
  </si>
  <si>
    <t>FL3007</t>
  </si>
  <si>
    <t>Tolt River SR 203 to Trail Bridge Floodplain Recon</t>
  </si>
  <si>
    <t>FL3008</t>
  </si>
  <si>
    <t>Tolt River Repetitive Loss Mitigation</t>
  </si>
  <si>
    <t>FL3009</t>
  </si>
  <si>
    <t>Tolt River Mile 1.1 Levee Setback</t>
  </si>
  <si>
    <t>FL3010</t>
  </si>
  <si>
    <t>Tolt River Mouth to SR 203 Floodplain Reconnection</t>
  </si>
  <si>
    <t>FL4001</t>
  </si>
  <si>
    <t>Alpine Manor Mobile Home Park Neighborhood Buyout</t>
  </si>
  <si>
    <t>RAGING R</t>
  </si>
  <si>
    <t>FL4002</t>
  </si>
  <si>
    <t>Raging River Flood Damage Repairs</t>
  </si>
  <si>
    <t>FL4016</t>
  </si>
  <si>
    <t>Abandoned Bridge Abutment and Waring Revetment</t>
  </si>
  <si>
    <t>Attachment A:  King County Flood District 2009 Capital Budget Revised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</si>
</sst>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\(&quot;$&quot;#,##0.00\)"/>
    <numFmt numFmtId="169" formatCode="0.0%"/>
    <numFmt numFmtId="170" formatCode="_(* #,##0_);_(* \(#,##0\);_(* &quot;-&quot;??_);_(@_)"/>
    <numFmt numFmtId="171" formatCode="0.00000"/>
    <numFmt numFmtId="172" formatCode="&quot;$&quot;#,##0.0_);[Red]\(&quot;$&quot;#,##0.0\)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8"/>
      <color indexed="8"/>
      <name val="Arial"/>
      <family val="0"/>
    </font>
    <font>
      <sz val="10"/>
      <name val="Tahoma"/>
      <family val="2"/>
    </font>
    <font>
      <vertAlign val="superscript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56" applyFont="1" applyFill="1" applyBorder="1" applyAlignment="1">
      <alignment horizontal="center"/>
      <protection/>
    </xf>
    <xf numFmtId="0" fontId="1" fillId="33" borderId="0" xfId="56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1" fillId="0" borderId="0" xfId="56" applyFont="1" applyFill="1" applyBorder="1" applyAlignment="1">
      <alignment/>
      <protection/>
    </xf>
    <xf numFmtId="6" fontId="1" fillId="0" borderId="0" xfId="56" applyNumberFormat="1" applyFont="1" applyFill="1" applyBorder="1" applyAlignment="1">
      <alignment horizontal="right"/>
      <protection/>
    </xf>
    <xf numFmtId="6" fontId="1" fillId="0" borderId="0" xfId="56" applyNumberFormat="1" applyBorder="1" applyAlignment="1">
      <alignment/>
      <protection/>
    </xf>
    <xf numFmtId="6" fontId="0" fillId="0" borderId="0" xfId="0" applyNumberFormat="1" applyBorder="1" applyAlignment="1">
      <alignment/>
    </xf>
    <xf numFmtId="0" fontId="1" fillId="0" borderId="10" xfId="56" applyFont="1" applyFill="1" applyBorder="1" applyAlignment="1">
      <alignment/>
      <protection/>
    </xf>
    <xf numFmtId="6" fontId="1" fillId="0" borderId="10" xfId="56" applyNumberFormat="1" applyBorder="1" applyAlignment="1">
      <alignment/>
      <protection/>
    </xf>
    <xf numFmtId="6" fontId="1" fillId="0" borderId="10" xfId="56" applyNumberFormat="1" applyFont="1" applyFill="1" applyBorder="1" applyAlignment="1">
      <alignment horizontal="right"/>
      <protection/>
    </xf>
    <xf numFmtId="6" fontId="0" fillId="0" borderId="10" xfId="0" applyNumberFormat="1" applyBorder="1" applyAlignment="1">
      <alignment/>
    </xf>
    <xf numFmtId="0" fontId="1" fillId="33" borderId="0" xfId="55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/>
      <protection/>
    </xf>
    <xf numFmtId="0" fontId="1" fillId="0" borderId="0" xfId="55" applyFont="1" applyFill="1" applyBorder="1" applyAlignment="1">
      <alignment horizontal="right"/>
      <protection/>
    </xf>
    <xf numFmtId="6" fontId="1" fillId="0" borderId="0" xfId="55" applyNumberFormat="1" applyFont="1" applyFill="1" applyBorder="1" applyAlignment="1">
      <alignment horizontal="right"/>
      <protection/>
    </xf>
    <xf numFmtId="0" fontId="1" fillId="0" borderId="10" xfId="55" applyFont="1" applyFill="1" applyBorder="1" applyAlignment="1">
      <alignment/>
      <protection/>
    </xf>
    <xf numFmtId="6" fontId="1" fillId="0" borderId="10" xfId="55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4" fontId="2" fillId="0" borderId="0" xfId="0" applyNumberFormat="1" applyFont="1" applyBorder="1" applyAlignment="1">
      <alignment/>
    </xf>
    <xf numFmtId="0" fontId="1" fillId="0" borderId="0" xfId="56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" fillId="0" borderId="0" xfId="5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0" fontId="1" fillId="33" borderId="0" xfId="55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55" applyFont="1" applyFill="1" applyBorder="1" applyAlignment="1">
      <alignment/>
      <protection/>
    </xf>
    <xf numFmtId="0" fontId="1" fillId="33" borderId="0" xfId="55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/>
      <protection/>
    </xf>
    <xf numFmtId="0" fontId="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8515625" style="3" bestFit="1" customWidth="1"/>
    <col min="2" max="2" width="8.421875" style="3" bestFit="1" customWidth="1"/>
    <col min="3" max="3" width="11.421875" style="3" bestFit="1" customWidth="1"/>
    <col min="4" max="4" width="7.7109375" style="3" bestFit="1" customWidth="1"/>
    <col min="5" max="5" width="47.28125" style="3" bestFit="1" customWidth="1"/>
    <col min="6" max="6" width="12.00390625" style="3" customWidth="1"/>
    <col min="7" max="7" width="11.421875" style="3" customWidth="1"/>
    <col min="8" max="8" width="13.140625" style="3" customWidth="1"/>
    <col min="9" max="9" width="11.7109375" style="3" customWidth="1"/>
    <col min="10" max="10" width="9.140625" style="3" bestFit="1" customWidth="1"/>
    <col min="11" max="11" width="10.7109375" style="3" customWidth="1"/>
    <col min="12" max="12" width="11.7109375" style="3" bestFit="1" customWidth="1"/>
    <col min="13" max="16384" width="9.140625" style="3" customWidth="1"/>
  </cols>
  <sheetData>
    <row r="1" spans="1:12" ht="15.75">
      <c r="A1" s="18" t="s">
        <v>239</v>
      </c>
      <c r="B1" s="18"/>
      <c r="L1" s="19">
        <v>39926</v>
      </c>
    </row>
    <row r="3" spans="1:12" ht="38.25">
      <c r="A3" s="1" t="s">
        <v>8</v>
      </c>
      <c r="B3" s="2" t="s">
        <v>166</v>
      </c>
      <c r="C3" s="2" t="s">
        <v>165</v>
      </c>
      <c r="D3" s="1" t="s">
        <v>167</v>
      </c>
      <c r="E3" s="1" t="s">
        <v>11</v>
      </c>
      <c r="F3" s="2" t="s">
        <v>1</v>
      </c>
      <c r="G3" s="2" t="s">
        <v>5</v>
      </c>
      <c r="H3" s="2" t="s">
        <v>2</v>
      </c>
      <c r="I3" s="2" t="s">
        <v>3</v>
      </c>
      <c r="J3" s="2" t="s">
        <v>4</v>
      </c>
      <c r="K3" s="2" t="s">
        <v>6</v>
      </c>
      <c r="L3" s="2" t="s">
        <v>7</v>
      </c>
    </row>
    <row r="4" spans="1:12" ht="12.75">
      <c r="A4" s="4" t="s">
        <v>170</v>
      </c>
      <c r="B4" s="21">
        <v>3</v>
      </c>
      <c r="C4" s="3" t="s">
        <v>1</v>
      </c>
      <c r="D4" s="4" t="s">
        <v>168</v>
      </c>
      <c r="E4" s="4" t="s">
        <v>169</v>
      </c>
      <c r="F4" s="5">
        <v>-651873</v>
      </c>
      <c r="G4" s="6"/>
      <c r="H4" s="5">
        <v>-98127</v>
      </c>
      <c r="I4" s="6"/>
      <c r="J4" s="6"/>
      <c r="K4" s="6"/>
      <c r="L4" s="7">
        <f aca="true" t="shared" si="0" ref="L4:L35">SUM(F4:K4)</f>
        <v>-750000</v>
      </c>
    </row>
    <row r="5" spans="1:12" ht="12.75">
      <c r="A5" s="4" t="s">
        <v>170</v>
      </c>
      <c r="B5" s="21">
        <v>3</v>
      </c>
      <c r="C5" s="3" t="s">
        <v>2</v>
      </c>
      <c r="D5" s="4" t="s">
        <v>171</v>
      </c>
      <c r="E5" s="4" t="s">
        <v>172</v>
      </c>
      <c r="F5" s="6"/>
      <c r="G5" s="5">
        <v>27435</v>
      </c>
      <c r="H5" s="5">
        <v>63405</v>
      </c>
      <c r="I5" s="5">
        <v>18801</v>
      </c>
      <c r="J5" s="5">
        <v>1107</v>
      </c>
      <c r="K5" s="6"/>
      <c r="L5" s="7">
        <f t="shared" si="0"/>
        <v>110748</v>
      </c>
    </row>
    <row r="6" spans="1:12" ht="12.75">
      <c r="A6" s="4" t="s">
        <v>170</v>
      </c>
      <c r="B6" s="21">
        <v>3</v>
      </c>
      <c r="C6" s="3" t="s">
        <v>1</v>
      </c>
      <c r="D6" s="4" t="s">
        <v>175</v>
      </c>
      <c r="E6" s="4" t="s">
        <v>176</v>
      </c>
      <c r="F6" s="5">
        <v>988400</v>
      </c>
      <c r="G6" s="5">
        <v>60000</v>
      </c>
      <c r="H6" s="5">
        <v>100000</v>
      </c>
      <c r="I6" s="6"/>
      <c r="J6" s="5">
        <v>1600</v>
      </c>
      <c r="K6" s="6"/>
      <c r="L6" s="7">
        <f t="shared" si="0"/>
        <v>1150000</v>
      </c>
    </row>
    <row r="7" spans="1:12" ht="12.75">
      <c r="A7" s="4" t="s">
        <v>170</v>
      </c>
      <c r="B7" s="21">
        <v>3</v>
      </c>
      <c r="C7" s="3" t="s">
        <v>2</v>
      </c>
      <c r="D7" s="27" t="s">
        <v>19</v>
      </c>
      <c r="E7" s="27" t="s">
        <v>22</v>
      </c>
      <c r="F7"/>
      <c r="G7" s="7">
        <v>13500</v>
      </c>
      <c r="H7" s="5">
        <v>40500</v>
      </c>
      <c r="I7" s="5">
        <v>6000</v>
      </c>
      <c r="J7" s="5"/>
      <c r="K7" s="6"/>
      <c r="L7" s="7">
        <f t="shared" si="0"/>
        <v>60000</v>
      </c>
    </row>
    <row r="8" spans="1:12" ht="12.75">
      <c r="A8" s="4" t="s">
        <v>170</v>
      </c>
      <c r="B8" s="21">
        <v>3</v>
      </c>
      <c r="C8" s="3" t="s">
        <v>2</v>
      </c>
      <c r="D8" s="27" t="s">
        <v>21</v>
      </c>
      <c r="E8" s="27" t="s">
        <v>72</v>
      </c>
      <c r="F8"/>
      <c r="G8" s="7">
        <v>11250</v>
      </c>
      <c r="H8" s="5">
        <v>33750</v>
      </c>
      <c r="I8" s="5">
        <v>5000</v>
      </c>
      <c r="J8" s="5"/>
      <c r="K8" s="6"/>
      <c r="L8" s="7">
        <f t="shared" si="0"/>
        <v>50000</v>
      </c>
    </row>
    <row r="9" spans="1:12" ht="12.75">
      <c r="A9" s="4" t="s">
        <v>170</v>
      </c>
      <c r="B9" s="21">
        <v>3</v>
      </c>
      <c r="C9" s="3" t="s">
        <v>2</v>
      </c>
      <c r="D9" s="27" t="s">
        <v>23</v>
      </c>
      <c r="E9" s="27" t="s">
        <v>28</v>
      </c>
      <c r="F9"/>
      <c r="G9" s="7">
        <v>18000</v>
      </c>
      <c r="H9" s="5">
        <v>54000</v>
      </c>
      <c r="I9" s="5">
        <v>8000</v>
      </c>
      <c r="J9" s="5"/>
      <c r="K9" s="6"/>
      <c r="L9" s="7">
        <f t="shared" si="0"/>
        <v>80000</v>
      </c>
    </row>
    <row r="10" spans="1:12" ht="12.75">
      <c r="A10" s="4" t="s">
        <v>181</v>
      </c>
      <c r="B10" s="21">
        <v>3</v>
      </c>
      <c r="C10" s="3" t="s">
        <v>2</v>
      </c>
      <c r="D10" s="4" t="s">
        <v>179</v>
      </c>
      <c r="E10" s="4" t="s">
        <v>180</v>
      </c>
      <c r="F10" s="6"/>
      <c r="G10" s="5">
        <v>727787</v>
      </c>
      <c r="H10" s="6"/>
      <c r="I10" s="5">
        <v>155946</v>
      </c>
      <c r="J10" s="5">
        <v>8927</v>
      </c>
      <c r="K10" s="6"/>
      <c r="L10" s="7">
        <f t="shared" si="0"/>
        <v>892660</v>
      </c>
    </row>
    <row r="11" spans="1:12" ht="12.75">
      <c r="A11" s="4" t="s">
        <v>181</v>
      </c>
      <c r="B11" s="21">
        <v>3</v>
      </c>
      <c r="C11" s="3" t="s">
        <v>2</v>
      </c>
      <c r="D11" s="4" t="s">
        <v>182</v>
      </c>
      <c r="E11" s="4" t="s">
        <v>183</v>
      </c>
      <c r="F11" s="6"/>
      <c r="G11" s="5">
        <v>900837</v>
      </c>
      <c r="H11" s="6"/>
      <c r="I11" s="5">
        <v>231426</v>
      </c>
      <c r="J11" s="5">
        <v>11437</v>
      </c>
      <c r="K11" s="6"/>
      <c r="L11" s="7">
        <f t="shared" si="0"/>
        <v>1143700</v>
      </c>
    </row>
    <row r="12" spans="1:12" ht="12.75">
      <c r="A12" s="4" t="s">
        <v>181</v>
      </c>
      <c r="B12" s="21">
        <v>3</v>
      </c>
      <c r="C12" s="3" t="s">
        <v>2</v>
      </c>
      <c r="D12" s="4" t="s">
        <v>184</v>
      </c>
      <c r="E12" s="4" t="s">
        <v>185</v>
      </c>
      <c r="F12" s="6"/>
      <c r="G12" s="5">
        <v>-245910</v>
      </c>
      <c r="H12" s="5">
        <v>402565</v>
      </c>
      <c r="I12" s="5">
        <v>752</v>
      </c>
      <c r="J12" s="5">
        <v>1590</v>
      </c>
      <c r="K12" s="6"/>
      <c r="L12" s="7">
        <f t="shared" si="0"/>
        <v>158997</v>
      </c>
    </row>
    <row r="13" spans="1:12" ht="12.75">
      <c r="A13" s="4" t="s">
        <v>181</v>
      </c>
      <c r="B13" s="21">
        <v>3</v>
      </c>
      <c r="C13" s="3" t="s">
        <v>2</v>
      </c>
      <c r="D13" s="4" t="s">
        <v>186</v>
      </c>
      <c r="E13" s="4" t="s">
        <v>187</v>
      </c>
      <c r="F13" s="6"/>
      <c r="G13" s="5">
        <v>-137390</v>
      </c>
      <c r="H13" s="5">
        <v>257655</v>
      </c>
      <c r="I13" s="5">
        <v>39302</v>
      </c>
      <c r="J13" s="5">
        <v>1612</v>
      </c>
      <c r="K13" s="6"/>
      <c r="L13" s="7">
        <f t="shared" si="0"/>
        <v>161179</v>
      </c>
    </row>
    <row r="14" spans="1:12" ht="12.75">
      <c r="A14" s="4" t="s">
        <v>181</v>
      </c>
      <c r="B14" s="21">
        <v>3</v>
      </c>
      <c r="C14" s="3" t="s">
        <v>2</v>
      </c>
      <c r="D14" s="4" t="s">
        <v>188</v>
      </c>
      <c r="E14" s="4" t="s">
        <v>189</v>
      </c>
      <c r="F14" s="6"/>
      <c r="G14" s="5"/>
      <c r="H14" s="5"/>
      <c r="I14" s="5">
        <v>33109</v>
      </c>
      <c r="J14" s="5"/>
      <c r="K14" s="6"/>
      <c r="L14" s="7">
        <f t="shared" si="0"/>
        <v>33109</v>
      </c>
    </row>
    <row r="15" spans="1:12" ht="12.75">
      <c r="A15" s="4" t="s">
        <v>181</v>
      </c>
      <c r="B15" s="21">
        <v>3</v>
      </c>
      <c r="C15" s="3" t="s">
        <v>1</v>
      </c>
      <c r="D15" s="4" t="s">
        <v>190</v>
      </c>
      <c r="E15" s="4" t="s">
        <v>191</v>
      </c>
      <c r="F15" s="5">
        <v>214943</v>
      </c>
      <c r="G15" s="5">
        <v>3320</v>
      </c>
      <c r="H15" s="5">
        <v>18445</v>
      </c>
      <c r="I15" s="6"/>
      <c r="J15" s="5">
        <v>220</v>
      </c>
      <c r="K15" s="6"/>
      <c r="L15" s="7">
        <f t="shared" si="0"/>
        <v>236928</v>
      </c>
    </row>
    <row r="16" spans="1:12" ht="12.75">
      <c r="A16" s="4" t="s">
        <v>181</v>
      </c>
      <c r="B16" s="21">
        <v>3</v>
      </c>
      <c r="C16" s="3" t="s">
        <v>2</v>
      </c>
      <c r="D16" s="4" t="s">
        <v>192</v>
      </c>
      <c r="E16" s="4" t="s">
        <v>193</v>
      </c>
      <c r="F16" s="6"/>
      <c r="G16" s="5">
        <v>213991</v>
      </c>
      <c r="H16" s="6"/>
      <c r="I16" s="5">
        <v>22536</v>
      </c>
      <c r="J16" s="5">
        <v>2389</v>
      </c>
      <c r="K16" s="6"/>
      <c r="L16" s="7">
        <f t="shared" si="0"/>
        <v>238916</v>
      </c>
    </row>
    <row r="17" spans="1:12" ht="12.75">
      <c r="A17" s="4" t="s">
        <v>181</v>
      </c>
      <c r="B17" s="21">
        <v>3</v>
      </c>
      <c r="C17" s="3" t="s">
        <v>2</v>
      </c>
      <c r="D17" s="32" t="s">
        <v>196</v>
      </c>
      <c r="E17" s="13" t="s">
        <v>197</v>
      </c>
      <c r="F17" s="15">
        <v>375000</v>
      </c>
      <c r="H17" s="5"/>
      <c r="I17" s="5"/>
      <c r="J17" s="5"/>
      <c r="K17" s="6"/>
      <c r="L17" s="7">
        <f t="shared" si="0"/>
        <v>375000</v>
      </c>
    </row>
    <row r="18" spans="1:12" ht="12.75">
      <c r="A18" s="4" t="s">
        <v>181</v>
      </c>
      <c r="B18" s="21">
        <v>3</v>
      </c>
      <c r="C18" s="3" t="s">
        <v>2</v>
      </c>
      <c r="D18" s="27" t="s">
        <v>26</v>
      </c>
      <c r="E18" s="27" t="s">
        <v>27</v>
      </c>
      <c r="F18"/>
      <c r="G18" s="7">
        <v>20250</v>
      </c>
      <c r="H18" s="5">
        <v>60750</v>
      </c>
      <c r="I18" s="5">
        <v>9000</v>
      </c>
      <c r="J18" s="5"/>
      <c r="K18" s="6"/>
      <c r="L18" s="7">
        <f t="shared" si="0"/>
        <v>90000</v>
      </c>
    </row>
    <row r="19" spans="1:12" ht="12.75">
      <c r="A19" s="4" t="s">
        <v>181</v>
      </c>
      <c r="B19" s="21">
        <v>3</v>
      </c>
      <c r="C19" s="3" t="s">
        <v>2</v>
      </c>
      <c r="D19" s="27" t="s">
        <v>24</v>
      </c>
      <c r="E19" s="27" t="s">
        <v>25</v>
      </c>
      <c r="F19"/>
      <c r="G19" s="7">
        <v>22500</v>
      </c>
      <c r="H19" s="5">
        <v>67500</v>
      </c>
      <c r="I19" s="5">
        <v>10000</v>
      </c>
      <c r="J19" s="5"/>
      <c r="K19" s="6"/>
      <c r="L19" s="7">
        <f t="shared" si="0"/>
        <v>100000</v>
      </c>
    </row>
    <row r="20" spans="1:12" ht="12.75">
      <c r="A20" s="4" t="s">
        <v>181</v>
      </c>
      <c r="B20" s="21">
        <v>3</v>
      </c>
      <c r="C20" s="3" t="s">
        <v>2</v>
      </c>
      <c r="D20" s="27" t="s">
        <v>29</v>
      </c>
      <c r="E20" s="27" t="s">
        <v>30</v>
      </c>
      <c r="F20"/>
      <c r="G20" s="7">
        <v>11250</v>
      </c>
      <c r="H20" s="5">
        <v>33750</v>
      </c>
      <c r="I20" s="5">
        <v>5000</v>
      </c>
      <c r="J20" s="5"/>
      <c r="K20" s="6"/>
      <c r="L20" s="7">
        <f t="shared" si="0"/>
        <v>50000</v>
      </c>
    </row>
    <row r="21" spans="1:12" ht="12.75">
      <c r="A21" s="4" t="s">
        <v>181</v>
      </c>
      <c r="B21" s="21">
        <v>3</v>
      </c>
      <c r="C21" s="3" t="s">
        <v>2</v>
      </c>
      <c r="D21" s="27" t="s">
        <v>75</v>
      </c>
      <c r="E21" s="27" t="s">
        <v>20</v>
      </c>
      <c r="F21"/>
      <c r="G21" s="7">
        <v>13500</v>
      </c>
      <c r="H21" s="5">
        <v>40500</v>
      </c>
      <c r="I21" s="5">
        <v>6000</v>
      </c>
      <c r="J21" s="5"/>
      <c r="K21" s="6"/>
      <c r="L21" s="7">
        <f t="shared" si="0"/>
        <v>60000</v>
      </c>
    </row>
    <row r="22" spans="1:12" ht="12.75">
      <c r="A22" s="4" t="s">
        <v>200</v>
      </c>
      <c r="B22" s="21">
        <v>3</v>
      </c>
      <c r="C22" s="3" t="s">
        <v>1</v>
      </c>
      <c r="D22" s="4" t="s">
        <v>198</v>
      </c>
      <c r="E22" s="4" t="s">
        <v>199</v>
      </c>
      <c r="F22" s="5">
        <v>2266886</v>
      </c>
      <c r="G22" s="5">
        <v>40823</v>
      </c>
      <c r="H22" s="5">
        <v>79023</v>
      </c>
      <c r="I22" s="6"/>
      <c r="J22" s="5">
        <v>1211</v>
      </c>
      <c r="K22" s="6"/>
      <c r="L22" s="7">
        <f t="shared" si="0"/>
        <v>2387943</v>
      </c>
    </row>
    <row r="23" spans="1:12" ht="12.75">
      <c r="A23" s="4" t="s">
        <v>200</v>
      </c>
      <c r="B23" s="21">
        <v>3</v>
      </c>
      <c r="C23" s="3" t="s">
        <v>2</v>
      </c>
      <c r="D23" s="4" t="s">
        <v>201</v>
      </c>
      <c r="E23" s="4" t="s">
        <v>202</v>
      </c>
      <c r="F23" s="6"/>
      <c r="G23" s="5">
        <v>-1153104</v>
      </c>
      <c r="H23" s="5">
        <v>1003138</v>
      </c>
      <c r="I23" s="5">
        <v>53338</v>
      </c>
      <c r="J23" s="5">
        <v>-976</v>
      </c>
      <c r="K23" s="6"/>
      <c r="L23" s="7">
        <f t="shared" si="0"/>
        <v>-97604</v>
      </c>
    </row>
    <row r="24" spans="1:12" ht="12.75">
      <c r="A24" s="4" t="s">
        <v>200</v>
      </c>
      <c r="B24" s="21">
        <v>3</v>
      </c>
      <c r="C24" s="3" t="s">
        <v>2</v>
      </c>
      <c r="D24" s="4" t="s">
        <v>203</v>
      </c>
      <c r="E24" s="4" t="s">
        <v>204</v>
      </c>
      <c r="F24" s="6"/>
      <c r="G24" s="5"/>
      <c r="H24" s="5">
        <v>-1465384</v>
      </c>
      <c r="I24" s="5"/>
      <c r="J24" s="5"/>
      <c r="K24" s="6"/>
      <c r="L24" s="7">
        <f t="shared" si="0"/>
        <v>-1465384</v>
      </c>
    </row>
    <row r="25" spans="1:12" ht="12.75">
      <c r="A25" s="4" t="s">
        <v>200</v>
      </c>
      <c r="B25" s="21">
        <v>3</v>
      </c>
      <c r="C25" s="3" t="s">
        <v>1</v>
      </c>
      <c r="D25" s="32" t="s">
        <v>209</v>
      </c>
      <c r="E25" s="13" t="s">
        <v>210</v>
      </c>
      <c r="F25" s="15">
        <v>145000</v>
      </c>
      <c r="H25" s="5"/>
      <c r="I25" s="5"/>
      <c r="J25" s="5"/>
      <c r="K25" s="6"/>
      <c r="L25" s="7">
        <f t="shared" si="0"/>
        <v>145000</v>
      </c>
    </row>
    <row r="26" spans="1:12" ht="12.75">
      <c r="A26" s="4" t="s">
        <v>200</v>
      </c>
      <c r="B26" s="21">
        <v>3</v>
      </c>
      <c r="C26" s="3" t="s">
        <v>2</v>
      </c>
      <c r="D26" s="27" t="s">
        <v>31</v>
      </c>
      <c r="E26" s="27" t="s">
        <v>32</v>
      </c>
      <c r="F26"/>
      <c r="G26" s="7">
        <v>11250</v>
      </c>
      <c r="H26" s="5">
        <v>33750</v>
      </c>
      <c r="I26" s="5">
        <v>5000</v>
      </c>
      <c r="J26" s="5"/>
      <c r="K26" s="6"/>
      <c r="L26" s="7">
        <f t="shared" si="0"/>
        <v>50000</v>
      </c>
    </row>
    <row r="27" spans="1:12" ht="12.75">
      <c r="A27" s="4" t="s">
        <v>213</v>
      </c>
      <c r="B27" s="21">
        <v>3</v>
      </c>
      <c r="C27" s="3" t="s">
        <v>2</v>
      </c>
      <c r="D27" s="4" t="s">
        <v>211</v>
      </c>
      <c r="E27" s="4" t="s">
        <v>212</v>
      </c>
      <c r="F27" s="6"/>
      <c r="G27" s="5">
        <v>572</v>
      </c>
      <c r="H27" s="5">
        <v>161319</v>
      </c>
      <c r="I27" s="5">
        <v>36109</v>
      </c>
      <c r="J27" s="5">
        <v>2000</v>
      </c>
      <c r="K27" s="6"/>
      <c r="L27" s="7">
        <f t="shared" si="0"/>
        <v>200000</v>
      </c>
    </row>
    <row r="28" spans="1:12" ht="12.75">
      <c r="A28" s="4" t="s">
        <v>213</v>
      </c>
      <c r="B28" s="21">
        <v>3</v>
      </c>
      <c r="C28" s="3" t="s">
        <v>2</v>
      </c>
      <c r="D28" s="4" t="s">
        <v>214</v>
      </c>
      <c r="E28" s="4" t="s">
        <v>215</v>
      </c>
      <c r="F28" s="6"/>
      <c r="G28" s="5">
        <v>110571</v>
      </c>
      <c r="H28" s="6"/>
      <c r="I28" s="6"/>
      <c r="J28" s="5">
        <v>1117</v>
      </c>
      <c r="K28" s="6"/>
      <c r="L28" s="7">
        <f t="shared" si="0"/>
        <v>111688</v>
      </c>
    </row>
    <row r="29" spans="1:12" ht="12.75">
      <c r="A29" s="4" t="s">
        <v>213</v>
      </c>
      <c r="B29" s="21">
        <v>3</v>
      </c>
      <c r="C29" s="3" t="s">
        <v>2</v>
      </c>
      <c r="D29" s="4" t="s">
        <v>216</v>
      </c>
      <c r="E29" s="4" t="s">
        <v>217</v>
      </c>
      <c r="F29" s="6"/>
      <c r="G29" s="5">
        <v>116390</v>
      </c>
      <c r="H29" s="5">
        <v>142092</v>
      </c>
      <c r="I29" s="5">
        <v>71721</v>
      </c>
      <c r="J29" s="5">
        <v>4345</v>
      </c>
      <c r="K29" s="6"/>
      <c r="L29" s="7">
        <f t="shared" si="0"/>
        <v>334548</v>
      </c>
    </row>
    <row r="30" spans="1:12" ht="12.75">
      <c r="A30" s="4" t="s">
        <v>213</v>
      </c>
      <c r="B30" s="21">
        <v>3</v>
      </c>
      <c r="C30" s="3" t="s">
        <v>1</v>
      </c>
      <c r="D30" s="4" t="s">
        <v>218</v>
      </c>
      <c r="E30" s="4" t="s">
        <v>219</v>
      </c>
      <c r="F30" s="5"/>
      <c r="G30" s="5"/>
      <c r="H30" s="5"/>
      <c r="I30" s="6"/>
      <c r="J30" s="5"/>
      <c r="K30" s="6"/>
      <c r="L30" s="7">
        <f t="shared" si="0"/>
        <v>0</v>
      </c>
    </row>
    <row r="31" spans="1:12" ht="12.75">
      <c r="A31" s="4" t="s">
        <v>213</v>
      </c>
      <c r="B31" s="21">
        <v>3</v>
      </c>
      <c r="C31" s="3" t="s">
        <v>1</v>
      </c>
      <c r="D31" s="4" t="s">
        <v>220</v>
      </c>
      <c r="E31" s="4" t="s">
        <v>221</v>
      </c>
      <c r="F31" s="5">
        <v>860588</v>
      </c>
      <c r="G31" s="5">
        <v>118964</v>
      </c>
      <c r="H31" s="6"/>
      <c r="I31" s="5">
        <v>22860</v>
      </c>
      <c r="J31" s="5">
        <v>1433</v>
      </c>
      <c r="K31" s="6"/>
      <c r="L31" s="7">
        <f t="shared" si="0"/>
        <v>1003845</v>
      </c>
    </row>
    <row r="32" spans="1:12" ht="12.75">
      <c r="A32" s="4" t="s">
        <v>213</v>
      </c>
      <c r="B32" s="21">
        <v>3</v>
      </c>
      <c r="C32" s="3" t="s">
        <v>2</v>
      </c>
      <c r="D32" s="32" t="s">
        <v>228</v>
      </c>
      <c r="E32" s="13" t="s">
        <v>229</v>
      </c>
      <c r="F32" s="15">
        <v>1870000</v>
      </c>
      <c r="H32" s="5"/>
      <c r="I32" s="5"/>
      <c r="J32" s="5"/>
      <c r="K32" s="6"/>
      <c r="L32" s="7">
        <f t="shared" si="0"/>
        <v>1870000</v>
      </c>
    </row>
    <row r="33" spans="1:12" ht="12.75">
      <c r="A33" s="4" t="s">
        <v>213</v>
      </c>
      <c r="B33" s="21">
        <v>3</v>
      </c>
      <c r="C33" s="3" t="s">
        <v>2</v>
      </c>
      <c r="D33" s="4" t="s">
        <v>230</v>
      </c>
      <c r="E33" s="4" t="s">
        <v>231</v>
      </c>
      <c r="F33" s="6"/>
      <c r="G33" s="6"/>
      <c r="H33" s="5">
        <v>693998</v>
      </c>
      <c r="I33" s="6"/>
      <c r="J33" s="5">
        <v>7010</v>
      </c>
      <c r="K33" s="6"/>
      <c r="L33" s="7">
        <f t="shared" si="0"/>
        <v>701008</v>
      </c>
    </row>
    <row r="34" spans="1:12" ht="12.75">
      <c r="A34" s="4" t="s">
        <v>213</v>
      </c>
      <c r="B34" s="21">
        <v>3</v>
      </c>
      <c r="C34" s="3" t="s">
        <v>2</v>
      </c>
      <c r="D34" s="27" t="s">
        <v>33</v>
      </c>
      <c r="E34" s="27" t="s">
        <v>34</v>
      </c>
      <c r="F34"/>
      <c r="G34" s="7">
        <v>28125</v>
      </c>
      <c r="H34" s="5">
        <v>84375</v>
      </c>
      <c r="I34" s="5">
        <v>12500</v>
      </c>
      <c r="J34" s="5"/>
      <c r="K34" s="6"/>
      <c r="L34" s="7">
        <f t="shared" si="0"/>
        <v>125000</v>
      </c>
    </row>
    <row r="35" spans="1:12" ht="12.75">
      <c r="A35" s="4" t="s">
        <v>234</v>
      </c>
      <c r="B35" s="21" t="s">
        <v>16</v>
      </c>
      <c r="C35" s="3" t="s">
        <v>1</v>
      </c>
      <c r="D35" s="4" t="s">
        <v>232</v>
      </c>
      <c r="E35" s="4" t="s">
        <v>233</v>
      </c>
      <c r="F35" s="5">
        <v>752270</v>
      </c>
      <c r="G35" s="5">
        <v>71388</v>
      </c>
      <c r="H35" s="6"/>
      <c r="I35" s="6"/>
      <c r="J35" s="5">
        <v>721</v>
      </c>
      <c r="K35" s="6"/>
      <c r="L35" s="7">
        <f t="shared" si="0"/>
        <v>824379</v>
      </c>
    </row>
    <row r="36" spans="1:12" ht="12.75">
      <c r="A36" s="4" t="s">
        <v>234</v>
      </c>
      <c r="B36" s="21" t="s">
        <v>16</v>
      </c>
      <c r="C36" s="3" t="s">
        <v>2</v>
      </c>
      <c r="D36" s="4" t="s">
        <v>235</v>
      </c>
      <c r="E36" s="4" t="s">
        <v>236</v>
      </c>
      <c r="F36" s="6"/>
      <c r="G36" s="5">
        <v>-340177</v>
      </c>
      <c r="H36" s="5">
        <v>253067</v>
      </c>
      <c r="I36" s="5">
        <v>-10392</v>
      </c>
      <c r="J36" s="5">
        <v>-985</v>
      </c>
      <c r="K36" s="6"/>
      <c r="L36" s="7">
        <f aca="true" t="shared" si="1" ref="L36:L67">SUM(F36:K36)</f>
        <v>-98487</v>
      </c>
    </row>
    <row r="37" spans="1:12" ht="12.75">
      <c r="A37" s="4" t="s">
        <v>234</v>
      </c>
      <c r="B37" s="21" t="s">
        <v>16</v>
      </c>
      <c r="C37" s="3" t="s">
        <v>2</v>
      </c>
      <c r="D37" s="27" t="s">
        <v>35</v>
      </c>
      <c r="E37" s="27" t="s">
        <v>36</v>
      </c>
      <c r="F37"/>
      <c r="G37" s="7">
        <v>45000</v>
      </c>
      <c r="H37" s="5">
        <v>135000</v>
      </c>
      <c r="I37" s="5">
        <v>20000</v>
      </c>
      <c r="J37" s="5"/>
      <c r="K37" s="6"/>
      <c r="L37" s="7">
        <f t="shared" si="1"/>
        <v>200000</v>
      </c>
    </row>
    <row r="38" spans="1:12" ht="12.75">
      <c r="A38" s="4" t="s">
        <v>234</v>
      </c>
      <c r="B38" s="21" t="s">
        <v>16</v>
      </c>
      <c r="C38" s="3" t="s">
        <v>2</v>
      </c>
      <c r="D38" s="27" t="s">
        <v>37</v>
      </c>
      <c r="E38" s="27" t="s">
        <v>38</v>
      </c>
      <c r="F38"/>
      <c r="G38" s="7">
        <v>22500</v>
      </c>
      <c r="H38" s="5">
        <v>67500</v>
      </c>
      <c r="I38" s="5">
        <v>10000</v>
      </c>
      <c r="J38" s="5"/>
      <c r="K38" s="6"/>
      <c r="L38" s="7">
        <f t="shared" si="1"/>
        <v>100000</v>
      </c>
    </row>
    <row r="39" spans="1:12" ht="12.75">
      <c r="A39" s="4" t="s">
        <v>234</v>
      </c>
      <c r="B39" s="21" t="s">
        <v>16</v>
      </c>
      <c r="C39" s="3" t="s">
        <v>2</v>
      </c>
      <c r="D39" s="27" t="s">
        <v>39</v>
      </c>
      <c r="E39" s="27" t="s">
        <v>40</v>
      </c>
      <c r="F39"/>
      <c r="G39" s="7">
        <v>2250</v>
      </c>
      <c r="H39" s="5">
        <v>6750</v>
      </c>
      <c r="I39" s="5">
        <v>1000</v>
      </c>
      <c r="J39" s="5"/>
      <c r="K39" s="6"/>
      <c r="L39" s="7">
        <f t="shared" si="1"/>
        <v>10000</v>
      </c>
    </row>
    <row r="40" spans="1:12" ht="12.75">
      <c r="A40" s="4" t="s">
        <v>234</v>
      </c>
      <c r="B40" s="21" t="s">
        <v>16</v>
      </c>
      <c r="C40" s="3" t="s">
        <v>2</v>
      </c>
      <c r="D40" s="27" t="s">
        <v>76</v>
      </c>
      <c r="E40" s="27" t="s">
        <v>77</v>
      </c>
      <c r="F40"/>
      <c r="G40" s="7">
        <v>6750</v>
      </c>
      <c r="H40" s="5">
        <v>20250</v>
      </c>
      <c r="I40" s="5">
        <v>3000</v>
      </c>
      <c r="J40" s="5"/>
      <c r="K40" s="6"/>
      <c r="L40" s="7">
        <f t="shared" si="1"/>
        <v>30000</v>
      </c>
    </row>
    <row r="41" spans="1:12" ht="12.75">
      <c r="A41" s="4" t="s">
        <v>85</v>
      </c>
      <c r="B41" s="21">
        <v>3</v>
      </c>
      <c r="C41" s="3" t="s">
        <v>2</v>
      </c>
      <c r="D41" s="4" t="s">
        <v>83</v>
      </c>
      <c r="E41" s="4" t="s">
        <v>84</v>
      </c>
      <c r="F41" s="6"/>
      <c r="G41" s="5"/>
      <c r="H41" s="6">
        <v>-326338</v>
      </c>
      <c r="I41" s="5"/>
      <c r="J41" s="5"/>
      <c r="K41" s="6"/>
      <c r="L41" s="7">
        <f t="shared" si="1"/>
        <v>-326338</v>
      </c>
    </row>
    <row r="42" spans="1:12" ht="12.75">
      <c r="A42" s="4" t="s">
        <v>88</v>
      </c>
      <c r="B42" s="21">
        <v>9</v>
      </c>
      <c r="C42" s="3" t="s">
        <v>2</v>
      </c>
      <c r="D42" s="4" t="s">
        <v>86</v>
      </c>
      <c r="E42" s="4" t="s">
        <v>87</v>
      </c>
      <c r="F42" s="6"/>
      <c r="G42" s="5">
        <v>15235</v>
      </c>
      <c r="H42" s="5">
        <v>8941</v>
      </c>
      <c r="I42" s="5">
        <v>28963</v>
      </c>
      <c r="J42" s="5">
        <v>1547</v>
      </c>
      <c r="K42" s="6"/>
      <c r="L42" s="7">
        <f t="shared" si="1"/>
        <v>54686</v>
      </c>
    </row>
    <row r="43" spans="1:12" ht="12.75">
      <c r="A43" s="4" t="s">
        <v>93</v>
      </c>
      <c r="B43" s="21">
        <v>9</v>
      </c>
      <c r="C43" s="3" t="s">
        <v>1</v>
      </c>
      <c r="D43" s="4" t="s">
        <v>91</v>
      </c>
      <c r="E43" s="4" t="s">
        <v>92</v>
      </c>
      <c r="F43" s="5">
        <v>346178</v>
      </c>
      <c r="G43" s="5">
        <v>35250</v>
      </c>
      <c r="H43" s="5">
        <v>1655122</v>
      </c>
      <c r="I43" s="6"/>
      <c r="J43" s="5">
        <v>17074</v>
      </c>
      <c r="K43" s="6"/>
      <c r="L43" s="7">
        <f t="shared" si="1"/>
        <v>2053624</v>
      </c>
    </row>
    <row r="44" spans="1:12" ht="12.75">
      <c r="A44" s="4" t="s">
        <v>93</v>
      </c>
      <c r="B44" s="21">
        <v>9</v>
      </c>
      <c r="C44" s="3" t="s">
        <v>2</v>
      </c>
      <c r="D44" s="4" t="s">
        <v>94</v>
      </c>
      <c r="E44" s="4" t="s">
        <v>95</v>
      </c>
      <c r="F44" s="6"/>
      <c r="G44" s="5">
        <v>56528</v>
      </c>
      <c r="H44" s="5">
        <v>635780</v>
      </c>
      <c r="I44" s="5">
        <v>157356</v>
      </c>
      <c r="J44" s="5">
        <v>8582</v>
      </c>
      <c r="K44" s="6"/>
      <c r="L44" s="7">
        <f t="shared" si="1"/>
        <v>858246</v>
      </c>
    </row>
    <row r="45" spans="1:12" ht="12.75">
      <c r="A45" s="4" t="s">
        <v>93</v>
      </c>
      <c r="B45" s="21">
        <v>9</v>
      </c>
      <c r="C45" s="3" t="s">
        <v>1</v>
      </c>
      <c r="D45" s="4" t="s">
        <v>96</v>
      </c>
      <c r="E45" s="4" t="s">
        <v>97</v>
      </c>
      <c r="F45" s="5">
        <v>1431909</v>
      </c>
      <c r="G45" s="6"/>
      <c r="H45" s="5">
        <v>-89665</v>
      </c>
      <c r="I45" s="6"/>
      <c r="J45" s="5">
        <v>-906</v>
      </c>
      <c r="K45" s="6"/>
      <c r="L45" s="7">
        <f t="shared" si="1"/>
        <v>1341338</v>
      </c>
    </row>
    <row r="46" spans="1:12" ht="12.75">
      <c r="A46" s="4" t="s">
        <v>93</v>
      </c>
      <c r="B46" s="21">
        <v>9</v>
      </c>
      <c r="C46" s="3" t="s">
        <v>2</v>
      </c>
      <c r="D46" s="4" t="s">
        <v>98</v>
      </c>
      <c r="E46" s="4" t="s">
        <v>99</v>
      </c>
      <c r="F46" s="5">
        <v>704609</v>
      </c>
      <c r="G46" s="5">
        <v>251004</v>
      </c>
      <c r="H46" s="5">
        <v>104329</v>
      </c>
      <c r="I46" s="5">
        <v>135104</v>
      </c>
      <c r="J46" s="5">
        <v>4954</v>
      </c>
      <c r="K46" s="6"/>
      <c r="L46" s="7">
        <f t="shared" si="1"/>
        <v>1200000</v>
      </c>
    </row>
    <row r="47" spans="1:12" ht="12.75">
      <c r="A47" s="4" t="s">
        <v>93</v>
      </c>
      <c r="B47" s="21">
        <v>9</v>
      </c>
      <c r="C47" s="3" t="s">
        <v>2</v>
      </c>
      <c r="D47" s="4" t="s">
        <v>100</v>
      </c>
      <c r="E47" s="4" t="s">
        <v>101</v>
      </c>
      <c r="F47" s="6"/>
      <c r="G47" s="5">
        <v>273635</v>
      </c>
      <c r="H47" s="6"/>
      <c r="I47" s="5">
        <v>60531</v>
      </c>
      <c r="J47" s="5">
        <v>3375</v>
      </c>
      <c r="K47" s="6"/>
      <c r="L47" s="7">
        <f t="shared" si="1"/>
        <v>337541</v>
      </c>
    </row>
    <row r="48" spans="1:12" ht="12.75">
      <c r="A48" s="4" t="s">
        <v>93</v>
      </c>
      <c r="B48" s="21">
        <v>9</v>
      </c>
      <c r="C48" s="3" t="s">
        <v>1</v>
      </c>
      <c r="D48" s="4" t="s">
        <v>102</v>
      </c>
      <c r="E48" s="4" t="s">
        <v>103</v>
      </c>
      <c r="F48" s="6"/>
      <c r="G48" s="5"/>
      <c r="H48" s="6"/>
      <c r="I48" s="6"/>
      <c r="J48" s="5"/>
      <c r="K48" s="6"/>
      <c r="L48" s="7">
        <f t="shared" si="1"/>
        <v>0</v>
      </c>
    </row>
    <row r="49" spans="1:12" ht="12.75">
      <c r="A49" s="4" t="s">
        <v>93</v>
      </c>
      <c r="B49" s="21">
        <v>9</v>
      </c>
      <c r="C49" s="3" t="s">
        <v>2</v>
      </c>
      <c r="D49" s="4" t="s">
        <v>104</v>
      </c>
      <c r="E49" s="4" t="s">
        <v>105</v>
      </c>
      <c r="F49" s="6"/>
      <c r="G49" s="5">
        <v>123064</v>
      </c>
      <c r="H49" s="6"/>
      <c r="I49" s="5">
        <v>25283</v>
      </c>
      <c r="J49" s="5">
        <v>1498</v>
      </c>
      <c r="K49" s="6"/>
      <c r="L49" s="7">
        <f t="shared" si="1"/>
        <v>149845</v>
      </c>
    </row>
    <row r="50" spans="1:12" ht="12.75">
      <c r="A50" s="4" t="s">
        <v>93</v>
      </c>
      <c r="B50" s="21">
        <v>9</v>
      </c>
      <c r="C50" s="3" t="s">
        <v>2</v>
      </c>
      <c r="D50" s="4" t="s">
        <v>106</v>
      </c>
      <c r="E50" s="4" t="s">
        <v>107</v>
      </c>
      <c r="F50" s="5">
        <v>96291</v>
      </c>
      <c r="G50" s="5">
        <v>103604</v>
      </c>
      <c r="H50" s="6"/>
      <c r="I50" s="5">
        <v>36206</v>
      </c>
      <c r="J50" s="5">
        <v>1412</v>
      </c>
      <c r="K50" s="6"/>
      <c r="L50" s="7">
        <f t="shared" si="1"/>
        <v>237513</v>
      </c>
    </row>
    <row r="51" spans="1:12" ht="12.75">
      <c r="A51" s="4" t="s">
        <v>93</v>
      </c>
      <c r="B51" s="21">
        <v>9</v>
      </c>
      <c r="C51" s="3" t="s">
        <v>2</v>
      </c>
      <c r="D51" s="4" t="s">
        <v>108</v>
      </c>
      <c r="E51" s="4" t="s">
        <v>109</v>
      </c>
      <c r="F51" s="6"/>
      <c r="G51" s="5"/>
      <c r="H51" s="6"/>
      <c r="I51" s="6"/>
      <c r="J51" s="5"/>
      <c r="K51" s="6"/>
      <c r="L51" s="7">
        <f t="shared" si="1"/>
        <v>0</v>
      </c>
    </row>
    <row r="52" spans="1:12" ht="12.75">
      <c r="A52" s="4" t="s">
        <v>93</v>
      </c>
      <c r="B52" s="21">
        <v>9</v>
      </c>
      <c r="C52" s="3" t="s">
        <v>2</v>
      </c>
      <c r="D52" s="27" t="s">
        <v>41</v>
      </c>
      <c r="E52" s="27" t="s">
        <v>42</v>
      </c>
      <c r="F52"/>
      <c r="G52" s="7">
        <v>45000</v>
      </c>
      <c r="H52" s="5">
        <v>135000</v>
      </c>
      <c r="I52" s="5">
        <v>20000</v>
      </c>
      <c r="J52" s="5"/>
      <c r="K52" s="6"/>
      <c r="L52" s="7">
        <f t="shared" si="1"/>
        <v>200000</v>
      </c>
    </row>
    <row r="53" spans="1:12" ht="12.75">
      <c r="A53" s="4" t="s">
        <v>93</v>
      </c>
      <c r="B53" s="21">
        <v>9</v>
      </c>
      <c r="C53" s="3" t="s">
        <v>2</v>
      </c>
      <c r="D53" s="27" t="s">
        <v>43</v>
      </c>
      <c r="E53" s="27" t="s">
        <v>44</v>
      </c>
      <c r="F53"/>
      <c r="G53" s="7">
        <v>41625</v>
      </c>
      <c r="H53" s="5">
        <v>124875</v>
      </c>
      <c r="I53" s="5">
        <v>18500</v>
      </c>
      <c r="J53" s="5"/>
      <c r="K53" s="6"/>
      <c r="L53" s="7">
        <f t="shared" si="1"/>
        <v>185000</v>
      </c>
    </row>
    <row r="54" spans="1:12" ht="12.75">
      <c r="A54" s="4" t="s">
        <v>93</v>
      </c>
      <c r="B54" s="21">
        <v>9</v>
      </c>
      <c r="C54" s="3" t="s">
        <v>2</v>
      </c>
      <c r="D54" s="27" t="s">
        <v>45</v>
      </c>
      <c r="E54" s="27" t="s">
        <v>46</v>
      </c>
      <c r="F54"/>
      <c r="G54" s="7">
        <v>25875</v>
      </c>
      <c r="H54" s="5">
        <v>77625</v>
      </c>
      <c r="I54" s="5">
        <v>11500</v>
      </c>
      <c r="J54" s="5"/>
      <c r="K54" s="6"/>
      <c r="L54" s="7">
        <f t="shared" si="1"/>
        <v>115000</v>
      </c>
    </row>
    <row r="55" spans="1:12" ht="12.75">
      <c r="A55" s="4" t="s">
        <v>93</v>
      </c>
      <c r="B55" s="21">
        <v>9</v>
      </c>
      <c r="C55" s="3" t="s">
        <v>2</v>
      </c>
      <c r="D55" s="27" t="s">
        <v>47</v>
      </c>
      <c r="E55" s="27" t="s">
        <v>48</v>
      </c>
      <c r="F55"/>
      <c r="G55" s="7">
        <v>22500</v>
      </c>
      <c r="H55" s="5">
        <v>67500</v>
      </c>
      <c r="I55" s="5">
        <v>10000</v>
      </c>
      <c r="J55" s="5"/>
      <c r="K55" s="6"/>
      <c r="L55" s="7">
        <f t="shared" si="1"/>
        <v>100000</v>
      </c>
    </row>
    <row r="56" spans="1:12" ht="12.75">
      <c r="A56" s="4" t="s">
        <v>93</v>
      </c>
      <c r="B56" s="21">
        <v>9</v>
      </c>
      <c r="C56" s="3" t="s">
        <v>2</v>
      </c>
      <c r="D56" s="27" t="s">
        <v>49</v>
      </c>
      <c r="E56" s="27" t="s">
        <v>50</v>
      </c>
      <c r="F56"/>
      <c r="G56" s="7">
        <v>22500</v>
      </c>
      <c r="H56" s="5">
        <v>67500</v>
      </c>
      <c r="I56" s="5">
        <v>10000</v>
      </c>
      <c r="J56" s="5"/>
      <c r="K56" s="6"/>
      <c r="L56" s="7">
        <f t="shared" si="1"/>
        <v>100000</v>
      </c>
    </row>
    <row r="57" spans="1:12" ht="12.75">
      <c r="A57" s="4" t="s">
        <v>93</v>
      </c>
      <c r="B57" s="21">
        <v>9</v>
      </c>
      <c r="C57" s="3" t="s">
        <v>2</v>
      </c>
      <c r="D57" s="27" t="s">
        <v>51</v>
      </c>
      <c r="E57" s="27" t="s">
        <v>52</v>
      </c>
      <c r="F57"/>
      <c r="G57" s="7">
        <v>13500</v>
      </c>
      <c r="H57" s="5">
        <v>40500</v>
      </c>
      <c r="I57" s="5">
        <v>6000</v>
      </c>
      <c r="J57" s="5"/>
      <c r="K57" s="6"/>
      <c r="L57" s="7">
        <f t="shared" si="1"/>
        <v>60000</v>
      </c>
    </row>
    <row r="58" spans="1:12" ht="12.75">
      <c r="A58" s="4" t="s">
        <v>93</v>
      </c>
      <c r="B58" s="21">
        <v>9</v>
      </c>
      <c r="C58" s="3" t="s">
        <v>2</v>
      </c>
      <c r="D58" s="27" t="s">
        <v>53</v>
      </c>
      <c r="E58" s="27" t="s">
        <v>54</v>
      </c>
      <c r="F58"/>
      <c r="G58" s="7">
        <v>6750</v>
      </c>
      <c r="H58" s="5">
        <v>20250</v>
      </c>
      <c r="I58" s="5">
        <v>3000</v>
      </c>
      <c r="J58" s="5"/>
      <c r="K58" s="6"/>
      <c r="L58" s="7">
        <f t="shared" si="1"/>
        <v>30000</v>
      </c>
    </row>
    <row r="59" spans="1:12" ht="12.75">
      <c r="A59" s="4" t="s">
        <v>93</v>
      </c>
      <c r="B59" s="21">
        <v>9</v>
      </c>
      <c r="C59" s="3" t="s">
        <v>2</v>
      </c>
      <c r="D59" s="27" t="s">
        <v>55</v>
      </c>
      <c r="E59" s="27" t="s">
        <v>56</v>
      </c>
      <c r="F59"/>
      <c r="G59" s="7">
        <v>2250</v>
      </c>
      <c r="H59" s="5">
        <v>6750</v>
      </c>
      <c r="I59" s="5">
        <v>1000</v>
      </c>
      <c r="J59" s="5"/>
      <c r="K59" s="6"/>
      <c r="L59" s="7">
        <f t="shared" si="1"/>
        <v>10000</v>
      </c>
    </row>
    <row r="60" spans="1:12" ht="12.75">
      <c r="A60" s="4" t="s">
        <v>93</v>
      </c>
      <c r="B60" s="21">
        <v>9</v>
      </c>
      <c r="C60" s="3" t="s">
        <v>2</v>
      </c>
      <c r="D60" s="27" t="s">
        <v>57</v>
      </c>
      <c r="E60" s="27" t="s">
        <v>58</v>
      </c>
      <c r="F60"/>
      <c r="G60" s="7">
        <v>1125</v>
      </c>
      <c r="H60" s="5">
        <v>3375</v>
      </c>
      <c r="I60" s="5">
        <v>500</v>
      </c>
      <c r="J60" s="5"/>
      <c r="K60" s="6"/>
      <c r="L60" s="7">
        <f t="shared" si="1"/>
        <v>5000</v>
      </c>
    </row>
    <row r="61" spans="1:12" ht="12.75">
      <c r="A61" s="4" t="s">
        <v>126</v>
      </c>
      <c r="B61" s="21">
        <v>4</v>
      </c>
      <c r="C61" s="3" t="s">
        <v>2</v>
      </c>
      <c r="D61" s="4" t="s">
        <v>124</v>
      </c>
      <c r="E61" s="4" t="s">
        <v>125</v>
      </c>
      <c r="F61" s="6"/>
      <c r="G61" s="5">
        <v>1535283</v>
      </c>
      <c r="H61" s="6"/>
      <c r="I61" s="5">
        <v>-95183</v>
      </c>
      <c r="J61" s="5"/>
      <c r="K61" s="6"/>
      <c r="L61" s="7">
        <f t="shared" si="1"/>
        <v>1440100</v>
      </c>
    </row>
    <row r="62" spans="1:12" ht="12.75">
      <c r="A62" s="4" t="s">
        <v>126</v>
      </c>
      <c r="B62" s="21" t="s">
        <v>14</v>
      </c>
      <c r="C62" s="3" t="s">
        <v>2</v>
      </c>
      <c r="D62" s="4" t="s">
        <v>127</v>
      </c>
      <c r="E62" s="4" t="s">
        <v>128</v>
      </c>
      <c r="F62" s="5">
        <v>33811</v>
      </c>
      <c r="G62" s="5">
        <v>-466818</v>
      </c>
      <c r="H62" s="5">
        <v>658606</v>
      </c>
      <c r="I62" s="5">
        <v>-211000</v>
      </c>
      <c r="J62" s="5">
        <v>-194</v>
      </c>
      <c r="K62" s="6"/>
      <c r="L62" s="7">
        <f t="shared" si="1"/>
        <v>14405</v>
      </c>
    </row>
    <row r="63" spans="1:12" ht="12.75">
      <c r="A63" s="4" t="s">
        <v>126</v>
      </c>
      <c r="B63" s="21" t="s">
        <v>15</v>
      </c>
      <c r="C63" s="3" t="s">
        <v>2</v>
      </c>
      <c r="D63" s="4" t="s">
        <v>129</v>
      </c>
      <c r="E63" s="4" t="s">
        <v>130</v>
      </c>
      <c r="F63" s="5">
        <v>559371</v>
      </c>
      <c r="G63" s="5">
        <v>122845</v>
      </c>
      <c r="H63" s="6"/>
      <c r="I63" s="5">
        <v>100833</v>
      </c>
      <c r="J63" s="5">
        <v>2259</v>
      </c>
      <c r="K63" s="6"/>
      <c r="L63" s="7">
        <f t="shared" si="1"/>
        <v>785308</v>
      </c>
    </row>
    <row r="64" spans="1:12" ht="12.75">
      <c r="A64" s="4" t="s">
        <v>126</v>
      </c>
      <c r="B64" s="21">
        <v>5</v>
      </c>
      <c r="C64" s="3" t="s">
        <v>2</v>
      </c>
      <c r="D64" s="27" t="s">
        <v>70</v>
      </c>
      <c r="E64" s="27" t="s">
        <v>71</v>
      </c>
      <c r="F64"/>
      <c r="G64" s="7"/>
      <c r="H64" s="5">
        <v>-186095</v>
      </c>
      <c r="I64" s="5"/>
      <c r="J64" s="5"/>
      <c r="K64" s="6"/>
      <c r="L64" s="7">
        <f t="shared" si="1"/>
        <v>-186095</v>
      </c>
    </row>
    <row r="65" spans="1:12" ht="12.75">
      <c r="A65" s="4" t="s">
        <v>126</v>
      </c>
      <c r="B65" s="21" t="s">
        <v>15</v>
      </c>
      <c r="C65" s="3" t="s">
        <v>2</v>
      </c>
      <c r="D65" s="4" t="s">
        <v>131</v>
      </c>
      <c r="E65" s="4" t="s">
        <v>132</v>
      </c>
      <c r="F65" s="5">
        <v>63359</v>
      </c>
      <c r="G65" s="5">
        <v>55839</v>
      </c>
      <c r="H65" s="5">
        <v>497182</v>
      </c>
      <c r="I65" s="5">
        <v>367794</v>
      </c>
      <c r="J65" s="5">
        <v>14229</v>
      </c>
      <c r="K65" s="6"/>
      <c r="L65" s="7">
        <f t="shared" si="1"/>
        <v>998403</v>
      </c>
    </row>
    <row r="66" spans="1:12" ht="12.75">
      <c r="A66" s="4" t="s">
        <v>126</v>
      </c>
      <c r="B66" s="21">
        <v>5</v>
      </c>
      <c r="C66" s="3" t="s">
        <v>2</v>
      </c>
      <c r="D66" s="4" t="s">
        <v>133</v>
      </c>
      <c r="E66" s="4" t="s">
        <v>134</v>
      </c>
      <c r="F66" s="5">
        <v>1793685</v>
      </c>
      <c r="G66" s="5">
        <v>530893</v>
      </c>
      <c r="H66" s="6"/>
      <c r="I66" s="5">
        <v>368754</v>
      </c>
      <c r="J66" s="5">
        <v>9087</v>
      </c>
      <c r="K66" s="6"/>
      <c r="L66" s="7">
        <f t="shared" si="1"/>
        <v>2702419</v>
      </c>
    </row>
    <row r="67" spans="1:12" ht="12.75">
      <c r="A67" s="4" t="s">
        <v>126</v>
      </c>
      <c r="B67" s="21">
        <v>5</v>
      </c>
      <c r="C67" s="3" t="s">
        <v>2</v>
      </c>
      <c r="D67" s="4" t="s">
        <v>135</v>
      </c>
      <c r="E67" s="4" t="s">
        <v>136</v>
      </c>
      <c r="F67" s="5">
        <v>100710</v>
      </c>
      <c r="G67" s="5">
        <v>30523</v>
      </c>
      <c r="H67" s="6"/>
      <c r="I67" s="5">
        <v>20977</v>
      </c>
      <c r="J67" s="5">
        <v>520</v>
      </c>
      <c r="K67" s="6"/>
      <c r="L67" s="7">
        <f t="shared" si="1"/>
        <v>152730</v>
      </c>
    </row>
    <row r="68" spans="1:12" ht="12.75">
      <c r="A68" s="4" t="s">
        <v>126</v>
      </c>
      <c r="B68" s="21">
        <v>5</v>
      </c>
      <c r="C68" s="3" t="s">
        <v>2</v>
      </c>
      <c r="D68" s="4" t="s">
        <v>137</v>
      </c>
      <c r="E68" s="4" t="s">
        <v>138</v>
      </c>
      <c r="F68" s="5">
        <v>125888</v>
      </c>
      <c r="G68" s="5">
        <v>38015</v>
      </c>
      <c r="H68" s="6"/>
      <c r="I68" s="5">
        <v>26177</v>
      </c>
      <c r="J68" s="5">
        <v>648</v>
      </c>
      <c r="K68" s="6"/>
      <c r="L68" s="7">
        <f aca="true" t="shared" si="2" ref="L68:L85">SUM(F68:K68)</f>
        <v>190728</v>
      </c>
    </row>
    <row r="69" spans="1:12" ht="12.75">
      <c r="A69" s="4" t="s">
        <v>126</v>
      </c>
      <c r="B69" s="21">
        <v>5</v>
      </c>
      <c r="C69" s="3" t="s">
        <v>2</v>
      </c>
      <c r="D69" s="4" t="s">
        <v>139</v>
      </c>
      <c r="E69" s="4" t="s">
        <v>140</v>
      </c>
      <c r="F69" s="5">
        <v>75533</v>
      </c>
      <c r="G69" s="5">
        <v>23100</v>
      </c>
      <c r="H69" s="6"/>
      <c r="I69" s="5">
        <v>15799</v>
      </c>
      <c r="J69" s="5">
        <v>393</v>
      </c>
      <c r="K69" s="6"/>
      <c r="L69" s="7">
        <f t="shared" si="2"/>
        <v>114825</v>
      </c>
    </row>
    <row r="70" spans="1:12" ht="12.75">
      <c r="A70" s="4" t="s">
        <v>126</v>
      </c>
      <c r="B70" s="21">
        <v>5</v>
      </c>
      <c r="C70" s="3" t="s">
        <v>2</v>
      </c>
      <c r="D70" s="4" t="s">
        <v>141</v>
      </c>
      <c r="E70" s="4" t="s">
        <v>142</v>
      </c>
      <c r="F70" s="5">
        <v>416732</v>
      </c>
      <c r="G70" s="5">
        <v>123841</v>
      </c>
      <c r="H70" s="6"/>
      <c r="I70" s="5">
        <v>86013</v>
      </c>
      <c r="J70" s="5">
        <v>2120</v>
      </c>
      <c r="K70" s="6"/>
      <c r="L70" s="7">
        <f t="shared" si="2"/>
        <v>628706</v>
      </c>
    </row>
    <row r="71" spans="1:12" ht="12.75">
      <c r="A71" s="4" t="s">
        <v>126</v>
      </c>
      <c r="B71" s="21">
        <v>7</v>
      </c>
      <c r="C71" s="3" t="s">
        <v>2</v>
      </c>
      <c r="D71" s="4" t="s">
        <v>143</v>
      </c>
      <c r="E71" s="4" t="s">
        <v>144</v>
      </c>
      <c r="F71" s="5">
        <v>651144</v>
      </c>
      <c r="G71" s="5">
        <v>62252</v>
      </c>
      <c r="H71" s="6"/>
      <c r="I71" s="5">
        <v>74707</v>
      </c>
      <c r="J71" s="5">
        <v>1383</v>
      </c>
      <c r="K71" s="6"/>
      <c r="L71" s="7">
        <f t="shared" si="2"/>
        <v>789486</v>
      </c>
    </row>
    <row r="72" spans="1:12" ht="12.75">
      <c r="A72" s="4" t="s">
        <v>126</v>
      </c>
      <c r="B72" s="21">
        <v>5</v>
      </c>
      <c r="C72" s="3" t="s">
        <v>2</v>
      </c>
      <c r="D72" s="4" t="s">
        <v>145</v>
      </c>
      <c r="E72" s="4" t="s">
        <v>146</v>
      </c>
      <c r="F72" s="5">
        <v>568666</v>
      </c>
      <c r="G72" s="5">
        <v>169631</v>
      </c>
      <c r="H72" s="6"/>
      <c r="I72" s="5">
        <v>117578</v>
      </c>
      <c r="J72" s="5">
        <v>2901</v>
      </c>
      <c r="K72" s="6"/>
      <c r="L72" s="7">
        <f t="shared" si="2"/>
        <v>858776</v>
      </c>
    </row>
    <row r="73" spans="1:12" ht="12.75">
      <c r="A73" s="4" t="s">
        <v>126</v>
      </c>
      <c r="B73" s="21">
        <v>5</v>
      </c>
      <c r="C73" s="3" t="s">
        <v>2</v>
      </c>
      <c r="D73" s="4" t="s">
        <v>147</v>
      </c>
      <c r="E73" s="4" t="s">
        <v>148</v>
      </c>
      <c r="F73" s="5">
        <v>227466</v>
      </c>
      <c r="G73" s="5">
        <v>67852</v>
      </c>
      <c r="H73" s="6"/>
      <c r="I73" s="5">
        <v>47031</v>
      </c>
      <c r="J73" s="5">
        <v>1160</v>
      </c>
      <c r="K73" s="6"/>
      <c r="L73" s="7">
        <f t="shared" si="2"/>
        <v>343509</v>
      </c>
    </row>
    <row r="74" spans="1:12" ht="12.75">
      <c r="A74" s="4" t="s">
        <v>126</v>
      </c>
      <c r="B74" s="21">
        <v>8</v>
      </c>
      <c r="C74" s="3" t="s">
        <v>2</v>
      </c>
      <c r="D74" s="4" t="s">
        <v>149</v>
      </c>
      <c r="E74" s="4" t="s">
        <v>150</v>
      </c>
      <c r="F74" s="6"/>
      <c r="G74" s="6"/>
      <c r="H74" s="5">
        <v>2250000</v>
      </c>
      <c r="I74" s="6"/>
      <c r="J74" s="5">
        <v>22727</v>
      </c>
      <c r="K74" s="6"/>
      <c r="L74" s="7">
        <f t="shared" si="2"/>
        <v>2272727</v>
      </c>
    </row>
    <row r="75" spans="1:12" ht="12.75">
      <c r="A75" s="4" t="s">
        <v>126</v>
      </c>
      <c r="B75" s="21">
        <v>5</v>
      </c>
      <c r="C75" s="3" t="s">
        <v>2</v>
      </c>
      <c r="D75" s="27" t="s">
        <v>59</v>
      </c>
      <c r="E75" s="27" t="s">
        <v>60</v>
      </c>
      <c r="F75"/>
      <c r="G75" s="7">
        <v>39375</v>
      </c>
      <c r="H75" s="5">
        <v>118125</v>
      </c>
      <c r="I75" s="5">
        <v>17500</v>
      </c>
      <c r="J75" s="5"/>
      <c r="K75" s="6"/>
      <c r="L75" s="7">
        <f t="shared" si="2"/>
        <v>175000</v>
      </c>
    </row>
    <row r="76" spans="1:12" ht="12.75">
      <c r="A76" s="4" t="s">
        <v>126</v>
      </c>
      <c r="B76" s="21">
        <v>5</v>
      </c>
      <c r="C76" s="3" t="s">
        <v>2</v>
      </c>
      <c r="D76" s="27" t="s">
        <v>61</v>
      </c>
      <c r="E76" s="27" t="s">
        <v>62</v>
      </c>
      <c r="F76"/>
      <c r="G76" s="7">
        <v>33750</v>
      </c>
      <c r="H76" s="5">
        <v>101250</v>
      </c>
      <c r="I76" s="5">
        <v>15000</v>
      </c>
      <c r="J76" s="5"/>
      <c r="K76" s="6"/>
      <c r="L76" s="7">
        <f t="shared" si="2"/>
        <v>150000</v>
      </c>
    </row>
    <row r="77" spans="1:12" ht="12.75">
      <c r="A77" s="4" t="s">
        <v>126</v>
      </c>
      <c r="B77" s="21">
        <v>5</v>
      </c>
      <c r="C77" s="3" t="s">
        <v>2</v>
      </c>
      <c r="D77" s="27" t="s">
        <v>63</v>
      </c>
      <c r="E77" s="27" t="s">
        <v>64</v>
      </c>
      <c r="F77"/>
      <c r="G77" s="7">
        <v>13500</v>
      </c>
      <c r="H77" s="5">
        <v>40500</v>
      </c>
      <c r="I77" s="5">
        <v>6000</v>
      </c>
      <c r="J77" s="5"/>
      <c r="K77" s="6"/>
      <c r="L77" s="7">
        <f t="shared" si="2"/>
        <v>60000</v>
      </c>
    </row>
    <row r="78" spans="1:12" ht="12.75">
      <c r="A78" s="4" t="s">
        <v>126</v>
      </c>
      <c r="B78" s="21">
        <v>5</v>
      </c>
      <c r="C78" s="3" t="s">
        <v>2</v>
      </c>
      <c r="D78" s="27" t="s">
        <v>65</v>
      </c>
      <c r="E78" s="27" t="s">
        <v>66</v>
      </c>
      <c r="F78"/>
      <c r="G78" s="7">
        <v>5625</v>
      </c>
      <c r="H78" s="5">
        <v>16875</v>
      </c>
      <c r="I78" s="5">
        <v>2500</v>
      </c>
      <c r="J78" s="5"/>
      <c r="K78" s="6"/>
      <c r="L78" s="7">
        <f t="shared" si="2"/>
        <v>25000</v>
      </c>
    </row>
    <row r="79" spans="1:12" ht="12.75">
      <c r="A79" s="4" t="s">
        <v>126</v>
      </c>
      <c r="B79" s="21">
        <v>5</v>
      </c>
      <c r="C79" s="3" t="s">
        <v>2</v>
      </c>
      <c r="D79" s="27" t="s">
        <v>67</v>
      </c>
      <c r="E79" s="27" t="s">
        <v>68</v>
      </c>
      <c r="F79"/>
      <c r="G79" s="7">
        <v>33750</v>
      </c>
      <c r="H79" s="5">
        <v>101250</v>
      </c>
      <c r="I79" s="5">
        <v>15000</v>
      </c>
      <c r="J79" s="5"/>
      <c r="K79" s="6"/>
      <c r="L79" s="7">
        <f t="shared" si="2"/>
        <v>150000</v>
      </c>
    </row>
    <row r="80" spans="1:12" ht="12.75">
      <c r="A80" s="4" t="s">
        <v>155</v>
      </c>
      <c r="B80" s="21">
        <v>7</v>
      </c>
      <c r="C80" s="3" t="s">
        <v>2</v>
      </c>
      <c r="D80" s="4" t="s">
        <v>153</v>
      </c>
      <c r="E80" s="4" t="s">
        <v>154</v>
      </c>
      <c r="F80" s="5">
        <v>1206008</v>
      </c>
      <c r="G80" s="5">
        <v>434965</v>
      </c>
      <c r="H80" s="5">
        <v>846244</v>
      </c>
      <c r="I80" s="6"/>
      <c r="J80" s="5">
        <v>417</v>
      </c>
      <c r="K80" s="6"/>
      <c r="L80" s="7">
        <f t="shared" si="2"/>
        <v>2487634</v>
      </c>
    </row>
    <row r="81" spans="1:12" ht="12.75">
      <c r="A81" s="4" t="s">
        <v>155</v>
      </c>
      <c r="B81" s="21">
        <v>9</v>
      </c>
      <c r="C81" s="3" t="s">
        <v>1</v>
      </c>
      <c r="D81" s="4" t="s">
        <v>156</v>
      </c>
      <c r="E81" s="4" t="s">
        <v>157</v>
      </c>
      <c r="F81" s="5">
        <v>939</v>
      </c>
      <c r="G81" s="5"/>
      <c r="H81" s="5"/>
      <c r="I81" s="6"/>
      <c r="J81" s="5"/>
      <c r="K81" s="6"/>
      <c r="L81" s="7">
        <f t="shared" si="2"/>
        <v>939</v>
      </c>
    </row>
    <row r="82" spans="1:12" ht="12.75">
      <c r="A82" s="4" t="s">
        <v>155</v>
      </c>
      <c r="B82" s="21">
        <v>9</v>
      </c>
      <c r="C82" s="3" t="s">
        <v>1</v>
      </c>
      <c r="D82" s="4" t="s">
        <v>158</v>
      </c>
      <c r="E82" s="4" t="s">
        <v>159</v>
      </c>
      <c r="F82" s="5">
        <v>-34818</v>
      </c>
      <c r="G82" s="5"/>
      <c r="H82" s="5"/>
      <c r="I82" s="5"/>
      <c r="J82" s="5"/>
      <c r="K82" s="6"/>
      <c r="L82" s="7">
        <f t="shared" si="2"/>
        <v>-34818</v>
      </c>
    </row>
    <row r="83" spans="1:12" ht="12.75">
      <c r="A83" s="4" t="s">
        <v>155</v>
      </c>
      <c r="B83" s="21">
        <v>9</v>
      </c>
      <c r="C83" s="3" t="s">
        <v>2</v>
      </c>
      <c r="D83" s="27" t="s">
        <v>73</v>
      </c>
      <c r="E83" s="31" t="s">
        <v>69</v>
      </c>
      <c r="F83"/>
      <c r="G83" s="7">
        <v>1800000</v>
      </c>
      <c r="H83" s="5"/>
      <c r="I83" s="5"/>
      <c r="J83" s="5"/>
      <c r="K83" s="6"/>
      <c r="L83" s="7">
        <f t="shared" si="2"/>
        <v>1800000</v>
      </c>
    </row>
    <row r="84" spans="1:12" ht="12.75">
      <c r="A84" s="4" t="s">
        <v>9</v>
      </c>
      <c r="B84" s="21" t="s">
        <v>13</v>
      </c>
      <c r="C84" s="3" t="s">
        <v>12</v>
      </c>
      <c r="D84" s="4" t="s">
        <v>160</v>
      </c>
      <c r="E84" s="4" t="s">
        <v>161</v>
      </c>
      <c r="F84" s="6"/>
      <c r="G84" s="6"/>
      <c r="H84" s="6"/>
      <c r="I84" s="6"/>
      <c r="J84" s="6"/>
      <c r="K84" s="5">
        <v>-79033</v>
      </c>
      <c r="L84" s="7">
        <f t="shared" si="2"/>
        <v>-79033</v>
      </c>
    </row>
    <row r="85" spans="1:12" ht="12.75">
      <c r="A85" s="4" t="s">
        <v>9</v>
      </c>
      <c r="B85" s="21" t="s">
        <v>13</v>
      </c>
      <c r="C85" s="3" t="s">
        <v>12</v>
      </c>
      <c r="D85" s="4" t="s">
        <v>162</v>
      </c>
      <c r="E85" s="4" t="s">
        <v>163</v>
      </c>
      <c r="F85" s="6"/>
      <c r="G85" s="6"/>
      <c r="H85" s="6"/>
      <c r="I85" s="5">
        <v>6835235</v>
      </c>
      <c r="J85" s="6"/>
      <c r="K85" s="6"/>
      <c r="L85" s="7">
        <f t="shared" si="2"/>
        <v>6835235</v>
      </c>
    </row>
    <row r="86" spans="1:12" ht="12.75">
      <c r="A86" s="4" t="s">
        <v>9</v>
      </c>
      <c r="B86" s="21" t="s">
        <v>13</v>
      </c>
      <c r="C86" s="3" t="s">
        <v>12</v>
      </c>
      <c r="D86" s="4" t="s">
        <v>164</v>
      </c>
      <c r="E86" s="4" t="s">
        <v>0</v>
      </c>
      <c r="F86" s="6"/>
      <c r="G86" s="6"/>
      <c r="H86" s="6"/>
      <c r="I86" s="5">
        <v>-860000</v>
      </c>
      <c r="J86" s="6"/>
      <c r="K86" s="6"/>
      <c r="L86" s="7">
        <v>-860000</v>
      </c>
    </row>
    <row r="87" spans="1:12" ht="14.25">
      <c r="A87" s="8" t="s">
        <v>9</v>
      </c>
      <c r="B87" s="22" t="s">
        <v>13</v>
      </c>
      <c r="C87" s="23" t="s">
        <v>12</v>
      </c>
      <c r="D87" s="8" t="s">
        <v>17</v>
      </c>
      <c r="E87" s="8" t="s">
        <v>81</v>
      </c>
      <c r="F87" s="9"/>
      <c r="G87" s="9"/>
      <c r="H87" s="9"/>
      <c r="I87" s="10"/>
      <c r="J87" s="9"/>
      <c r="K87" s="9"/>
      <c r="L87" s="11">
        <f>SUM(F87:K87)</f>
        <v>0</v>
      </c>
    </row>
    <row r="88" spans="1:12" ht="12.75">
      <c r="A88" s="4" t="s">
        <v>10</v>
      </c>
      <c r="B88" s="4"/>
      <c r="F88" s="7">
        <f aca="true" t="shared" si="3" ref="F88:K88">SUM(F4:F87)</f>
        <v>15188695</v>
      </c>
      <c r="G88" s="7">
        <f t="shared" si="3"/>
        <v>6435288</v>
      </c>
      <c r="H88" s="7">
        <f t="shared" si="3"/>
        <v>9265052</v>
      </c>
      <c r="I88" s="7">
        <f t="shared" si="3"/>
        <v>8250666</v>
      </c>
      <c r="J88" s="7">
        <f t="shared" si="3"/>
        <v>139944</v>
      </c>
      <c r="K88" s="7">
        <f t="shared" si="3"/>
        <v>-79033</v>
      </c>
      <c r="L88" s="7">
        <f>SUM(L4:L87)</f>
        <v>39200612</v>
      </c>
    </row>
    <row r="89" spans="6:12" ht="12.75">
      <c r="F89" s="7"/>
      <c r="G89" s="7"/>
      <c r="H89" s="7"/>
      <c r="I89" s="7"/>
      <c r="J89" s="7"/>
      <c r="K89" s="7"/>
      <c r="L89" s="7"/>
    </row>
    <row r="90" spans="6:11" ht="12.75">
      <c r="F90" s="7"/>
      <c r="G90" s="7"/>
      <c r="H90" s="7"/>
      <c r="I90" s="7"/>
      <c r="J90" s="7"/>
      <c r="K90" s="7"/>
    </row>
    <row r="91" spans="1:11" ht="12.75">
      <c r="A91" s="4" t="s">
        <v>18</v>
      </c>
      <c r="F91" s="7"/>
      <c r="G91" s="7"/>
      <c r="H91" s="7"/>
      <c r="I91" s="7"/>
      <c r="J91" s="7"/>
      <c r="K91" s="7"/>
    </row>
    <row r="92" spans="1:11" ht="12.75">
      <c r="A92" s="35" t="s">
        <v>82</v>
      </c>
      <c r="D92" s="32"/>
      <c r="E92" s="13"/>
      <c r="F92" s="15"/>
      <c r="G92" s="15"/>
      <c r="H92" s="15"/>
      <c r="I92" s="7"/>
      <c r="J92" s="7"/>
      <c r="K92" s="7"/>
    </row>
    <row r="93" spans="4:8" ht="12.75">
      <c r="D93" s="32"/>
      <c r="E93" s="13"/>
      <c r="F93" s="15"/>
      <c r="G93" s="15"/>
      <c r="H93" s="15"/>
    </row>
    <row r="94" spans="4:8" ht="12.75">
      <c r="D94" s="32"/>
      <c r="E94" s="13"/>
      <c r="F94" s="15"/>
      <c r="G94" s="15"/>
      <c r="H94" s="15"/>
    </row>
    <row r="95" ht="12.75">
      <c r="G95" s="7"/>
    </row>
  </sheetData>
  <sheetProtection/>
  <printOptions/>
  <pageMargins left="0.43" right="0.24" top="0.4" bottom="0.23" header="0.35" footer="0.23"/>
  <pageSetup fitToHeight="3" fitToWidth="1" horizontalDpi="600" verticalDpi="600" orientation="landscape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6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1" max="1" width="16.8515625" style="3" bestFit="1" customWidth="1"/>
    <col min="2" max="2" width="7.140625" style="3" bestFit="1" customWidth="1"/>
    <col min="3" max="3" width="11.421875" style="3" bestFit="1" customWidth="1"/>
    <col min="4" max="4" width="7.7109375" style="27" bestFit="1" customWidth="1"/>
    <col min="5" max="5" width="47.421875" style="30" bestFit="1" customWidth="1"/>
    <col min="6" max="6" width="11.7109375" style="3" bestFit="1" customWidth="1"/>
    <col min="7" max="8" width="11.7109375" style="3" customWidth="1"/>
    <col min="9" max="13" width="11.7109375" style="3" bestFit="1" customWidth="1"/>
    <col min="14" max="14" width="12.7109375" style="3" bestFit="1" customWidth="1"/>
    <col min="15" max="16384" width="9.140625" style="3" customWidth="1"/>
  </cols>
  <sheetData>
    <row r="1" spans="1:14" ht="15.75">
      <c r="A1" s="18" t="s">
        <v>80</v>
      </c>
      <c r="B1" s="18"/>
      <c r="C1" s="18"/>
      <c r="N1" s="20">
        <v>39926</v>
      </c>
    </row>
    <row r="3" spans="1:14" ht="25.5">
      <c r="A3" s="12" t="s">
        <v>8</v>
      </c>
      <c r="B3" s="2" t="s">
        <v>166</v>
      </c>
      <c r="C3" s="12" t="s">
        <v>165</v>
      </c>
      <c r="D3" s="33" t="s">
        <v>167</v>
      </c>
      <c r="E3" s="12" t="s">
        <v>11</v>
      </c>
      <c r="F3" s="29" t="s">
        <v>78</v>
      </c>
      <c r="G3" s="12" t="s">
        <v>74</v>
      </c>
      <c r="H3" s="29" t="s">
        <v>79</v>
      </c>
      <c r="I3" s="12">
        <v>2010</v>
      </c>
      <c r="J3" s="12">
        <f>I3+1</f>
        <v>2011</v>
      </c>
      <c r="K3" s="12">
        <f>J3+1</f>
        <v>2012</v>
      </c>
      <c r="L3" s="12">
        <f>K3+1</f>
        <v>2013</v>
      </c>
      <c r="M3" s="12">
        <f>L3+1</f>
        <v>2014</v>
      </c>
      <c r="N3" s="12" t="s">
        <v>10</v>
      </c>
    </row>
    <row r="4" spans="1:14" ht="12.75">
      <c r="A4" s="13" t="s">
        <v>170</v>
      </c>
      <c r="B4" s="21">
        <v>3</v>
      </c>
      <c r="C4" s="3" t="s">
        <v>1</v>
      </c>
      <c r="D4" s="32" t="s">
        <v>168</v>
      </c>
      <c r="E4" s="13" t="s">
        <v>169</v>
      </c>
      <c r="F4" s="15">
        <v>-750000</v>
      </c>
      <c r="G4" s="15"/>
      <c r="H4" s="15">
        <f>F4+G4</f>
        <v>-750000</v>
      </c>
      <c r="I4" s="15">
        <v>0</v>
      </c>
      <c r="J4" s="15">
        <v>850000</v>
      </c>
      <c r="K4" s="15">
        <v>0</v>
      </c>
      <c r="L4" s="15">
        <v>0</v>
      </c>
      <c r="M4" s="15">
        <v>0</v>
      </c>
      <c r="N4" s="7">
        <f>SUM(H4:M4)</f>
        <v>100000</v>
      </c>
    </row>
    <row r="5" spans="1:14" ht="12.75">
      <c r="A5" s="13" t="s">
        <v>170</v>
      </c>
      <c r="B5" s="21">
        <v>3</v>
      </c>
      <c r="C5" s="3" t="s">
        <v>2</v>
      </c>
      <c r="D5" s="32" t="s">
        <v>171</v>
      </c>
      <c r="E5" s="13" t="s">
        <v>172</v>
      </c>
      <c r="F5" s="15">
        <v>110748</v>
      </c>
      <c r="G5" s="15"/>
      <c r="H5" s="15">
        <f aca="true" t="shared" si="0" ref="H5:H68">F5+G5</f>
        <v>110748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7">
        <f aca="true" t="shared" si="1" ref="N5:N68">SUM(H5:M5)</f>
        <v>110748</v>
      </c>
    </row>
    <row r="6" spans="1:14" ht="12.75">
      <c r="A6" s="13" t="s">
        <v>170</v>
      </c>
      <c r="B6" s="21">
        <v>3</v>
      </c>
      <c r="C6" s="3" t="s">
        <v>1</v>
      </c>
      <c r="D6" s="32" t="s">
        <v>173</v>
      </c>
      <c r="E6" s="13" t="s">
        <v>174</v>
      </c>
      <c r="F6" s="15">
        <v>0</v>
      </c>
      <c r="G6" s="15"/>
      <c r="H6" s="15">
        <f t="shared" si="0"/>
        <v>0</v>
      </c>
      <c r="I6" s="15">
        <v>873962</v>
      </c>
      <c r="J6" s="15">
        <v>91627</v>
      </c>
      <c r="K6" s="15">
        <v>95293</v>
      </c>
      <c r="L6" s="15">
        <v>0</v>
      </c>
      <c r="M6" s="15">
        <v>0</v>
      </c>
      <c r="N6" s="7">
        <f t="shared" si="1"/>
        <v>1060882</v>
      </c>
    </row>
    <row r="7" spans="1:14" ht="12.75">
      <c r="A7" s="13" t="s">
        <v>170</v>
      </c>
      <c r="B7" s="21">
        <v>3</v>
      </c>
      <c r="C7" s="3" t="s">
        <v>1</v>
      </c>
      <c r="D7" s="32" t="s">
        <v>175</v>
      </c>
      <c r="E7" s="13" t="s">
        <v>176</v>
      </c>
      <c r="F7" s="15">
        <v>1350000</v>
      </c>
      <c r="G7" s="15">
        <v>-200000</v>
      </c>
      <c r="H7" s="15">
        <f t="shared" si="0"/>
        <v>1150000</v>
      </c>
      <c r="I7" s="15">
        <v>0</v>
      </c>
      <c r="J7" s="15">
        <v>3328807</v>
      </c>
      <c r="K7" s="15">
        <v>581318</v>
      </c>
      <c r="L7" s="15">
        <v>0</v>
      </c>
      <c r="M7" s="15">
        <v>0</v>
      </c>
      <c r="N7" s="7">
        <f t="shared" si="1"/>
        <v>5060125</v>
      </c>
    </row>
    <row r="8" spans="1:14" ht="12.75">
      <c r="A8" s="13" t="s">
        <v>170</v>
      </c>
      <c r="B8" s="21">
        <v>3</v>
      </c>
      <c r="C8" s="3" t="s">
        <v>1</v>
      </c>
      <c r="D8" s="32" t="s">
        <v>177</v>
      </c>
      <c r="E8" s="13" t="s">
        <v>178</v>
      </c>
      <c r="F8" s="15">
        <v>0</v>
      </c>
      <c r="G8" s="15"/>
      <c r="H8" s="15">
        <f t="shared" si="0"/>
        <v>0</v>
      </c>
      <c r="I8" s="15">
        <v>0</v>
      </c>
      <c r="J8" s="15">
        <v>0</v>
      </c>
      <c r="K8" s="15">
        <v>0</v>
      </c>
      <c r="L8" s="15">
        <v>0</v>
      </c>
      <c r="M8" s="15">
        <v>1718673</v>
      </c>
      <c r="N8" s="7">
        <f t="shared" si="1"/>
        <v>1718673</v>
      </c>
    </row>
    <row r="9" spans="1:14" ht="12.75">
      <c r="A9" s="13" t="s">
        <v>170</v>
      </c>
      <c r="B9" s="21">
        <v>3</v>
      </c>
      <c r="C9" s="3" t="s">
        <v>2</v>
      </c>
      <c r="D9" s="27" t="s">
        <v>19</v>
      </c>
      <c r="E9" s="27" t="s">
        <v>22</v>
      </c>
      <c r="F9" s="15">
        <v>0</v>
      </c>
      <c r="G9" s="28">
        <v>60000</v>
      </c>
      <c r="H9" s="15">
        <f t="shared" si="0"/>
        <v>60000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7">
        <f t="shared" si="1"/>
        <v>60000</v>
      </c>
    </row>
    <row r="10" spans="1:14" ht="12.75">
      <c r="A10" s="13" t="s">
        <v>170</v>
      </c>
      <c r="B10" s="21">
        <v>3</v>
      </c>
      <c r="C10" s="3" t="s">
        <v>2</v>
      </c>
      <c r="D10" s="27" t="s">
        <v>21</v>
      </c>
      <c r="E10" s="27" t="s">
        <v>72</v>
      </c>
      <c r="F10" s="15">
        <v>0</v>
      </c>
      <c r="G10" s="28">
        <v>50000</v>
      </c>
      <c r="H10" s="15">
        <f t="shared" si="0"/>
        <v>50000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7">
        <f t="shared" si="1"/>
        <v>50000</v>
      </c>
    </row>
    <row r="11" spans="1:14" ht="12.75">
      <c r="A11" s="13" t="s">
        <v>170</v>
      </c>
      <c r="B11" s="21">
        <v>3</v>
      </c>
      <c r="C11" s="3" t="s">
        <v>2</v>
      </c>
      <c r="D11" s="27" t="s">
        <v>23</v>
      </c>
      <c r="E11" s="27" t="s">
        <v>28</v>
      </c>
      <c r="F11" s="15">
        <v>0</v>
      </c>
      <c r="G11" s="28">
        <v>80000</v>
      </c>
      <c r="H11" s="15">
        <f t="shared" si="0"/>
        <v>80000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7">
        <f t="shared" si="1"/>
        <v>80000</v>
      </c>
    </row>
    <row r="12" spans="1:14" ht="12.75">
      <c r="A12" s="13" t="s">
        <v>181</v>
      </c>
      <c r="B12" s="21">
        <v>3</v>
      </c>
      <c r="C12" s="3" t="s">
        <v>2</v>
      </c>
      <c r="D12" s="32" t="s">
        <v>179</v>
      </c>
      <c r="E12" s="13" t="s">
        <v>180</v>
      </c>
      <c r="F12" s="15">
        <v>892660</v>
      </c>
      <c r="G12" s="15"/>
      <c r="H12" s="15">
        <f t="shared" si="0"/>
        <v>892660</v>
      </c>
      <c r="I12" s="15">
        <v>1341111</v>
      </c>
      <c r="J12" s="15">
        <v>1405022</v>
      </c>
      <c r="K12" s="15">
        <v>1963104</v>
      </c>
      <c r="L12" s="15">
        <v>0</v>
      </c>
      <c r="M12" s="15">
        <v>0</v>
      </c>
      <c r="N12" s="7">
        <f t="shared" si="1"/>
        <v>5601897</v>
      </c>
    </row>
    <row r="13" spans="1:14" ht="12.75">
      <c r="A13" s="13" t="s">
        <v>181</v>
      </c>
      <c r="B13" s="21">
        <v>3</v>
      </c>
      <c r="C13" s="3" t="s">
        <v>2</v>
      </c>
      <c r="D13" s="32" t="s">
        <v>182</v>
      </c>
      <c r="E13" s="13" t="s">
        <v>183</v>
      </c>
      <c r="F13" s="15">
        <v>1143700</v>
      </c>
      <c r="G13" s="15"/>
      <c r="H13" s="15">
        <f t="shared" si="0"/>
        <v>1143700</v>
      </c>
      <c r="I13" s="15">
        <v>1494835</v>
      </c>
      <c r="J13" s="15">
        <v>1567543</v>
      </c>
      <c r="K13" s="15">
        <v>2192284</v>
      </c>
      <c r="L13" s="15">
        <v>0</v>
      </c>
      <c r="M13" s="15">
        <v>0</v>
      </c>
      <c r="N13" s="7">
        <f t="shared" si="1"/>
        <v>6398362</v>
      </c>
    </row>
    <row r="14" spans="1:14" ht="12.75">
      <c r="A14" s="13" t="s">
        <v>181</v>
      </c>
      <c r="B14" s="21">
        <v>3</v>
      </c>
      <c r="C14" s="3" t="s">
        <v>2</v>
      </c>
      <c r="D14" s="32" t="s">
        <v>184</v>
      </c>
      <c r="E14" s="13" t="s">
        <v>185</v>
      </c>
      <c r="F14" s="15">
        <v>158997</v>
      </c>
      <c r="G14" s="15"/>
      <c r="H14" s="15">
        <f t="shared" si="0"/>
        <v>158997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7">
        <f t="shared" si="1"/>
        <v>158997</v>
      </c>
    </row>
    <row r="15" spans="1:14" ht="12.75">
      <c r="A15" s="13" t="s">
        <v>181</v>
      </c>
      <c r="B15" s="21">
        <v>3</v>
      </c>
      <c r="C15" s="3" t="s">
        <v>2</v>
      </c>
      <c r="D15" s="32" t="s">
        <v>186</v>
      </c>
      <c r="E15" s="13" t="s">
        <v>187</v>
      </c>
      <c r="F15" s="15">
        <v>161179</v>
      </c>
      <c r="G15" s="15"/>
      <c r="H15" s="15">
        <f t="shared" si="0"/>
        <v>161179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7">
        <f t="shared" si="1"/>
        <v>161179</v>
      </c>
    </row>
    <row r="16" spans="1:14" ht="12.75">
      <c r="A16" s="13" t="s">
        <v>181</v>
      </c>
      <c r="B16" s="21">
        <v>3</v>
      </c>
      <c r="C16" s="3" t="s">
        <v>2</v>
      </c>
      <c r="D16" s="32" t="s">
        <v>188</v>
      </c>
      <c r="E16" s="13" t="s">
        <v>189</v>
      </c>
      <c r="F16" s="15">
        <v>543109</v>
      </c>
      <c r="G16" s="15">
        <v>-510000</v>
      </c>
      <c r="H16" s="15">
        <f t="shared" si="0"/>
        <v>33109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7">
        <f t="shared" si="1"/>
        <v>33109</v>
      </c>
    </row>
    <row r="17" spans="1:14" ht="12.75">
      <c r="A17" s="13" t="s">
        <v>181</v>
      </c>
      <c r="B17" s="21">
        <v>3</v>
      </c>
      <c r="C17" s="3" t="s">
        <v>1</v>
      </c>
      <c r="D17" s="32" t="s">
        <v>190</v>
      </c>
      <c r="E17" s="13" t="s">
        <v>191</v>
      </c>
      <c r="F17" s="15">
        <v>236928</v>
      </c>
      <c r="G17" s="15"/>
      <c r="H17" s="15">
        <f t="shared" si="0"/>
        <v>236928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7">
        <f t="shared" si="1"/>
        <v>236928</v>
      </c>
    </row>
    <row r="18" spans="1:14" ht="12.75">
      <c r="A18" s="13" t="s">
        <v>181</v>
      </c>
      <c r="B18" s="21">
        <v>3</v>
      </c>
      <c r="C18" s="3" t="s">
        <v>2</v>
      </c>
      <c r="D18" s="32" t="s">
        <v>192</v>
      </c>
      <c r="E18" s="13" t="s">
        <v>193</v>
      </c>
      <c r="F18" s="15">
        <v>238916</v>
      </c>
      <c r="G18" s="15"/>
      <c r="H18" s="15">
        <f t="shared" si="0"/>
        <v>238916</v>
      </c>
      <c r="I18" s="15">
        <v>1866432</v>
      </c>
      <c r="J18" s="15">
        <v>460237</v>
      </c>
      <c r="K18" s="15">
        <v>480604</v>
      </c>
      <c r="L18" s="15">
        <v>669261</v>
      </c>
      <c r="M18" s="15">
        <v>0</v>
      </c>
      <c r="N18" s="7">
        <f t="shared" si="1"/>
        <v>3715450</v>
      </c>
    </row>
    <row r="19" spans="1:14" ht="12.75">
      <c r="A19" s="13" t="s">
        <v>181</v>
      </c>
      <c r="B19" s="21">
        <v>3</v>
      </c>
      <c r="C19" s="3" t="s">
        <v>2</v>
      </c>
      <c r="D19" s="32" t="s">
        <v>194</v>
      </c>
      <c r="E19" s="13" t="s">
        <v>195</v>
      </c>
      <c r="F19" s="15">
        <v>0</v>
      </c>
      <c r="G19" s="15"/>
      <c r="H19" s="15">
        <f t="shared" si="0"/>
        <v>0</v>
      </c>
      <c r="I19" s="15">
        <v>0</v>
      </c>
      <c r="J19" s="15">
        <v>0</v>
      </c>
      <c r="K19" s="15">
        <v>0</v>
      </c>
      <c r="L19" s="15">
        <v>0</v>
      </c>
      <c r="M19" s="15">
        <v>917858</v>
      </c>
      <c r="N19" s="7">
        <f t="shared" si="1"/>
        <v>917858</v>
      </c>
    </row>
    <row r="20" spans="1:14" ht="12.75">
      <c r="A20" s="13" t="s">
        <v>181</v>
      </c>
      <c r="B20" s="21">
        <v>3</v>
      </c>
      <c r="C20" s="3" t="s">
        <v>2</v>
      </c>
      <c r="D20" s="32" t="s">
        <v>196</v>
      </c>
      <c r="E20" s="13" t="s">
        <v>197</v>
      </c>
      <c r="F20" s="15">
        <v>0</v>
      </c>
      <c r="G20" s="15">
        <v>375000</v>
      </c>
      <c r="H20" s="15">
        <f t="shared" si="0"/>
        <v>375000</v>
      </c>
      <c r="I20" s="15">
        <v>0</v>
      </c>
      <c r="J20" s="15">
        <v>0</v>
      </c>
      <c r="K20" s="15">
        <v>0</v>
      </c>
      <c r="L20" s="15">
        <v>0</v>
      </c>
      <c r="M20" s="15">
        <v>7492415</v>
      </c>
      <c r="N20" s="7">
        <f t="shared" si="1"/>
        <v>7867415</v>
      </c>
    </row>
    <row r="21" spans="1:14" ht="12.75">
      <c r="A21" s="13" t="s">
        <v>181</v>
      </c>
      <c r="B21" s="21">
        <v>3</v>
      </c>
      <c r="C21" s="3" t="s">
        <v>2</v>
      </c>
      <c r="D21" s="27" t="s">
        <v>26</v>
      </c>
      <c r="E21" s="27" t="s">
        <v>27</v>
      </c>
      <c r="F21" s="15">
        <v>0</v>
      </c>
      <c r="G21" s="28">
        <v>90000</v>
      </c>
      <c r="H21" s="15">
        <f t="shared" si="0"/>
        <v>90000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7">
        <f t="shared" si="1"/>
        <v>90000</v>
      </c>
    </row>
    <row r="22" spans="1:14" ht="12.75">
      <c r="A22" s="13" t="s">
        <v>181</v>
      </c>
      <c r="B22" s="21">
        <v>3</v>
      </c>
      <c r="C22" s="3" t="s">
        <v>2</v>
      </c>
      <c r="D22" s="27" t="s">
        <v>24</v>
      </c>
      <c r="E22" s="27" t="s">
        <v>25</v>
      </c>
      <c r="F22" s="15">
        <v>0</v>
      </c>
      <c r="G22" s="28">
        <v>100000</v>
      </c>
      <c r="H22" s="15">
        <f t="shared" si="0"/>
        <v>100000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7">
        <f t="shared" si="1"/>
        <v>100000</v>
      </c>
    </row>
    <row r="23" spans="1:14" ht="12.75">
      <c r="A23" s="13" t="s">
        <v>181</v>
      </c>
      <c r="B23" s="21">
        <v>3</v>
      </c>
      <c r="C23" s="3" t="s">
        <v>2</v>
      </c>
      <c r="D23" s="27" t="s">
        <v>29</v>
      </c>
      <c r="E23" s="27" t="s">
        <v>30</v>
      </c>
      <c r="F23" s="15">
        <v>0</v>
      </c>
      <c r="G23" s="28">
        <v>50000</v>
      </c>
      <c r="H23" s="15">
        <f t="shared" si="0"/>
        <v>50000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7">
        <f t="shared" si="1"/>
        <v>50000</v>
      </c>
    </row>
    <row r="24" spans="1:14" ht="12.75">
      <c r="A24" s="13" t="s">
        <v>181</v>
      </c>
      <c r="B24" s="21">
        <v>3</v>
      </c>
      <c r="C24" s="3" t="s">
        <v>2</v>
      </c>
      <c r="D24" s="27" t="s">
        <v>75</v>
      </c>
      <c r="E24" s="27" t="s">
        <v>20</v>
      </c>
      <c r="F24" s="15">
        <v>0</v>
      </c>
      <c r="G24" s="28">
        <v>60000</v>
      </c>
      <c r="H24" s="15">
        <f t="shared" si="0"/>
        <v>60000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7">
        <f t="shared" si="1"/>
        <v>60000</v>
      </c>
    </row>
    <row r="25" spans="1:14" ht="12.75">
      <c r="A25" s="13" t="s">
        <v>200</v>
      </c>
      <c r="B25" s="21">
        <v>3</v>
      </c>
      <c r="C25" s="3" t="s">
        <v>1</v>
      </c>
      <c r="D25" s="32" t="s">
        <v>198</v>
      </c>
      <c r="E25" s="13" t="s">
        <v>199</v>
      </c>
      <c r="F25" s="15">
        <v>2387943</v>
      </c>
      <c r="G25" s="15"/>
      <c r="H25" s="15">
        <f t="shared" si="0"/>
        <v>2387943</v>
      </c>
      <c r="I25" s="15">
        <v>83014</v>
      </c>
      <c r="J25" s="15">
        <v>0</v>
      </c>
      <c r="K25" s="15">
        <v>0</v>
      </c>
      <c r="L25" s="15">
        <v>0</v>
      </c>
      <c r="M25" s="15">
        <v>0</v>
      </c>
      <c r="N25" s="7">
        <f t="shared" si="1"/>
        <v>2470957</v>
      </c>
    </row>
    <row r="26" spans="1:14" ht="12.75">
      <c r="A26" s="13" t="s">
        <v>200</v>
      </c>
      <c r="B26" s="21">
        <v>3</v>
      </c>
      <c r="C26" s="3" t="s">
        <v>2</v>
      </c>
      <c r="D26" s="32" t="s">
        <v>201</v>
      </c>
      <c r="E26" s="13" t="s">
        <v>202</v>
      </c>
      <c r="F26" s="15">
        <v>-97604</v>
      </c>
      <c r="G26" s="15"/>
      <c r="H26" s="15">
        <f t="shared" si="0"/>
        <v>-97604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7">
        <f t="shared" si="1"/>
        <v>-97604</v>
      </c>
    </row>
    <row r="27" spans="1:14" ht="12.75">
      <c r="A27" s="13" t="s">
        <v>200</v>
      </c>
      <c r="B27" s="21">
        <v>3</v>
      </c>
      <c r="C27" s="3" t="s">
        <v>2</v>
      </c>
      <c r="D27" s="32" t="s">
        <v>203</v>
      </c>
      <c r="E27" s="13" t="s">
        <v>204</v>
      </c>
      <c r="F27" s="15">
        <v>34616</v>
      </c>
      <c r="G27" s="15">
        <v>-1500000</v>
      </c>
      <c r="H27" s="15">
        <f t="shared" si="0"/>
        <v>-1465384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7">
        <f t="shared" si="1"/>
        <v>-1465384</v>
      </c>
    </row>
    <row r="28" spans="1:14" ht="12.75">
      <c r="A28" s="13" t="s">
        <v>200</v>
      </c>
      <c r="B28" s="21">
        <v>3</v>
      </c>
      <c r="C28" s="3" t="s">
        <v>2</v>
      </c>
      <c r="D28" s="32" t="s">
        <v>205</v>
      </c>
      <c r="E28" s="13" t="s">
        <v>206</v>
      </c>
      <c r="F28" s="15">
        <v>0</v>
      </c>
      <c r="G28" s="15"/>
      <c r="H28" s="15">
        <f t="shared" si="0"/>
        <v>0</v>
      </c>
      <c r="I28" s="15">
        <v>310386</v>
      </c>
      <c r="J28" s="15">
        <v>541890</v>
      </c>
      <c r="K28" s="15">
        <v>567770</v>
      </c>
      <c r="L28" s="15">
        <v>0</v>
      </c>
      <c r="M28" s="15">
        <v>0</v>
      </c>
      <c r="N28" s="7">
        <f t="shared" si="1"/>
        <v>1420046</v>
      </c>
    </row>
    <row r="29" spans="1:14" ht="12.75">
      <c r="A29" s="13" t="s">
        <v>200</v>
      </c>
      <c r="B29" s="21">
        <v>3</v>
      </c>
      <c r="C29" s="3" t="s">
        <v>2</v>
      </c>
      <c r="D29" s="32" t="s">
        <v>207</v>
      </c>
      <c r="E29" s="13" t="s">
        <v>208</v>
      </c>
      <c r="F29" s="15">
        <v>0</v>
      </c>
      <c r="G29" s="15"/>
      <c r="H29" s="15">
        <f t="shared" si="0"/>
        <v>0</v>
      </c>
      <c r="I29" s="15">
        <v>0</v>
      </c>
      <c r="J29" s="15">
        <v>0</v>
      </c>
      <c r="K29" s="15">
        <v>0</v>
      </c>
      <c r="L29" s="15">
        <v>0</v>
      </c>
      <c r="M29" s="15">
        <v>179687</v>
      </c>
      <c r="N29" s="7">
        <f t="shared" si="1"/>
        <v>179687</v>
      </c>
    </row>
    <row r="30" spans="1:14" ht="12.75">
      <c r="A30" s="13" t="s">
        <v>200</v>
      </c>
      <c r="B30" s="21">
        <v>3</v>
      </c>
      <c r="C30" s="3" t="s">
        <v>2</v>
      </c>
      <c r="D30" s="32" t="s">
        <v>209</v>
      </c>
      <c r="E30" s="13" t="s">
        <v>210</v>
      </c>
      <c r="F30" s="15">
        <v>0</v>
      </c>
      <c r="G30" s="15">
        <v>145000</v>
      </c>
      <c r="H30" s="15">
        <f t="shared" si="0"/>
        <v>145000</v>
      </c>
      <c r="I30" s="15">
        <v>0</v>
      </c>
      <c r="J30" s="15">
        <v>0</v>
      </c>
      <c r="K30" s="15">
        <v>0</v>
      </c>
      <c r="L30" s="15">
        <v>0</v>
      </c>
      <c r="M30" s="15">
        <v>935055</v>
      </c>
      <c r="N30" s="7">
        <f t="shared" si="1"/>
        <v>1080055</v>
      </c>
    </row>
    <row r="31" spans="1:14" ht="12.75">
      <c r="A31" s="13" t="s">
        <v>200</v>
      </c>
      <c r="B31" s="21">
        <v>3</v>
      </c>
      <c r="C31" s="3" t="s">
        <v>2</v>
      </c>
      <c r="D31" s="27" t="s">
        <v>31</v>
      </c>
      <c r="E31" s="27" t="s">
        <v>32</v>
      </c>
      <c r="F31" s="15">
        <v>0</v>
      </c>
      <c r="G31" s="28">
        <v>50000</v>
      </c>
      <c r="H31" s="15">
        <f t="shared" si="0"/>
        <v>50000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7">
        <f t="shared" si="1"/>
        <v>50000</v>
      </c>
    </row>
    <row r="32" spans="1:14" ht="12.75">
      <c r="A32" s="13" t="s">
        <v>213</v>
      </c>
      <c r="B32" s="21">
        <v>3</v>
      </c>
      <c r="C32" s="3" t="s">
        <v>2</v>
      </c>
      <c r="D32" s="32" t="s">
        <v>211</v>
      </c>
      <c r="E32" s="13" t="s">
        <v>212</v>
      </c>
      <c r="F32" s="15">
        <v>200000</v>
      </c>
      <c r="G32" s="15"/>
      <c r="H32" s="15">
        <f t="shared" si="0"/>
        <v>200000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7">
        <f t="shared" si="1"/>
        <v>200000</v>
      </c>
    </row>
    <row r="33" spans="1:14" ht="12.75">
      <c r="A33" s="13" t="s">
        <v>213</v>
      </c>
      <c r="B33" s="21">
        <v>3</v>
      </c>
      <c r="C33" s="3" t="s">
        <v>2</v>
      </c>
      <c r="D33" s="32" t="s">
        <v>214</v>
      </c>
      <c r="E33" s="13" t="s">
        <v>215</v>
      </c>
      <c r="F33" s="15">
        <v>111688</v>
      </c>
      <c r="G33" s="15"/>
      <c r="H33" s="15">
        <f t="shared" si="0"/>
        <v>111688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7">
        <f t="shared" si="1"/>
        <v>111688</v>
      </c>
    </row>
    <row r="34" spans="1:14" ht="12.75">
      <c r="A34" s="13" t="s">
        <v>213</v>
      </c>
      <c r="B34" s="21">
        <v>3</v>
      </c>
      <c r="C34" s="3" t="s">
        <v>2</v>
      </c>
      <c r="D34" s="32" t="s">
        <v>216</v>
      </c>
      <c r="E34" s="13" t="s">
        <v>217</v>
      </c>
      <c r="F34" s="15">
        <v>434548</v>
      </c>
      <c r="G34" s="15">
        <v>-100000</v>
      </c>
      <c r="H34" s="15">
        <f t="shared" si="0"/>
        <v>334548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7">
        <f t="shared" si="1"/>
        <v>334548</v>
      </c>
    </row>
    <row r="35" spans="1:14" ht="12.75">
      <c r="A35" s="13" t="s">
        <v>213</v>
      </c>
      <c r="B35" s="21">
        <v>3</v>
      </c>
      <c r="C35" s="3" t="s">
        <v>1</v>
      </c>
      <c r="D35" s="32" t="s">
        <v>218</v>
      </c>
      <c r="E35" s="13" t="s">
        <v>219</v>
      </c>
      <c r="F35" s="15">
        <v>893122</v>
      </c>
      <c r="G35" s="15">
        <v>-893122</v>
      </c>
      <c r="H35" s="15">
        <f t="shared" si="0"/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7">
        <f t="shared" si="1"/>
        <v>0</v>
      </c>
    </row>
    <row r="36" spans="1:14" ht="12.75">
      <c r="A36" s="13" t="s">
        <v>213</v>
      </c>
      <c r="B36" s="21">
        <v>3</v>
      </c>
      <c r="C36" s="3" t="s">
        <v>1</v>
      </c>
      <c r="D36" s="32" t="s">
        <v>220</v>
      </c>
      <c r="E36" s="13" t="s">
        <v>221</v>
      </c>
      <c r="F36" s="15">
        <v>1003845</v>
      </c>
      <c r="G36" s="15"/>
      <c r="H36" s="15">
        <f t="shared" si="0"/>
        <v>1003845</v>
      </c>
      <c r="I36" s="15">
        <v>841594</v>
      </c>
      <c r="J36" s="15">
        <v>817816</v>
      </c>
      <c r="K36" s="15">
        <v>0</v>
      </c>
      <c r="L36" s="15">
        <v>0</v>
      </c>
      <c r="M36" s="15">
        <v>0</v>
      </c>
      <c r="N36" s="7">
        <f t="shared" si="1"/>
        <v>2663255</v>
      </c>
    </row>
    <row r="37" spans="1:14" ht="12.75">
      <c r="A37" s="13" t="s">
        <v>213</v>
      </c>
      <c r="B37" s="21">
        <v>3</v>
      </c>
      <c r="C37" s="3" t="s">
        <v>2</v>
      </c>
      <c r="D37" s="32" t="s">
        <v>222</v>
      </c>
      <c r="E37" s="13" t="s">
        <v>223</v>
      </c>
      <c r="F37" s="15">
        <v>0</v>
      </c>
      <c r="G37" s="15"/>
      <c r="H37" s="15">
        <f t="shared" si="0"/>
        <v>0</v>
      </c>
      <c r="I37" s="15">
        <v>0</v>
      </c>
      <c r="J37" s="15">
        <v>3545314</v>
      </c>
      <c r="K37" s="15">
        <v>2877718</v>
      </c>
      <c r="L37" s="15">
        <v>653845</v>
      </c>
      <c r="M37" s="15">
        <v>0</v>
      </c>
      <c r="N37" s="7">
        <f t="shared" si="1"/>
        <v>7076877</v>
      </c>
    </row>
    <row r="38" spans="1:14" ht="12.75">
      <c r="A38" s="13" t="s">
        <v>213</v>
      </c>
      <c r="B38" s="21">
        <v>3</v>
      </c>
      <c r="C38" s="3" t="s">
        <v>2</v>
      </c>
      <c r="D38" s="32" t="s">
        <v>224</v>
      </c>
      <c r="E38" s="13" t="s">
        <v>225</v>
      </c>
      <c r="F38" s="15">
        <v>0</v>
      </c>
      <c r="G38" s="15"/>
      <c r="H38" s="15">
        <f t="shared" si="0"/>
        <v>0</v>
      </c>
      <c r="I38" s="15">
        <v>0</v>
      </c>
      <c r="J38" s="15">
        <v>0</v>
      </c>
      <c r="K38" s="15">
        <v>973141</v>
      </c>
      <c r="L38" s="15">
        <v>1025909</v>
      </c>
      <c r="M38" s="15">
        <v>1325274</v>
      </c>
      <c r="N38" s="7">
        <f t="shared" si="1"/>
        <v>3324324</v>
      </c>
    </row>
    <row r="39" spans="1:14" ht="12.75">
      <c r="A39" s="13" t="s">
        <v>213</v>
      </c>
      <c r="B39" s="21">
        <v>3</v>
      </c>
      <c r="C39" s="3" t="s">
        <v>2</v>
      </c>
      <c r="D39" s="32" t="s">
        <v>226</v>
      </c>
      <c r="E39" s="13" t="s">
        <v>227</v>
      </c>
      <c r="F39" s="15">
        <v>0</v>
      </c>
      <c r="G39" s="15"/>
      <c r="H39" s="15">
        <f t="shared" si="0"/>
        <v>0</v>
      </c>
      <c r="I39" s="15">
        <v>0</v>
      </c>
      <c r="J39" s="15">
        <v>0</v>
      </c>
      <c r="K39" s="15">
        <v>0</v>
      </c>
      <c r="L39" s="15">
        <v>0</v>
      </c>
      <c r="M39" s="15">
        <v>187011</v>
      </c>
      <c r="N39" s="7">
        <f t="shared" si="1"/>
        <v>187011</v>
      </c>
    </row>
    <row r="40" spans="1:14" ht="12.75">
      <c r="A40" s="13" t="s">
        <v>213</v>
      </c>
      <c r="B40" s="21">
        <v>3</v>
      </c>
      <c r="C40" s="3" t="s">
        <v>2</v>
      </c>
      <c r="D40" s="32" t="s">
        <v>228</v>
      </c>
      <c r="E40" s="13" t="s">
        <v>229</v>
      </c>
      <c r="F40" s="15">
        <v>0</v>
      </c>
      <c r="G40" s="15">
        <v>1870000</v>
      </c>
      <c r="H40" s="15">
        <f t="shared" si="0"/>
        <v>1870000</v>
      </c>
      <c r="I40" s="15">
        <v>0</v>
      </c>
      <c r="J40" s="15">
        <v>0</v>
      </c>
      <c r="K40" s="15">
        <v>0</v>
      </c>
      <c r="L40" s="15">
        <v>2970074</v>
      </c>
      <c r="M40" s="15">
        <v>3169099</v>
      </c>
      <c r="N40" s="7">
        <f t="shared" si="1"/>
        <v>8009173</v>
      </c>
    </row>
    <row r="41" spans="1:14" ht="12.75">
      <c r="A41" s="13" t="s">
        <v>213</v>
      </c>
      <c r="B41" s="21">
        <v>3</v>
      </c>
      <c r="C41" s="3" t="s">
        <v>2</v>
      </c>
      <c r="D41" s="32" t="s">
        <v>230</v>
      </c>
      <c r="E41" s="13" t="s">
        <v>231</v>
      </c>
      <c r="F41" s="15">
        <v>701008</v>
      </c>
      <c r="G41" s="15"/>
      <c r="H41" s="15">
        <f t="shared" si="0"/>
        <v>701008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7">
        <f t="shared" si="1"/>
        <v>701008</v>
      </c>
    </row>
    <row r="42" spans="1:14" ht="12.75">
      <c r="A42" s="13" t="s">
        <v>213</v>
      </c>
      <c r="B42" s="21">
        <v>3</v>
      </c>
      <c r="C42" s="3" t="s">
        <v>2</v>
      </c>
      <c r="D42" s="27" t="s">
        <v>33</v>
      </c>
      <c r="E42" s="27" t="s">
        <v>34</v>
      </c>
      <c r="F42" s="15">
        <v>0</v>
      </c>
      <c r="G42" s="28">
        <v>125000</v>
      </c>
      <c r="H42" s="15">
        <f t="shared" si="0"/>
        <v>125000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7">
        <f t="shared" si="1"/>
        <v>125000</v>
      </c>
    </row>
    <row r="43" spans="1:14" ht="12.75">
      <c r="A43" s="13" t="s">
        <v>234</v>
      </c>
      <c r="B43" s="21" t="s">
        <v>16</v>
      </c>
      <c r="C43" s="3" t="s">
        <v>1</v>
      </c>
      <c r="D43" s="32" t="s">
        <v>232</v>
      </c>
      <c r="E43" s="13" t="s">
        <v>233</v>
      </c>
      <c r="F43" s="15">
        <v>824379</v>
      </c>
      <c r="G43" s="15"/>
      <c r="H43" s="15">
        <f t="shared" si="0"/>
        <v>824379</v>
      </c>
      <c r="I43" s="15">
        <v>4055246</v>
      </c>
      <c r="J43" s="15">
        <v>1716587</v>
      </c>
      <c r="K43" s="15">
        <v>0</v>
      </c>
      <c r="L43" s="15">
        <v>0</v>
      </c>
      <c r="M43" s="15">
        <v>0</v>
      </c>
      <c r="N43" s="7">
        <f t="shared" si="1"/>
        <v>6596212</v>
      </c>
    </row>
    <row r="44" spans="1:14" ht="12.75">
      <c r="A44" s="13" t="s">
        <v>234</v>
      </c>
      <c r="B44" s="21" t="s">
        <v>16</v>
      </c>
      <c r="C44" s="3" t="s">
        <v>2</v>
      </c>
      <c r="D44" s="32" t="s">
        <v>235</v>
      </c>
      <c r="E44" s="13" t="s">
        <v>236</v>
      </c>
      <c r="F44" s="15">
        <v>-98487</v>
      </c>
      <c r="G44" s="15"/>
      <c r="H44" s="15">
        <f t="shared" si="0"/>
        <v>-98487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7">
        <f t="shared" si="1"/>
        <v>-98487</v>
      </c>
    </row>
    <row r="45" spans="1:14" ht="12.75">
      <c r="A45" s="13" t="s">
        <v>234</v>
      </c>
      <c r="B45" s="21" t="s">
        <v>16</v>
      </c>
      <c r="C45" s="3" t="s">
        <v>2</v>
      </c>
      <c r="D45" s="32" t="s">
        <v>237</v>
      </c>
      <c r="E45" s="13" t="s">
        <v>238</v>
      </c>
      <c r="F45" s="15">
        <v>0</v>
      </c>
      <c r="G45" s="15"/>
      <c r="H45" s="15">
        <f t="shared" si="0"/>
        <v>0</v>
      </c>
      <c r="I45" s="15">
        <v>121104</v>
      </c>
      <c r="J45" s="15">
        <v>0</v>
      </c>
      <c r="K45" s="15">
        <v>0</v>
      </c>
      <c r="L45" s="15">
        <v>0</v>
      </c>
      <c r="M45" s="15">
        <v>0</v>
      </c>
      <c r="N45" s="7">
        <f t="shared" si="1"/>
        <v>121104</v>
      </c>
    </row>
    <row r="46" spans="1:14" ht="12.75">
      <c r="A46" s="13" t="s">
        <v>234</v>
      </c>
      <c r="B46" s="21" t="s">
        <v>16</v>
      </c>
      <c r="C46" s="3" t="s">
        <v>2</v>
      </c>
      <c r="D46" s="27" t="s">
        <v>35</v>
      </c>
      <c r="E46" s="27" t="s">
        <v>36</v>
      </c>
      <c r="F46" s="15">
        <v>0</v>
      </c>
      <c r="G46" s="28">
        <v>200000</v>
      </c>
      <c r="H46" s="15">
        <f t="shared" si="0"/>
        <v>200000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7">
        <f t="shared" si="1"/>
        <v>200000</v>
      </c>
    </row>
    <row r="47" spans="1:14" ht="12.75">
      <c r="A47" s="13" t="s">
        <v>234</v>
      </c>
      <c r="B47" s="21" t="s">
        <v>16</v>
      </c>
      <c r="C47" s="3" t="s">
        <v>2</v>
      </c>
      <c r="D47" s="27" t="s">
        <v>37</v>
      </c>
      <c r="E47" s="27" t="s">
        <v>38</v>
      </c>
      <c r="F47" s="15">
        <v>0</v>
      </c>
      <c r="G47" s="28">
        <v>100000</v>
      </c>
      <c r="H47" s="15">
        <f t="shared" si="0"/>
        <v>100000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7">
        <f t="shared" si="1"/>
        <v>100000</v>
      </c>
    </row>
    <row r="48" spans="1:14" ht="12.75">
      <c r="A48" s="13" t="s">
        <v>234</v>
      </c>
      <c r="B48" s="21" t="s">
        <v>16</v>
      </c>
      <c r="C48" s="3" t="s">
        <v>2</v>
      </c>
      <c r="D48" s="27" t="s">
        <v>39</v>
      </c>
      <c r="E48" s="27" t="s">
        <v>40</v>
      </c>
      <c r="F48" s="15">
        <v>0</v>
      </c>
      <c r="G48" s="28">
        <v>10000</v>
      </c>
      <c r="H48" s="15">
        <f t="shared" si="0"/>
        <v>10000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7">
        <f t="shared" si="1"/>
        <v>10000</v>
      </c>
    </row>
    <row r="49" spans="1:14" ht="12.75">
      <c r="A49" s="13" t="s">
        <v>234</v>
      </c>
      <c r="B49" s="21" t="s">
        <v>16</v>
      </c>
      <c r="C49" s="3" t="s">
        <v>2</v>
      </c>
      <c r="D49" s="27" t="s">
        <v>76</v>
      </c>
      <c r="E49" s="27" t="s">
        <v>77</v>
      </c>
      <c r="F49" s="15">
        <v>0</v>
      </c>
      <c r="G49" s="28">
        <v>30000</v>
      </c>
      <c r="H49" s="15">
        <f>F49+G49</f>
        <v>30000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7">
        <f>SUM(H49:M49)</f>
        <v>30000</v>
      </c>
    </row>
    <row r="50" spans="1:14" ht="12.75">
      <c r="A50" s="13" t="s">
        <v>85</v>
      </c>
      <c r="B50" s="21">
        <v>3</v>
      </c>
      <c r="C50" s="3" t="s">
        <v>2</v>
      </c>
      <c r="D50" s="32" t="s">
        <v>83</v>
      </c>
      <c r="E50" s="13" t="s">
        <v>84</v>
      </c>
      <c r="F50" s="15">
        <v>421049</v>
      </c>
      <c r="G50" s="15">
        <v>-747387</v>
      </c>
      <c r="H50" s="15">
        <f t="shared" si="0"/>
        <v>-326338</v>
      </c>
      <c r="I50" s="15">
        <v>1340901</v>
      </c>
      <c r="J50" s="15">
        <v>1404977</v>
      </c>
      <c r="K50" s="15">
        <v>0</v>
      </c>
      <c r="L50" s="15">
        <v>0</v>
      </c>
      <c r="M50" s="15">
        <v>0</v>
      </c>
      <c r="N50" s="7">
        <f t="shared" si="1"/>
        <v>2419540</v>
      </c>
    </row>
    <row r="51" spans="1:14" ht="12.75">
      <c r="A51" s="13" t="s">
        <v>88</v>
      </c>
      <c r="B51" s="21">
        <v>9</v>
      </c>
      <c r="C51" s="3" t="s">
        <v>2</v>
      </c>
      <c r="D51" s="32" t="s">
        <v>86</v>
      </c>
      <c r="E51" s="13" t="s">
        <v>87</v>
      </c>
      <c r="F51" s="15">
        <v>154686</v>
      </c>
      <c r="G51" s="15">
        <v>-100000</v>
      </c>
      <c r="H51" s="15">
        <f t="shared" si="0"/>
        <v>54686</v>
      </c>
      <c r="I51" s="15">
        <v>141732</v>
      </c>
      <c r="J51" s="15">
        <v>0</v>
      </c>
      <c r="K51" s="15">
        <v>0</v>
      </c>
      <c r="L51" s="15">
        <v>0</v>
      </c>
      <c r="M51" s="15">
        <v>0</v>
      </c>
      <c r="N51" s="7">
        <f t="shared" si="1"/>
        <v>196418</v>
      </c>
    </row>
    <row r="52" spans="1:14" ht="12.75">
      <c r="A52" s="13" t="s">
        <v>88</v>
      </c>
      <c r="B52" s="21">
        <v>9</v>
      </c>
      <c r="C52" s="3" t="s">
        <v>2</v>
      </c>
      <c r="D52" s="32" t="s">
        <v>89</v>
      </c>
      <c r="E52" s="13" t="s">
        <v>90</v>
      </c>
      <c r="F52" s="15">
        <v>0</v>
      </c>
      <c r="G52" s="15"/>
      <c r="H52" s="15">
        <f t="shared" si="0"/>
        <v>0</v>
      </c>
      <c r="I52" s="15">
        <v>0</v>
      </c>
      <c r="J52" s="15">
        <v>0</v>
      </c>
      <c r="K52" s="15">
        <v>0</v>
      </c>
      <c r="L52" s="15">
        <v>0</v>
      </c>
      <c r="M52" s="15">
        <v>187011</v>
      </c>
      <c r="N52" s="7">
        <f t="shared" si="1"/>
        <v>187011</v>
      </c>
    </row>
    <row r="53" spans="1:14" ht="12.75">
      <c r="A53" s="13" t="s">
        <v>93</v>
      </c>
      <c r="B53" s="21">
        <v>9</v>
      </c>
      <c r="C53" s="3" t="s">
        <v>1</v>
      </c>
      <c r="D53" s="32" t="s">
        <v>91</v>
      </c>
      <c r="E53" s="13" t="s">
        <v>92</v>
      </c>
      <c r="F53" s="15">
        <v>2053624</v>
      </c>
      <c r="G53" s="15"/>
      <c r="H53" s="15">
        <f t="shared" si="0"/>
        <v>2053624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7">
        <f t="shared" si="1"/>
        <v>2053624</v>
      </c>
    </row>
    <row r="54" spans="1:14" ht="12.75">
      <c r="A54" s="13" t="s">
        <v>93</v>
      </c>
      <c r="B54" s="21">
        <v>9</v>
      </c>
      <c r="C54" s="3" t="s">
        <v>2</v>
      </c>
      <c r="D54" s="32" t="s">
        <v>94</v>
      </c>
      <c r="E54" s="13" t="s">
        <v>95</v>
      </c>
      <c r="F54" s="15">
        <v>858246</v>
      </c>
      <c r="G54" s="15"/>
      <c r="H54" s="15">
        <f t="shared" si="0"/>
        <v>858246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7">
        <f t="shared" si="1"/>
        <v>858246</v>
      </c>
    </row>
    <row r="55" spans="1:14" ht="12.75">
      <c r="A55" s="13" t="s">
        <v>93</v>
      </c>
      <c r="B55" s="21">
        <v>9</v>
      </c>
      <c r="C55" s="3" t="s">
        <v>1</v>
      </c>
      <c r="D55" s="32" t="s">
        <v>96</v>
      </c>
      <c r="E55" s="13" t="s">
        <v>97</v>
      </c>
      <c r="F55" s="15">
        <v>741338</v>
      </c>
      <c r="G55" s="15">
        <v>600000</v>
      </c>
      <c r="H55" s="15">
        <f t="shared" si="0"/>
        <v>1341338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7">
        <f t="shared" si="1"/>
        <v>1341338</v>
      </c>
    </row>
    <row r="56" spans="1:14" ht="12.75">
      <c r="A56" s="13" t="s">
        <v>93</v>
      </c>
      <c r="B56" s="21">
        <v>9</v>
      </c>
      <c r="C56" s="3" t="s">
        <v>2</v>
      </c>
      <c r="D56" s="32" t="s">
        <v>98</v>
      </c>
      <c r="E56" s="13" t="s">
        <v>99</v>
      </c>
      <c r="F56" s="15">
        <v>1200000</v>
      </c>
      <c r="G56" s="15"/>
      <c r="H56" s="15">
        <f t="shared" si="0"/>
        <v>1200000</v>
      </c>
      <c r="I56" s="15">
        <v>476751</v>
      </c>
      <c r="J56" s="15">
        <v>498021</v>
      </c>
      <c r="K56" s="15">
        <v>0</v>
      </c>
      <c r="L56" s="15">
        <v>0</v>
      </c>
      <c r="M56" s="15">
        <v>0</v>
      </c>
      <c r="N56" s="7">
        <f t="shared" si="1"/>
        <v>2174772</v>
      </c>
    </row>
    <row r="57" spans="1:14" ht="12.75">
      <c r="A57" s="13" t="s">
        <v>93</v>
      </c>
      <c r="B57" s="21">
        <v>9</v>
      </c>
      <c r="C57" s="3" t="s">
        <v>2</v>
      </c>
      <c r="D57" s="32" t="s">
        <v>100</v>
      </c>
      <c r="E57" s="13" t="s">
        <v>101</v>
      </c>
      <c r="F57" s="15">
        <v>337541</v>
      </c>
      <c r="G57" s="15"/>
      <c r="H57" s="15">
        <f t="shared" si="0"/>
        <v>337541</v>
      </c>
      <c r="I57" s="15">
        <v>794111</v>
      </c>
      <c r="J57" s="15">
        <v>832058</v>
      </c>
      <c r="K57" s="15">
        <v>0</v>
      </c>
      <c r="L57" s="15">
        <v>0</v>
      </c>
      <c r="M57" s="15">
        <v>0</v>
      </c>
      <c r="N57" s="7">
        <f t="shared" si="1"/>
        <v>1963710</v>
      </c>
    </row>
    <row r="58" spans="1:14" ht="12.75">
      <c r="A58" s="13" t="s">
        <v>93</v>
      </c>
      <c r="B58" s="21">
        <v>9</v>
      </c>
      <c r="C58" s="3" t="s">
        <v>1</v>
      </c>
      <c r="D58" s="32" t="s">
        <v>102</v>
      </c>
      <c r="E58" s="13" t="s">
        <v>103</v>
      </c>
      <c r="F58" s="15">
        <v>232893</v>
      </c>
      <c r="G58" s="15">
        <f>-F58</f>
        <v>-232893</v>
      </c>
      <c r="H58" s="15">
        <f t="shared" si="0"/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7">
        <f t="shared" si="1"/>
        <v>0</v>
      </c>
    </row>
    <row r="59" spans="1:14" ht="12.75">
      <c r="A59" s="13" t="s">
        <v>93</v>
      </c>
      <c r="B59" s="21">
        <v>9</v>
      </c>
      <c r="C59" s="3" t="s">
        <v>2</v>
      </c>
      <c r="D59" s="32" t="s">
        <v>104</v>
      </c>
      <c r="E59" s="13" t="s">
        <v>105</v>
      </c>
      <c r="F59" s="15">
        <v>149845</v>
      </c>
      <c r="G59" s="15"/>
      <c r="H59" s="15">
        <f t="shared" si="0"/>
        <v>149845</v>
      </c>
      <c r="I59" s="15">
        <v>156901</v>
      </c>
      <c r="J59" s="15">
        <v>469504</v>
      </c>
      <c r="K59" s="15">
        <v>491835</v>
      </c>
      <c r="L59" s="15">
        <v>0</v>
      </c>
      <c r="M59" s="15">
        <v>0</v>
      </c>
      <c r="N59" s="7">
        <f t="shared" si="1"/>
        <v>1268085</v>
      </c>
    </row>
    <row r="60" spans="1:14" ht="12.75">
      <c r="A60" s="13" t="s">
        <v>93</v>
      </c>
      <c r="B60" s="21">
        <v>9</v>
      </c>
      <c r="C60" s="3" t="s">
        <v>2</v>
      </c>
      <c r="D60" s="32" t="s">
        <v>106</v>
      </c>
      <c r="E60" s="13" t="s">
        <v>107</v>
      </c>
      <c r="F60" s="15">
        <v>237513</v>
      </c>
      <c r="G60" s="15"/>
      <c r="H60" s="15">
        <f t="shared" si="0"/>
        <v>237513</v>
      </c>
      <c r="I60" s="15">
        <v>129337</v>
      </c>
      <c r="J60" s="15">
        <v>394472</v>
      </c>
      <c r="K60" s="15">
        <v>412939</v>
      </c>
      <c r="L60" s="15">
        <v>0</v>
      </c>
      <c r="M60" s="15">
        <v>0</v>
      </c>
      <c r="N60" s="7">
        <f t="shared" si="1"/>
        <v>1174261</v>
      </c>
    </row>
    <row r="61" spans="1:14" ht="12.75">
      <c r="A61" s="13" t="s">
        <v>93</v>
      </c>
      <c r="B61" s="21">
        <v>9</v>
      </c>
      <c r="C61" s="3" t="s">
        <v>2</v>
      </c>
      <c r="D61" s="32" t="s">
        <v>108</v>
      </c>
      <c r="E61" s="13" t="s">
        <v>109</v>
      </c>
      <c r="F61" s="15">
        <v>116446</v>
      </c>
      <c r="G61" s="15">
        <v>-116446</v>
      </c>
      <c r="H61" s="15">
        <f t="shared" si="0"/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7">
        <f t="shared" si="1"/>
        <v>0</v>
      </c>
    </row>
    <row r="62" spans="1:14" ht="12.75">
      <c r="A62" s="13" t="s">
        <v>93</v>
      </c>
      <c r="B62" s="21">
        <v>5</v>
      </c>
      <c r="C62" s="3" t="s">
        <v>2</v>
      </c>
      <c r="D62" s="32" t="s">
        <v>110</v>
      </c>
      <c r="E62" s="13" t="s">
        <v>111</v>
      </c>
      <c r="F62" s="15">
        <v>0</v>
      </c>
      <c r="G62" s="15"/>
      <c r="H62" s="15">
        <f t="shared" si="0"/>
        <v>0</v>
      </c>
      <c r="I62" s="15">
        <v>354209</v>
      </c>
      <c r="J62" s="15">
        <v>371218</v>
      </c>
      <c r="K62" s="15">
        <v>2594263</v>
      </c>
      <c r="L62" s="15">
        <v>2720187</v>
      </c>
      <c r="M62" s="15">
        <v>0</v>
      </c>
      <c r="N62" s="7">
        <f t="shared" si="1"/>
        <v>6039877</v>
      </c>
    </row>
    <row r="63" spans="1:14" ht="12.75">
      <c r="A63" s="13" t="s">
        <v>93</v>
      </c>
      <c r="B63" s="21">
        <v>9</v>
      </c>
      <c r="C63" s="3" t="s">
        <v>1</v>
      </c>
      <c r="D63" s="32" t="s">
        <v>112</v>
      </c>
      <c r="E63" s="13" t="s">
        <v>113</v>
      </c>
      <c r="F63" s="15">
        <v>0</v>
      </c>
      <c r="G63" s="15"/>
      <c r="H63" s="15">
        <f t="shared" si="0"/>
        <v>0</v>
      </c>
      <c r="I63" s="15">
        <v>0</v>
      </c>
      <c r="J63" s="15">
        <v>1188406</v>
      </c>
      <c r="K63" s="15">
        <v>145555</v>
      </c>
      <c r="L63" s="15">
        <v>151710</v>
      </c>
      <c r="M63" s="15">
        <v>0</v>
      </c>
      <c r="N63" s="7">
        <f t="shared" si="1"/>
        <v>1485671</v>
      </c>
    </row>
    <row r="64" spans="1:14" ht="12.75">
      <c r="A64" s="13" t="s">
        <v>93</v>
      </c>
      <c r="B64" s="21">
        <v>9</v>
      </c>
      <c r="C64" s="3" t="s">
        <v>2</v>
      </c>
      <c r="D64" s="32" t="s">
        <v>114</v>
      </c>
      <c r="E64" s="13" t="s">
        <v>115</v>
      </c>
      <c r="F64" s="15">
        <v>0</v>
      </c>
      <c r="G64" s="15"/>
      <c r="H64" s="15">
        <f t="shared" si="0"/>
        <v>0</v>
      </c>
      <c r="I64" s="15">
        <v>0</v>
      </c>
      <c r="J64" s="15">
        <v>0</v>
      </c>
      <c r="K64" s="15">
        <v>3155388</v>
      </c>
      <c r="L64" s="15">
        <v>418993</v>
      </c>
      <c r="M64" s="15">
        <v>1380537</v>
      </c>
      <c r="N64" s="7">
        <f t="shared" si="1"/>
        <v>4954918</v>
      </c>
    </row>
    <row r="65" spans="1:14" ht="12.75">
      <c r="A65" s="13" t="s">
        <v>93</v>
      </c>
      <c r="B65" s="21">
        <v>9</v>
      </c>
      <c r="C65" s="3" t="s">
        <v>1</v>
      </c>
      <c r="D65" s="32" t="s">
        <v>116</v>
      </c>
      <c r="E65" s="13" t="s">
        <v>117</v>
      </c>
      <c r="F65" s="15">
        <v>0</v>
      </c>
      <c r="G65" s="15"/>
      <c r="H65" s="15">
        <f t="shared" si="0"/>
        <v>0</v>
      </c>
      <c r="I65" s="15">
        <v>0</v>
      </c>
      <c r="J65" s="15">
        <v>0</v>
      </c>
      <c r="K65" s="15">
        <v>0</v>
      </c>
      <c r="L65" s="15">
        <v>3328839</v>
      </c>
      <c r="M65" s="15">
        <v>5207373</v>
      </c>
      <c r="N65" s="7">
        <f t="shared" si="1"/>
        <v>8536212</v>
      </c>
    </row>
    <row r="66" spans="1:14" ht="12.75">
      <c r="A66" s="13" t="s">
        <v>93</v>
      </c>
      <c r="B66" s="21">
        <v>9</v>
      </c>
      <c r="C66" s="3" t="s">
        <v>1</v>
      </c>
      <c r="D66" s="32" t="s">
        <v>118</v>
      </c>
      <c r="E66" s="13" t="s">
        <v>119</v>
      </c>
      <c r="F66" s="15">
        <v>0</v>
      </c>
      <c r="G66" s="15"/>
      <c r="H66" s="15">
        <f t="shared" si="0"/>
        <v>0</v>
      </c>
      <c r="I66" s="15">
        <v>0</v>
      </c>
      <c r="J66" s="15">
        <v>0</v>
      </c>
      <c r="K66" s="15">
        <v>0</v>
      </c>
      <c r="L66" s="15">
        <v>10127684</v>
      </c>
      <c r="M66" s="15">
        <v>401100</v>
      </c>
      <c r="N66" s="7">
        <f t="shared" si="1"/>
        <v>10528784</v>
      </c>
    </row>
    <row r="67" spans="1:14" ht="12.75">
      <c r="A67" s="13" t="s">
        <v>93</v>
      </c>
      <c r="B67" s="21">
        <v>5</v>
      </c>
      <c r="C67" s="3" t="s">
        <v>2</v>
      </c>
      <c r="D67" s="32" t="s">
        <v>120</v>
      </c>
      <c r="E67" s="13" t="s">
        <v>121</v>
      </c>
      <c r="F67" s="15">
        <v>0</v>
      </c>
      <c r="G67" s="15"/>
      <c r="H67" s="15">
        <f t="shared" si="0"/>
        <v>0</v>
      </c>
      <c r="I67" s="15">
        <v>0</v>
      </c>
      <c r="J67" s="15">
        <v>0</v>
      </c>
      <c r="K67" s="15">
        <v>0</v>
      </c>
      <c r="L67" s="15">
        <v>0</v>
      </c>
      <c r="M67" s="15">
        <v>667395</v>
      </c>
      <c r="N67" s="7">
        <f t="shared" si="1"/>
        <v>667395</v>
      </c>
    </row>
    <row r="68" spans="1:14" ht="12.75">
      <c r="A68" s="13" t="s">
        <v>93</v>
      </c>
      <c r="B68" s="21">
        <v>9</v>
      </c>
      <c r="C68" s="3" t="s">
        <v>2</v>
      </c>
      <c r="D68" s="32" t="s">
        <v>122</v>
      </c>
      <c r="E68" s="13" t="s">
        <v>123</v>
      </c>
      <c r="F68" s="15">
        <v>0</v>
      </c>
      <c r="G68" s="15"/>
      <c r="H68" s="15">
        <f t="shared" si="0"/>
        <v>0</v>
      </c>
      <c r="I68" s="15">
        <v>0</v>
      </c>
      <c r="J68" s="15">
        <v>0</v>
      </c>
      <c r="K68" s="15">
        <v>0</v>
      </c>
      <c r="L68" s="15">
        <v>0</v>
      </c>
      <c r="M68" s="15">
        <v>2036891</v>
      </c>
      <c r="N68" s="7">
        <f t="shared" si="1"/>
        <v>2036891</v>
      </c>
    </row>
    <row r="69" spans="1:14" ht="12.75">
      <c r="A69" s="13" t="s">
        <v>93</v>
      </c>
      <c r="B69" s="21">
        <v>9</v>
      </c>
      <c r="C69" s="3" t="s">
        <v>2</v>
      </c>
      <c r="D69" s="27" t="s">
        <v>41</v>
      </c>
      <c r="E69" s="27" t="s">
        <v>42</v>
      </c>
      <c r="F69" s="15">
        <v>0</v>
      </c>
      <c r="G69" s="28">
        <v>200000</v>
      </c>
      <c r="H69" s="15">
        <f aca="true" t="shared" si="2" ref="H69:H105">F69+G69</f>
        <v>200000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7">
        <f aca="true" t="shared" si="3" ref="N69:N105">SUM(H69:M69)</f>
        <v>200000</v>
      </c>
    </row>
    <row r="70" spans="1:14" ht="12.75">
      <c r="A70" s="13" t="s">
        <v>93</v>
      </c>
      <c r="B70" s="21">
        <v>9</v>
      </c>
      <c r="C70" s="3" t="s">
        <v>2</v>
      </c>
      <c r="D70" s="27" t="s">
        <v>43</v>
      </c>
      <c r="E70" s="27" t="s">
        <v>44</v>
      </c>
      <c r="F70" s="15">
        <v>0</v>
      </c>
      <c r="G70" s="28">
        <v>185000</v>
      </c>
      <c r="H70" s="15">
        <f t="shared" si="2"/>
        <v>185000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7">
        <f t="shared" si="3"/>
        <v>185000</v>
      </c>
    </row>
    <row r="71" spans="1:14" ht="12.75">
      <c r="A71" s="13" t="s">
        <v>93</v>
      </c>
      <c r="B71" s="21">
        <v>9</v>
      </c>
      <c r="C71" s="3" t="s">
        <v>2</v>
      </c>
      <c r="D71" s="27" t="s">
        <v>45</v>
      </c>
      <c r="E71" s="27" t="s">
        <v>46</v>
      </c>
      <c r="F71" s="15">
        <v>0</v>
      </c>
      <c r="G71" s="28">
        <v>115000</v>
      </c>
      <c r="H71" s="15">
        <f t="shared" si="2"/>
        <v>115000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7">
        <f t="shared" si="3"/>
        <v>115000</v>
      </c>
    </row>
    <row r="72" spans="1:14" ht="12.75">
      <c r="A72" s="13" t="s">
        <v>93</v>
      </c>
      <c r="B72" s="21">
        <v>9</v>
      </c>
      <c r="C72" s="3" t="s">
        <v>2</v>
      </c>
      <c r="D72" s="27" t="s">
        <v>47</v>
      </c>
      <c r="E72" s="27" t="s">
        <v>48</v>
      </c>
      <c r="F72" s="15">
        <v>0</v>
      </c>
      <c r="G72" s="28">
        <v>100000</v>
      </c>
      <c r="H72" s="15">
        <f t="shared" si="2"/>
        <v>100000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7">
        <f t="shared" si="3"/>
        <v>100000</v>
      </c>
    </row>
    <row r="73" spans="1:14" ht="12.75">
      <c r="A73" s="13" t="s">
        <v>93</v>
      </c>
      <c r="B73" s="21">
        <v>9</v>
      </c>
      <c r="C73" s="3" t="s">
        <v>2</v>
      </c>
      <c r="D73" s="27" t="s">
        <v>49</v>
      </c>
      <c r="E73" s="27" t="s">
        <v>50</v>
      </c>
      <c r="F73" s="15">
        <v>0</v>
      </c>
      <c r="G73" s="28">
        <v>100000</v>
      </c>
      <c r="H73" s="15">
        <f t="shared" si="2"/>
        <v>100000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7">
        <f t="shared" si="3"/>
        <v>100000</v>
      </c>
    </row>
    <row r="74" spans="1:14" ht="12.75">
      <c r="A74" s="13" t="s">
        <v>93</v>
      </c>
      <c r="B74" s="21">
        <v>9</v>
      </c>
      <c r="C74" s="3" t="s">
        <v>2</v>
      </c>
      <c r="D74" s="27" t="s">
        <v>51</v>
      </c>
      <c r="E74" s="27" t="s">
        <v>52</v>
      </c>
      <c r="F74" s="15">
        <v>0</v>
      </c>
      <c r="G74" s="28">
        <v>60000</v>
      </c>
      <c r="H74" s="15">
        <f t="shared" si="2"/>
        <v>60000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7">
        <f t="shared" si="3"/>
        <v>60000</v>
      </c>
    </row>
    <row r="75" spans="1:14" ht="12.75">
      <c r="A75" s="13" t="s">
        <v>93</v>
      </c>
      <c r="B75" s="21">
        <v>9</v>
      </c>
      <c r="C75" s="3" t="s">
        <v>2</v>
      </c>
      <c r="D75" s="27" t="s">
        <v>53</v>
      </c>
      <c r="E75" s="27" t="s">
        <v>54</v>
      </c>
      <c r="F75" s="15">
        <v>0</v>
      </c>
      <c r="G75" s="28">
        <v>30000</v>
      </c>
      <c r="H75" s="15">
        <f t="shared" si="2"/>
        <v>30000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7">
        <f t="shared" si="3"/>
        <v>30000</v>
      </c>
    </row>
    <row r="76" spans="1:14" ht="12.75">
      <c r="A76" s="13" t="s">
        <v>93</v>
      </c>
      <c r="B76" s="21">
        <v>9</v>
      </c>
      <c r="C76" s="3" t="s">
        <v>2</v>
      </c>
      <c r="D76" s="27" t="s">
        <v>55</v>
      </c>
      <c r="E76" s="27" t="s">
        <v>56</v>
      </c>
      <c r="F76" s="15">
        <v>0</v>
      </c>
      <c r="G76" s="28">
        <v>10000</v>
      </c>
      <c r="H76" s="15">
        <f t="shared" si="2"/>
        <v>10000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7">
        <f t="shared" si="3"/>
        <v>10000</v>
      </c>
    </row>
    <row r="77" spans="1:14" ht="12.75">
      <c r="A77" s="13" t="s">
        <v>93</v>
      </c>
      <c r="B77" s="21">
        <v>9</v>
      </c>
      <c r="C77" s="3" t="s">
        <v>2</v>
      </c>
      <c r="D77" s="27" t="s">
        <v>57</v>
      </c>
      <c r="E77" s="27" t="s">
        <v>58</v>
      </c>
      <c r="F77" s="15">
        <v>0</v>
      </c>
      <c r="G77" s="28">
        <v>5000</v>
      </c>
      <c r="H77" s="15">
        <f t="shared" si="2"/>
        <v>5000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7">
        <f t="shared" si="3"/>
        <v>5000</v>
      </c>
    </row>
    <row r="78" spans="1:14" ht="12.75">
      <c r="A78" s="13" t="s">
        <v>126</v>
      </c>
      <c r="B78" s="21">
        <v>4</v>
      </c>
      <c r="C78" s="3" t="s">
        <v>2</v>
      </c>
      <c r="D78" s="32" t="s">
        <v>124</v>
      </c>
      <c r="E78" s="13" t="s">
        <v>125</v>
      </c>
      <c r="F78" s="15">
        <v>1679702</v>
      </c>
      <c r="G78" s="15">
        <v>-239602</v>
      </c>
      <c r="H78" s="15">
        <f t="shared" si="2"/>
        <v>1440100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7">
        <f t="shared" si="3"/>
        <v>1440100</v>
      </c>
    </row>
    <row r="79" spans="1:14" ht="12.75">
      <c r="A79" s="13" t="s">
        <v>126</v>
      </c>
      <c r="B79" s="25" t="s">
        <v>14</v>
      </c>
      <c r="C79" s="3" t="s">
        <v>2</v>
      </c>
      <c r="D79" s="32" t="s">
        <v>127</v>
      </c>
      <c r="E79" s="13" t="s">
        <v>128</v>
      </c>
      <c r="F79" s="15">
        <v>14405</v>
      </c>
      <c r="G79" s="15"/>
      <c r="H79" s="15">
        <f t="shared" si="2"/>
        <v>14405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7">
        <f t="shared" si="3"/>
        <v>14405</v>
      </c>
    </row>
    <row r="80" spans="1:14" ht="12.75">
      <c r="A80" s="13" t="s">
        <v>126</v>
      </c>
      <c r="B80" s="25" t="s">
        <v>15</v>
      </c>
      <c r="C80" s="3" t="s">
        <v>2</v>
      </c>
      <c r="D80" s="32" t="s">
        <v>129</v>
      </c>
      <c r="E80" s="13" t="s">
        <v>130</v>
      </c>
      <c r="F80" s="15">
        <v>785308</v>
      </c>
      <c r="G80" s="15"/>
      <c r="H80" s="15">
        <f t="shared" si="2"/>
        <v>785308</v>
      </c>
      <c r="I80" s="15">
        <v>401200</v>
      </c>
      <c r="J80" s="15">
        <v>545899</v>
      </c>
      <c r="K80" s="15">
        <v>856809</v>
      </c>
      <c r="L80" s="15">
        <v>99635</v>
      </c>
      <c r="M80" s="15">
        <v>0</v>
      </c>
      <c r="N80" s="7">
        <f t="shared" si="3"/>
        <v>2688851</v>
      </c>
    </row>
    <row r="81" spans="1:14" ht="12.75">
      <c r="A81" s="13" t="s">
        <v>126</v>
      </c>
      <c r="B81" s="21">
        <v>5</v>
      </c>
      <c r="C81" s="3" t="s">
        <v>2</v>
      </c>
      <c r="D81" s="27" t="s">
        <v>70</v>
      </c>
      <c r="E81" s="27" t="s">
        <v>71</v>
      </c>
      <c r="F81" s="15">
        <v>0</v>
      </c>
      <c r="G81" s="26">
        <v>-186095</v>
      </c>
      <c r="H81" s="15">
        <f t="shared" si="2"/>
        <v>-186095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7">
        <f t="shared" si="3"/>
        <v>-186095</v>
      </c>
    </row>
    <row r="82" spans="1:14" ht="12.75">
      <c r="A82" s="13" t="s">
        <v>126</v>
      </c>
      <c r="B82" s="25" t="s">
        <v>15</v>
      </c>
      <c r="C82" s="3" t="s">
        <v>2</v>
      </c>
      <c r="D82" s="32" t="s">
        <v>131</v>
      </c>
      <c r="E82" s="13" t="s">
        <v>132</v>
      </c>
      <c r="F82" s="15">
        <v>1422858</v>
      </c>
      <c r="G82" s="15">
        <f>-423704-751</f>
        <v>-424455</v>
      </c>
      <c r="H82" s="15">
        <f t="shared" si="2"/>
        <v>998403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7">
        <f t="shared" si="3"/>
        <v>998403</v>
      </c>
    </row>
    <row r="83" spans="1:14" ht="12.75">
      <c r="A83" s="13" t="s">
        <v>126</v>
      </c>
      <c r="B83" s="24">
        <v>5</v>
      </c>
      <c r="C83" s="3" t="s">
        <v>2</v>
      </c>
      <c r="D83" s="32" t="s">
        <v>133</v>
      </c>
      <c r="E83" s="13" t="s">
        <v>134</v>
      </c>
      <c r="F83" s="15">
        <v>2702419</v>
      </c>
      <c r="G83" s="15"/>
      <c r="H83" s="15">
        <f t="shared" si="2"/>
        <v>2702419</v>
      </c>
      <c r="I83" s="15">
        <v>3925988</v>
      </c>
      <c r="J83" s="15">
        <v>3182758</v>
      </c>
      <c r="K83" s="15">
        <v>3477723</v>
      </c>
      <c r="L83" s="15">
        <v>5458109</v>
      </c>
      <c r="M83" s="15">
        <v>634665</v>
      </c>
      <c r="N83" s="7">
        <f t="shared" si="3"/>
        <v>19381662</v>
      </c>
    </row>
    <row r="84" spans="1:14" ht="12.75">
      <c r="A84" s="13" t="s">
        <v>126</v>
      </c>
      <c r="B84" s="21">
        <v>5</v>
      </c>
      <c r="C84" s="3" t="s">
        <v>2</v>
      </c>
      <c r="D84" s="32" t="s">
        <v>135</v>
      </c>
      <c r="E84" s="13" t="s">
        <v>136</v>
      </c>
      <c r="F84" s="15">
        <v>152730</v>
      </c>
      <c r="G84" s="15"/>
      <c r="H84" s="15">
        <f t="shared" si="2"/>
        <v>152730</v>
      </c>
      <c r="I84" s="15">
        <v>256526</v>
      </c>
      <c r="J84" s="15">
        <v>147189</v>
      </c>
      <c r="K84" s="15">
        <v>200282</v>
      </c>
      <c r="L84" s="15">
        <v>314344</v>
      </c>
      <c r="M84" s="15">
        <v>36554</v>
      </c>
      <c r="N84" s="7">
        <f t="shared" si="3"/>
        <v>1107625</v>
      </c>
    </row>
    <row r="85" spans="1:14" ht="12.75">
      <c r="A85" s="13" t="s">
        <v>126</v>
      </c>
      <c r="B85" s="21">
        <v>5</v>
      </c>
      <c r="C85" s="3" t="s">
        <v>2</v>
      </c>
      <c r="D85" s="32" t="s">
        <v>137</v>
      </c>
      <c r="E85" s="13" t="s">
        <v>138</v>
      </c>
      <c r="F85" s="15">
        <v>190728</v>
      </c>
      <c r="G85" s="15"/>
      <c r="H85" s="15">
        <f t="shared" si="2"/>
        <v>190728</v>
      </c>
      <c r="I85" s="15">
        <v>320025</v>
      </c>
      <c r="J85" s="15">
        <v>183285</v>
      </c>
      <c r="K85" s="15">
        <v>249393</v>
      </c>
      <c r="L85" s="15">
        <v>391423</v>
      </c>
      <c r="M85" s="15">
        <v>45515</v>
      </c>
      <c r="N85" s="7">
        <f t="shared" si="3"/>
        <v>1380369</v>
      </c>
    </row>
    <row r="86" spans="1:14" ht="12.75">
      <c r="A86" s="13" t="s">
        <v>126</v>
      </c>
      <c r="B86" s="21">
        <v>5</v>
      </c>
      <c r="C86" s="3" t="s">
        <v>2</v>
      </c>
      <c r="D86" s="32" t="s">
        <v>139</v>
      </c>
      <c r="E86" s="13" t="s">
        <v>140</v>
      </c>
      <c r="F86" s="15">
        <v>114825</v>
      </c>
      <c r="G86" s="15"/>
      <c r="H86" s="15">
        <f t="shared" si="2"/>
        <v>114825</v>
      </c>
      <c r="I86" s="15">
        <v>193342</v>
      </c>
      <c r="J86" s="15">
        <v>111445</v>
      </c>
      <c r="K86" s="15">
        <v>151651</v>
      </c>
      <c r="L86" s="15">
        <v>238019</v>
      </c>
      <c r="M86" s="15">
        <v>27678</v>
      </c>
      <c r="N86" s="7">
        <f t="shared" si="3"/>
        <v>836960</v>
      </c>
    </row>
    <row r="87" spans="1:14" ht="12.75">
      <c r="A87" s="13" t="s">
        <v>126</v>
      </c>
      <c r="B87" s="21">
        <v>5</v>
      </c>
      <c r="C87" s="3" t="s">
        <v>2</v>
      </c>
      <c r="D87" s="32" t="s">
        <v>141</v>
      </c>
      <c r="E87" s="13" t="s">
        <v>142</v>
      </c>
      <c r="F87" s="15">
        <v>628706</v>
      </c>
      <c r="G87" s="15"/>
      <c r="H87" s="15">
        <f t="shared" si="2"/>
        <v>628706</v>
      </c>
      <c r="I87" s="15">
        <v>1050242</v>
      </c>
      <c r="J87" s="15">
        <v>596566</v>
      </c>
      <c r="K87" s="15">
        <v>811687</v>
      </c>
      <c r="L87" s="15">
        <v>1273921</v>
      </c>
      <c r="M87" s="15">
        <v>148132</v>
      </c>
      <c r="N87" s="7">
        <f t="shared" si="3"/>
        <v>4509254</v>
      </c>
    </row>
    <row r="88" spans="1:14" ht="12.75">
      <c r="A88" s="13" t="s">
        <v>126</v>
      </c>
      <c r="B88" s="21">
        <v>7</v>
      </c>
      <c r="C88" s="3" t="s">
        <v>2</v>
      </c>
      <c r="D88" s="32" t="s">
        <v>143</v>
      </c>
      <c r="E88" s="13" t="s">
        <v>144</v>
      </c>
      <c r="F88" s="15">
        <v>789486</v>
      </c>
      <c r="G88" s="15"/>
      <c r="H88" s="15">
        <f t="shared" si="2"/>
        <v>789486</v>
      </c>
      <c r="I88" s="15">
        <v>1025883</v>
      </c>
      <c r="J88" s="15">
        <v>273418</v>
      </c>
      <c r="K88" s="15">
        <v>368969</v>
      </c>
      <c r="L88" s="15">
        <v>578017</v>
      </c>
      <c r="M88" s="15">
        <v>67084</v>
      </c>
      <c r="N88" s="7">
        <f t="shared" si="3"/>
        <v>3102857</v>
      </c>
    </row>
    <row r="89" spans="1:14" ht="12.75">
      <c r="A89" s="13" t="s">
        <v>126</v>
      </c>
      <c r="B89" s="21">
        <v>5</v>
      </c>
      <c r="C89" s="3" t="s">
        <v>2</v>
      </c>
      <c r="D89" s="32" t="s">
        <v>145</v>
      </c>
      <c r="E89" s="13" t="s">
        <v>146</v>
      </c>
      <c r="F89" s="15">
        <v>858776</v>
      </c>
      <c r="G89" s="15"/>
      <c r="H89" s="15">
        <f t="shared" si="2"/>
        <v>858776</v>
      </c>
      <c r="I89" s="15">
        <v>1436065</v>
      </c>
      <c r="J89" s="15">
        <v>817311</v>
      </c>
      <c r="K89" s="15">
        <v>1112050</v>
      </c>
      <c r="L89" s="15">
        <v>1745340</v>
      </c>
      <c r="M89" s="15">
        <v>202951</v>
      </c>
      <c r="N89" s="7">
        <f t="shared" si="3"/>
        <v>6172493</v>
      </c>
    </row>
    <row r="90" spans="1:14" ht="12.75">
      <c r="A90" s="13" t="s">
        <v>126</v>
      </c>
      <c r="B90" s="21">
        <v>5</v>
      </c>
      <c r="C90" s="3" t="s">
        <v>2</v>
      </c>
      <c r="D90" s="32" t="s">
        <v>147</v>
      </c>
      <c r="E90" s="13" t="s">
        <v>148</v>
      </c>
      <c r="F90" s="15">
        <v>343509</v>
      </c>
      <c r="G90" s="15"/>
      <c r="H90" s="15">
        <f t="shared" si="2"/>
        <v>343509</v>
      </c>
      <c r="I90" s="15">
        <v>574425</v>
      </c>
      <c r="J90" s="15">
        <v>326924</v>
      </c>
      <c r="K90" s="15">
        <v>444820</v>
      </c>
      <c r="L90" s="15">
        <v>698136</v>
      </c>
      <c r="M90" s="15">
        <v>81181</v>
      </c>
      <c r="N90" s="7">
        <f t="shared" si="3"/>
        <v>2468995</v>
      </c>
    </row>
    <row r="91" spans="1:14" ht="12.75">
      <c r="A91" s="13" t="s">
        <v>126</v>
      </c>
      <c r="B91" s="21">
        <v>8</v>
      </c>
      <c r="C91" s="3" t="s">
        <v>2</v>
      </c>
      <c r="D91" s="32" t="s">
        <v>149</v>
      </c>
      <c r="E91" s="13" t="s">
        <v>150</v>
      </c>
      <c r="F91" s="15">
        <v>2272727</v>
      </c>
      <c r="G91" s="15"/>
      <c r="H91" s="15">
        <f t="shared" si="2"/>
        <v>2272727</v>
      </c>
      <c r="I91" s="15">
        <v>2272727</v>
      </c>
      <c r="J91" s="15">
        <v>0</v>
      </c>
      <c r="K91" s="15">
        <v>0</v>
      </c>
      <c r="L91" s="15">
        <v>0</v>
      </c>
      <c r="M91" s="15">
        <v>0</v>
      </c>
      <c r="N91" s="7">
        <f t="shared" si="3"/>
        <v>4545454</v>
      </c>
    </row>
    <row r="92" spans="1:14" ht="12.75">
      <c r="A92" s="13" t="s">
        <v>126</v>
      </c>
      <c r="B92" s="21">
        <v>5</v>
      </c>
      <c r="C92" s="3" t="s">
        <v>2</v>
      </c>
      <c r="D92" s="32" t="s">
        <v>151</v>
      </c>
      <c r="E92" s="13" t="s">
        <v>152</v>
      </c>
      <c r="F92" s="15">
        <v>0</v>
      </c>
      <c r="G92" s="15"/>
      <c r="H92" s="15">
        <f t="shared" si="2"/>
        <v>0</v>
      </c>
      <c r="I92" s="15">
        <v>0</v>
      </c>
      <c r="J92" s="15">
        <v>0</v>
      </c>
      <c r="K92" s="15">
        <v>0</v>
      </c>
      <c r="L92" s="15">
        <v>437165</v>
      </c>
      <c r="M92" s="15">
        <v>710170</v>
      </c>
      <c r="N92" s="7">
        <f t="shared" si="3"/>
        <v>1147335</v>
      </c>
    </row>
    <row r="93" spans="1:14" ht="12.75">
      <c r="A93" s="13" t="s">
        <v>126</v>
      </c>
      <c r="B93" s="21">
        <v>5</v>
      </c>
      <c r="C93" s="3" t="s">
        <v>2</v>
      </c>
      <c r="D93" s="27" t="s">
        <v>59</v>
      </c>
      <c r="E93" s="27" t="s">
        <v>60</v>
      </c>
      <c r="F93" s="15">
        <v>0</v>
      </c>
      <c r="G93" s="28">
        <v>175000</v>
      </c>
      <c r="H93" s="15">
        <f t="shared" si="2"/>
        <v>175000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7">
        <f t="shared" si="3"/>
        <v>175000</v>
      </c>
    </row>
    <row r="94" spans="1:14" ht="12.75">
      <c r="A94" s="13" t="s">
        <v>126</v>
      </c>
      <c r="B94" s="21">
        <v>5</v>
      </c>
      <c r="C94" s="3" t="s">
        <v>2</v>
      </c>
      <c r="D94" s="27" t="s">
        <v>61</v>
      </c>
      <c r="E94" s="27" t="s">
        <v>62</v>
      </c>
      <c r="F94" s="15">
        <v>0</v>
      </c>
      <c r="G94" s="28">
        <v>150000</v>
      </c>
      <c r="H94" s="15">
        <f t="shared" si="2"/>
        <v>150000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7">
        <f t="shared" si="3"/>
        <v>150000</v>
      </c>
    </row>
    <row r="95" spans="1:14" ht="12.75">
      <c r="A95" s="13" t="s">
        <v>126</v>
      </c>
      <c r="B95" s="21">
        <v>5</v>
      </c>
      <c r="C95" s="3" t="s">
        <v>2</v>
      </c>
      <c r="D95" s="27" t="s">
        <v>63</v>
      </c>
      <c r="E95" s="27" t="s">
        <v>64</v>
      </c>
      <c r="F95" s="15">
        <v>0</v>
      </c>
      <c r="G95" s="28">
        <v>60000</v>
      </c>
      <c r="H95" s="15">
        <f t="shared" si="2"/>
        <v>60000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7">
        <f t="shared" si="3"/>
        <v>60000</v>
      </c>
    </row>
    <row r="96" spans="1:14" ht="12.75">
      <c r="A96" s="13" t="s">
        <v>126</v>
      </c>
      <c r="B96" s="21">
        <v>5</v>
      </c>
      <c r="C96" s="3" t="s">
        <v>2</v>
      </c>
      <c r="D96" s="27" t="s">
        <v>65</v>
      </c>
      <c r="E96" s="27" t="s">
        <v>66</v>
      </c>
      <c r="F96" s="15">
        <v>0</v>
      </c>
      <c r="G96" s="28">
        <v>25000</v>
      </c>
      <c r="H96" s="15">
        <f t="shared" si="2"/>
        <v>25000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7">
        <f t="shared" si="3"/>
        <v>25000</v>
      </c>
    </row>
    <row r="97" spans="1:14" ht="12.75">
      <c r="A97" s="13" t="s">
        <v>126</v>
      </c>
      <c r="B97" s="21">
        <v>5</v>
      </c>
      <c r="C97" s="3" t="s">
        <v>2</v>
      </c>
      <c r="D97" s="27" t="s">
        <v>67</v>
      </c>
      <c r="E97" s="27" t="s">
        <v>68</v>
      </c>
      <c r="F97" s="15">
        <v>0</v>
      </c>
      <c r="G97" s="28">
        <v>150000</v>
      </c>
      <c r="H97" s="15">
        <f t="shared" si="2"/>
        <v>150000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7">
        <f t="shared" si="3"/>
        <v>150000</v>
      </c>
    </row>
    <row r="98" spans="1:14" ht="12.75">
      <c r="A98" s="13" t="s">
        <v>155</v>
      </c>
      <c r="B98" s="21">
        <v>7</v>
      </c>
      <c r="C98" s="3" t="s">
        <v>2</v>
      </c>
      <c r="D98" s="32" t="s">
        <v>153</v>
      </c>
      <c r="E98" s="13" t="s">
        <v>154</v>
      </c>
      <c r="F98" s="15">
        <v>2487634</v>
      </c>
      <c r="G98" s="15"/>
      <c r="H98" s="15">
        <f t="shared" si="2"/>
        <v>2487634</v>
      </c>
      <c r="I98" s="15">
        <v>20616</v>
      </c>
      <c r="J98" s="15">
        <v>0</v>
      </c>
      <c r="K98" s="15">
        <v>0</v>
      </c>
      <c r="L98" s="15">
        <v>0</v>
      </c>
      <c r="M98" s="15">
        <v>0</v>
      </c>
      <c r="N98" s="7">
        <f t="shared" si="3"/>
        <v>2508250</v>
      </c>
    </row>
    <row r="99" spans="1:14" ht="12.75">
      <c r="A99" s="13" t="s">
        <v>155</v>
      </c>
      <c r="B99" s="21">
        <v>9</v>
      </c>
      <c r="C99" s="3" t="s">
        <v>1</v>
      </c>
      <c r="D99" s="32" t="s">
        <v>156</v>
      </c>
      <c r="E99" s="13" t="s">
        <v>157</v>
      </c>
      <c r="F99" s="15">
        <v>910939</v>
      </c>
      <c r="G99" s="15">
        <v>-910000</v>
      </c>
      <c r="H99" s="15">
        <f t="shared" si="2"/>
        <v>939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7">
        <f t="shared" si="3"/>
        <v>939</v>
      </c>
    </row>
    <row r="100" spans="1:14" ht="12.75">
      <c r="A100" s="13" t="s">
        <v>155</v>
      </c>
      <c r="B100" s="21">
        <v>9</v>
      </c>
      <c r="C100" s="3" t="s">
        <v>1</v>
      </c>
      <c r="D100" s="32" t="s">
        <v>158</v>
      </c>
      <c r="E100" s="13" t="s">
        <v>159</v>
      </c>
      <c r="F100" s="15">
        <v>965182</v>
      </c>
      <c r="G100" s="15">
        <v>-1000000</v>
      </c>
      <c r="H100" s="15">
        <f t="shared" si="2"/>
        <v>-34818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7">
        <f t="shared" si="3"/>
        <v>-34818</v>
      </c>
    </row>
    <row r="101" spans="1:14" ht="12.75">
      <c r="A101" s="13" t="s">
        <v>155</v>
      </c>
      <c r="B101" s="21">
        <v>9</v>
      </c>
      <c r="C101" s="3" t="s">
        <v>2</v>
      </c>
      <c r="D101" s="27" t="s">
        <v>73</v>
      </c>
      <c r="E101" s="31" t="s">
        <v>69</v>
      </c>
      <c r="F101" s="15">
        <v>0</v>
      </c>
      <c r="G101" s="28">
        <v>1800000</v>
      </c>
      <c r="H101" s="15">
        <f t="shared" si="2"/>
        <v>1800000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7">
        <f t="shared" si="3"/>
        <v>1800000</v>
      </c>
    </row>
    <row r="102" spans="1:14" ht="12.75">
      <c r="A102" s="13" t="s">
        <v>9</v>
      </c>
      <c r="B102" s="21" t="s">
        <v>13</v>
      </c>
      <c r="C102" s="3" t="s">
        <v>12</v>
      </c>
      <c r="D102" s="32" t="s">
        <v>160</v>
      </c>
      <c r="E102" s="13" t="s">
        <v>161</v>
      </c>
      <c r="F102" s="15">
        <v>-79033</v>
      </c>
      <c r="G102" s="15"/>
      <c r="H102" s="15">
        <f t="shared" si="2"/>
        <v>-79033</v>
      </c>
      <c r="I102" s="15">
        <v>207763</v>
      </c>
      <c r="J102" s="15">
        <v>244371</v>
      </c>
      <c r="K102" s="15">
        <v>335540</v>
      </c>
      <c r="L102" s="15">
        <v>427714</v>
      </c>
      <c r="M102" s="15">
        <v>499597</v>
      </c>
      <c r="N102" s="7">
        <f t="shared" si="3"/>
        <v>1635952</v>
      </c>
    </row>
    <row r="103" spans="1:14" ht="12.75">
      <c r="A103" s="13" t="s">
        <v>9</v>
      </c>
      <c r="B103" s="21" t="s">
        <v>13</v>
      </c>
      <c r="C103" s="3" t="s">
        <v>12</v>
      </c>
      <c r="D103" s="32" t="s">
        <v>162</v>
      </c>
      <c r="E103" s="13" t="s">
        <v>163</v>
      </c>
      <c r="F103" s="15">
        <v>6835235</v>
      </c>
      <c r="G103" s="15"/>
      <c r="H103" s="15">
        <f t="shared" si="2"/>
        <v>6835235</v>
      </c>
      <c r="I103" s="15">
        <v>3541475</v>
      </c>
      <c r="J103" s="15">
        <v>3616743</v>
      </c>
      <c r="K103" s="15">
        <v>3699039</v>
      </c>
      <c r="L103" s="15">
        <v>3791012</v>
      </c>
      <c r="M103" s="15">
        <v>3852304</v>
      </c>
      <c r="N103" s="7">
        <f t="shared" si="3"/>
        <v>25335808</v>
      </c>
    </row>
    <row r="104" spans="1:14" ht="12.75">
      <c r="A104" s="13" t="s">
        <v>9</v>
      </c>
      <c r="B104" s="21" t="s">
        <v>13</v>
      </c>
      <c r="C104" s="3" t="s">
        <v>12</v>
      </c>
      <c r="D104" s="32" t="s">
        <v>164</v>
      </c>
      <c r="E104" s="13" t="s">
        <v>0</v>
      </c>
      <c r="F104" s="15">
        <v>-860000</v>
      </c>
      <c r="G104" s="15"/>
      <c r="H104" s="15">
        <f t="shared" si="2"/>
        <v>-860000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7">
        <f t="shared" si="3"/>
        <v>-860000</v>
      </c>
    </row>
    <row r="105" spans="1:14" ht="14.25">
      <c r="A105" s="16" t="s">
        <v>9</v>
      </c>
      <c r="B105" s="22" t="s">
        <v>13</v>
      </c>
      <c r="C105" s="23" t="s">
        <v>12</v>
      </c>
      <c r="D105" s="34" t="s">
        <v>17</v>
      </c>
      <c r="E105" s="8" t="s">
        <v>81</v>
      </c>
      <c r="F105" s="17">
        <v>0</v>
      </c>
      <c r="G105" s="17"/>
      <c r="H105" s="17">
        <f t="shared" si="2"/>
        <v>0</v>
      </c>
      <c r="I105" s="17">
        <v>135000</v>
      </c>
      <c r="J105" s="17">
        <v>135000</v>
      </c>
      <c r="K105" s="17">
        <v>135000</v>
      </c>
      <c r="L105" s="17">
        <v>135000</v>
      </c>
      <c r="M105" s="17">
        <v>135000</v>
      </c>
      <c r="N105" s="11">
        <f t="shared" si="3"/>
        <v>675000</v>
      </c>
    </row>
    <row r="106" spans="1:14" ht="12.75">
      <c r="A106" s="13" t="s">
        <v>10</v>
      </c>
      <c r="B106" s="13"/>
      <c r="C106" s="13"/>
      <c r="D106" s="32"/>
      <c r="E106" s="13"/>
      <c r="F106" s="15">
        <f>SUM(F4:F105)</f>
        <v>39200612</v>
      </c>
      <c r="G106" s="15">
        <f>SUM(G4:G105)</f>
        <v>0</v>
      </c>
      <c r="H106" s="15">
        <f>SUM(H4:H105)</f>
        <v>39200612</v>
      </c>
      <c r="I106" s="15">
        <f aca="true" t="shared" si="4" ref="I106:N106">SUM(I4:I76)</f>
        <v>14381626</v>
      </c>
      <c r="J106" s="15">
        <f t="shared" si="4"/>
        <v>19483499</v>
      </c>
      <c r="K106" s="15">
        <f t="shared" si="4"/>
        <v>16531212</v>
      </c>
      <c r="L106" s="15">
        <f t="shared" si="4"/>
        <v>22066502</v>
      </c>
      <c r="M106" s="15">
        <f t="shared" si="4"/>
        <v>25805379</v>
      </c>
      <c r="N106" s="15">
        <f t="shared" si="4"/>
        <v>115647846</v>
      </c>
    </row>
    <row r="107" spans="1:13" ht="12.75">
      <c r="A107" s="13"/>
      <c r="B107" s="13"/>
      <c r="C107" s="13"/>
      <c r="D107" s="32"/>
      <c r="E107" s="13"/>
      <c r="F107" s="15"/>
      <c r="G107" s="15"/>
      <c r="H107" s="15"/>
      <c r="I107" s="15"/>
      <c r="J107" s="15"/>
      <c r="K107" s="15"/>
      <c r="L107" s="15"/>
      <c r="M107" s="15"/>
    </row>
    <row r="108" spans="1:13" ht="12.75">
      <c r="A108" s="13"/>
      <c r="B108" s="13"/>
      <c r="C108" s="13"/>
      <c r="D108" s="32"/>
      <c r="E108" s="13"/>
      <c r="F108" s="15"/>
      <c r="G108" s="15"/>
      <c r="H108" s="15"/>
      <c r="I108" s="15"/>
      <c r="J108" s="15"/>
      <c r="K108" s="15"/>
      <c r="L108" s="15"/>
      <c r="M108" s="15"/>
    </row>
    <row r="109" spans="1:13" ht="12.75">
      <c r="A109" s="13" t="s">
        <v>18</v>
      </c>
      <c r="B109" s="13"/>
      <c r="C109" s="13"/>
      <c r="D109" s="32"/>
      <c r="E109" s="13"/>
      <c r="F109" s="15"/>
      <c r="G109" s="15"/>
      <c r="H109" s="15"/>
      <c r="I109" s="15"/>
      <c r="J109" s="15"/>
      <c r="K109" s="15"/>
      <c r="L109" s="15"/>
      <c r="M109" s="15"/>
    </row>
    <row r="110" spans="1:13" ht="12.75">
      <c r="A110" s="35" t="s">
        <v>82</v>
      </c>
      <c r="B110" s="13"/>
      <c r="C110" s="13"/>
      <c r="D110" s="32"/>
      <c r="E110" s="13"/>
      <c r="F110" s="15"/>
      <c r="G110" s="15"/>
      <c r="H110" s="15"/>
      <c r="I110" s="15"/>
      <c r="J110" s="15"/>
      <c r="K110" s="15"/>
      <c r="L110" s="15"/>
      <c r="M110" s="15"/>
    </row>
    <row r="111" spans="1:13" ht="12.75">
      <c r="A111" s="13"/>
      <c r="B111" s="13"/>
      <c r="C111" s="13"/>
      <c r="D111" s="32"/>
      <c r="E111" s="13"/>
      <c r="F111" s="15"/>
      <c r="G111" s="15"/>
      <c r="H111" s="15"/>
      <c r="I111" s="15"/>
      <c r="J111" s="15"/>
      <c r="K111" s="15"/>
      <c r="L111" s="15"/>
      <c r="M111" s="15"/>
    </row>
    <row r="112" spans="1:13" ht="12.75">
      <c r="A112" s="13"/>
      <c r="B112" s="13"/>
      <c r="C112" s="13"/>
      <c r="D112" s="32"/>
      <c r="E112" s="13"/>
      <c r="F112" s="15"/>
      <c r="G112" s="15"/>
      <c r="H112" s="15"/>
      <c r="I112" s="15"/>
      <c r="J112" s="15"/>
      <c r="K112" s="15"/>
      <c r="L112" s="15"/>
      <c r="M112" s="15"/>
    </row>
    <row r="113" spans="1:13" ht="12.75">
      <c r="A113" s="13"/>
      <c r="B113" s="13"/>
      <c r="C113" s="13"/>
      <c r="D113" s="32"/>
      <c r="E113" s="13"/>
      <c r="F113" s="15"/>
      <c r="G113" s="15"/>
      <c r="H113" s="15"/>
      <c r="I113" s="15"/>
      <c r="J113" s="15"/>
      <c r="K113" s="15"/>
      <c r="L113" s="15"/>
      <c r="M113" s="15"/>
    </row>
    <row r="114" spans="1:13" ht="12.75">
      <c r="A114" s="13"/>
      <c r="B114" s="13"/>
      <c r="C114" s="13"/>
      <c r="D114" s="32"/>
      <c r="E114" s="13"/>
      <c r="F114" s="15"/>
      <c r="G114" s="15"/>
      <c r="H114" s="15"/>
      <c r="I114" s="15"/>
      <c r="J114" s="15"/>
      <c r="K114" s="15"/>
      <c r="L114" s="15"/>
      <c r="M114" s="15"/>
    </row>
    <row r="115" spans="1:13" ht="12.75">
      <c r="A115" s="13"/>
      <c r="B115" s="13"/>
      <c r="C115" s="13"/>
      <c r="D115" s="32"/>
      <c r="E115" s="13"/>
      <c r="F115" s="15"/>
      <c r="G115" s="15"/>
      <c r="H115" s="15"/>
      <c r="I115" s="15"/>
      <c r="J115" s="15"/>
      <c r="K115" s="15"/>
      <c r="L115" s="15"/>
      <c r="M115" s="15"/>
    </row>
    <row r="116" spans="1:13" ht="12.75">
      <c r="A116" s="13"/>
      <c r="B116" s="13"/>
      <c r="C116" s="13"/>
      <c r="D116" s="32"/>
      <c r="E116" s="13"/>
      <c r="F116" s="15"/>
      <c r="G116" s="15"/>
      <c r="H116" s="15"/>
      <c r="I116" s="15"/>
      <c r="J116" s="15"/>
      <c r="K116" s="15"/>
      <c r="L116" s="15"/>
      <c r="M116" s="15"/>
    </row>
    <row r="117" spans="1:13" ht="12.75">
      <c r="A117" s="13"/>
      <c r="B117" s="13"/>
      <c r="C117" s="13"/>
      <c r="D117" s="32"/>
      <c r="E117" s="13"/>
      <c r="F117" s="14"/>
      <c r="G117" s="14"/>
      <c r="H117" s="14"/>
      <c r="I117" s="14"/>
      <c r="J117" s="14"/>
      <c r="K117" s="14"/>
      <c r="L117" s="14"/>
      <c r="M117" s="14"/>
    </row>
    <row r="118" spans="1:13" ht="12.75">
      <c r="A118" s="13"/>
      <c r="B118" s="13"/>
      <c r="C118" s="13"/>
      <c r="D118" s="32"/>
      <c r="E118" s="13"/>
      <c r="F118" s="14"/>
      <c r="G118" s="14"/>
      <c r="H118" s="14"/>
      <c r="I118" s="14"/>
      <c r="J118" s="14"/>
      <c r="K118" s="14"/>
      <c r="L118" s="14"/>
      <c r="M118" s="14"/>
    </row>
    <row r="119" spans="1:13" ht="12.75">
      <c r="A119" s="13"/>
      <c r="B119" s="13"/>
      <c r="C119" s="13"/>
      <c r="D119" s="32"/>
      <c r="E119" s="13"/>
      <c r="F119" s="14"/>
      <c r="G119" s="14"/>
      <c r="H119" s="14"/>
      <c r="I119" s="14"/>
      <c r="J119" s="14"/>
      <c r="K119" s="14"/>
      <c r="L119" s="14"/>
      <c r="M119" s="14"/>
    </row>
    <row r="120" spans="1:13" ht="12.75">
      <c r="A120" s="13"/>
      <c r="B120" s="13"/>
      <c r="C120" s="13"/>
      <c r="D120" s="32"/>
      <c r="E120" s="13"/>
      <c r="F120" s="14"/>
      <c r="G120" s="14"/>
      <c r="H120" s="14"/>
      <c r="I120" s="14"/>
      <c r="J120" s="14"/>
      <c r="K120" s="14"/>
      <c r="L120" s="14"/>
      <c r="M120" s="14"/>
    </row>
    <row r="121" spans="1:13" ht="12.75">
      <c r="A121" s="13"/>
      <c r="B121" s="13"/>
      <c r="C121" s="13"/>
      <c r="D121" s="32"/>
      <c r="E121" s="13"/>
      <c r="F121" s="14"/>
      <c r="G121" s="14"/>
      <c r="H121" s="14"/>
      <c r="I121" s="14"/>
      <c r="J121" s="14"/>
      <c r="K121" s="14"/>
      <c r="L121" s="14"/>
      <c r="M121" s="14"/>
    </row>
    <row r="122" spans="1:13" ht="12.75">
      <c r="A122" s="13"/>
      <c r="B122" s="13"/>
      <c r="C122" s="13"/>
      <c r="D122" s="32"/>
      <c r="E122" s="13"/>
      <c r="F122" s="14"/>
      <c r="G122" s="14"/>
      <c r="H122" s="14"/>
      <c r="I122" s="14"/>
      <c r="J122" s="14"/>
      <c r="K122" s="14"/>
      <c r="L122" s="14"/>
      <c r="M122" s="14"/>
    </row>
    <row r="123" spans="1:13" ht="12.75">
      <c r="A123" s="13"/>
      <c r="B123" s="13"/>
      <c r="C123" s="13"/>
      <c r="D123" s="32"/>
      <c r="E123" s="13"/>
      <c r="F123" s="14"/>
      <c r="G123" s="14"/>
      <c r="H123" s="14"/>
      <c r="I123" s="14"/>
      <c r="J123" s="14"/>
      <c r="K123" s="14"/>
      <c r="L123" s="14"/>
      <c r="M123" s="14"/>
    </row>
    <row r="124" spans="1:13" ht="12.75">
      <c r="A124" s="13"/>
      <c r="B124" s="13"/>
      <c r="C124" s="13"/>
      <c r="D124" s="32"/>
      <c r="E124" s="13"/>
      <c r="F124" s="14"/>
      <c r="G124" s="14"/>
      <c r="H124" s="14"/>
      <c r="I124" s="14"/>
      <c r="J124" s="14"/>
      <c r="K124" s="14"/>
      <c r="L124" s="14"/>
      <c r="M124" s="14"/>
    </row>
    <row r="125" spans="1:13" ht="12.75">
      <c r="A125" s="13"/>
      <c r="B125" s="13"/>
      <c r="C125" s="13"/>
      <c r="D125" s="32"/>
      <c r="E125" s="13"/>
      <c r="F125" s="14"/>
      <c r="G125" s="14"/>
      <c r="H125" s="14"/>
      <c r="I125" s="14"/>
      <c r="J125" s="14"/>
      <c r="K125" s="14"/>
      <c r="L125" s="14"/>
      <c r="M125" s="14"/>
    </row>
    <row r="126" spans="1:13" ht="12.75">
      <c r="A126" s="13"/>
      <c r="B126" s="13"/>
      <c r="C126" s="13"/>
      <c r="D126" s="32"/>
      <c r="E126" s="13"/>
      <c r="F126" s="14"/>
      <c r="G126" s="14"/>
      <c r="H126" s="14"/>
      <c r="I126" s="14"/>
      <c r="J126" s="14"/>
      <c r="K126" s="14"/>
      <c r="L126" s="14"/>
      <c r="M126" s="14"/>
    </row>
    <row r="127" spans="1:13" ht="12.75">
      <c r="A127" s="13"/>
      <c r="B127" s="13"/>
      <c r="C127" s="13"/>
      <c r="D127" s="32"/>
      <c r="E127" s="13"/>
      <c r="F127" s="14"/>
      <c r="G127" s="14"/>
      <c r="H127" s="14"/>
      <c r="I127" s="14"/>
      <c r="J127" s="14"/>
      <c r="K127" s="14"/>
      <c r="L127" s="14"/>
      <c r="M127" s="14"/>
    </row>
    <row r="128" spans="1:13" ht="12.75">
      <c r="A128" s="13"/>
      <c r="B128" s="13"/>
      <c r="C128" s="13"/>
      <c r="D128" s="32"/>
      <c r="E128" s="13"/>
      <c r="F128" s="14"/>
      <c r="G128" s="14"/>
      <c r="H128" s="14"/>
      <c r="I128" s="14"/>
      <c r="J128" s="14"/>
      <c r="K128" s="14"/>
      <c r="L128" s="14"/>
      <c r="M128" s="14"/>
    </row>
    <row r="129" spans="1:13" ht="12.75">
      <c r="A129" s="13"/>
      <c r="B129" s="13"/>
      <c r="C129" s="13"/>
      <c r="D129" s="32"/>
      <c r="E129" s="13"/>
      <c r="F129" s="14"/>
      <c r="G129" s="14"/>
      <c r="H129" s="14"/>
      <c r="I129" s="14"/>
      <c r="J129" s="14"/>
      <c r="K129" s="14"/>
      <c r="L129" s="14"/>
      <c r="M129" s="14"/>
    </row>
    <row r="130" spans="1:13" ht="12.75">
      <c r="A130" s="13"/>
      <c r="B130" s="13"/>
      <c r="C130" s="13"/>
      <c r="D130" s="32"/>
      <c r="E130" s="13"/>
      <c r="F130" s="14"/>
      <c r="G130" s="14"/>
      <c r="H130" s="14"/>
      <c r="I130" s="14"/>
      <c r="J130" s="14"/>
      <c r="K130" s="14"/>
      <c r="L130" s="14"/>
      <c r="M130" s="14"/>
    </row>
    <row r="131" spans="1:13" ht="12.75">
      <c r="A131" s="13"/>
      <c r="B131" s="13"/>
      <c r="C131" s="13"/>
      <c r="D131" s="32"/>
      <c r="E131" s="13"/>
      <c r="F131" s="14"/>
      <c r="G131" s="14"/>
      <c r="H131" s="14"/>
      <c r="I131" s="14"/>
      <c r="J131" s="14"/>
      <c r="K131" s="14"/>
      <c r="L131" s="14"/>
      <c r="M131" s="14"/>
    </row>
    <row r="132" spans="1:13" ht="12.75">
      <c r="A132" s="13"/>
      <c r="B132" s="13"/>
      <c r="C132" s="13"/>
      <c r="D132" s="32"/>
      <c r="E132" s="13"/>
      <c r="F132" s="14"/>
      <c r="G132" s="14"/>
      <c r="H132" s="14"/>
      <c r="I132" s="14"/>
      <c r="J132" s="14"/>
      <c r="K132" s="14"/>
      <c r="L132" s="14"/>
      <c r="M132" s="14"/>
    </row>
    <row r="133" spans="1:13" ht="12.75">
      <c r="A133" s="13"/>
      <c r="B133" s="13"/>
      <c r="C133" s="13"/>
      <c r="D133" s="32"/>
      <c r="E133" s="13"/>
      <c r="F133" s="14"/>
      <c r="G133" s="14"/>
      <c r="H133" s="14"/>
      <c r="I133" s="14"/>
      <c r="J133" s="14"/>
      <c r="K133" s="14"/>
      <c r="L133" s="14"/>
      <c r="M133" s="14"/>
    </row>
    <row r="134" spans="1:13" ht="12.75">
      <c r="A134" s="13"/>
      <c r="B134" s="13"/>
      <c r="C134" s="13"/>
      <c r="D134" s="32"/>
      <c r="E134" s="13"/>
      <c r="F134" s="14"/>
      <c r="G134" s="14"/>
      <c r="H134" s="14"/>
      <c r="I134" s="14"/>
      <c r="J134" s="14"/>
      <c r="K134" s="14"/>
      <c r="L134" s="14"/>
      <c r="M134" s="14"/>
    </row>
    <row r="135" spans="1:13" ht="12.75">
      <c r="A135" s="13"/>
      <c r="B135" s="13"/>
      <c r="C135" s="13"/>
      <c r="D135" s="32"/>
      <c r="E135" s="13"/>
      <c r="F135" s="14"/>
      <c r="G135" s="14"/>
      <c r="H135" s="14"/>
      <c r="I135" s="14"/>
      <c r="J135" s="14"/>
      <c r="K135" s="14"/>
      <c r="L135" s="14"/>
      <c r="M135" s="14"/>
    </row>
    <row r="136" spans="1:13" ht="12.75">
      <c r="A136" s="13"/>
      <c r="B136" s="13"/>
      <c r="C136" s="13"/>
      <c r="D136" s="32"/>
      <c r="E136" s="13"/>
      <c r="F136" s="14"/>
      <c r="G136" s="14"/>
      <c r="H136" s="14"/>
      <c r="I136" s="14"/>
      <c r="J136" s="14"/>
      <c r="K136" s="14"/>
      <c r="L136" s="14"/>
      <c r="M136" s="14"/>
    </row>
    <row r="137" spans="1:13" ht="12.75">
      <c r="A137" s="13"/>
      <c r="B137" s="13"/>
      <c r="C137" s="13"/>
      <c r="D137" s="32"/>
      <c r="E137" s="13"/>
      <c r="F137" s="14"/>
      <c r="G137" s="14"/>
      <c r="H137" s="14"/>
      <c r="I137" s="14"/>
      <c r="J137" s="14"/>
      <c r="K137" s="14"/>
      <c r="L137" s="14"/>
      <c r="M137" s="14"/>
    </row>
    <row r="138" spans="1:13" ht="12.75">
      <c r="A138" s="13"/>
      <c r="B138" s="13"/>
      <c r="C138" s="13"/>
      <c r="D138" s="32"/>
      <c r="E138" s="13"/>
      <c r="F138" s="14"/>
      <c r="G138" s="14"/>
      <c r="H138" s="14"/>
      <c r="I138" s="14"/>
      <c r="J138" s="14"/>
      <c r="K138" s="14"/>
      <c r="L138" s="14"/>
      <c r="M138" s="14"/>
    </row>
    <row r="139" spans="1:13" ht="12.75">
      <c r="A139" s="13"/>
      <c r="B139" s="13"/>
      <c r="C139" s="13"/>
      <c r="D139" s="32"/>
      <c r="E139" s="13"/>
      <c r="F139" s="14"/>
      <c r="G139" s="14"/>
      <c r="H139" s="14"/>
      <c r="I139" s="14"/>
      <c r="J139" s="14"/>
      <c r="K139" s="14"/>
      <c r="L139" s="14"/>
      <c r="M139" s="14"/>
    </row>
    <row r="140" spans="1:13" ht="12.75">
      <c r="A140" s="13"/>
      <c r="B140" s="13"/>
      <c r="C140" s="13"/>
      <c r="D140" s="32"/>
      <c r="E140" s="13"/>
      <c r="F140" s="14"/>
      <c r="G140" s="14"/>
      <c r="H140" s="14"/>
      <c r="I140" s="14"/>
      <c r="J140" s="14"/>
      <c r="K140" s="14"/>
      <c r="L140" s="14"/>
      <c r="M140" s="14"/>
    </row>
    <row r="141" spans="1:13" ht="12.75">
      <c r="A141" s="13"/>
      <c r="B141" s="13"/>
      <c r="C141" s="13"/>
      <c r="D141" s="32"/>
      <c r="E141" s="13"/>
      <c r="F141" s="14"/>
      <c r="G141" s="14"/>
      <c r="H141" s="14"/>
      <c r="I141" s="14"/>
      <c r="J141" s="14"/>
      <c r="K141" s="14"/>
      <c r="L141" s="14"/>
      <c r="M141" s="14"/>
    </row>
    <row r="142" spans="1:13" ht="12.75">
      <c r="A142" s="13"/>
      <c r="B142" s="13"/>
      <c r="C142" s="13"/>
      <c r="D142" s="32"/>
      <c r="E142" s="13"/>
      <c r="F142" s="14"/>
      <c r="G142" s="14"/>
      <c r="H142" s="14"/>
      <c r="I142" s="14"/>
      <c r="J142" s="14"/>
      <c r="K142" s="14"/>
      <c r="L142" s="14"/>
      <c r="M142" s="14"/>
    </row>
    <row r="143" spans="1:13" ht="12.75">
      <c r="A143" s="13"/>
      <c r="B143" s="13"/>
      <c r="C143" s="13"/>
      <c r="D143" s="32"/>
      <c r="E143" s="13"/>
      <c r="F143" s="14"/>
      <c r="G143" s="14"/>
      <c r="H143" s="14"/>
      <c r="I143" s="14"/>
      <c r="J143" s="14"/>
      <c r="K143" s="14"/>
      <c r="L143" s="14"/>
      <c r="M143" s="14"/>
    </row>
    <row r="144" spans="1:13" ht="12.75">
      <c r="A144" s="13"/>
      <c r="B144" s="13"/>
      <c r="C144" s="13"/>
      <c r="D144" s="32"/>
      <c r="E144" s="13"/>
      <c r="F144" s="14"/>
      <c r="G144" s="14"/>
      <c r="H144" s="14"/>
      <c r="I144" s="14"/>
      <c r="J144" s="14"/>
      <c r="K144" s="14"/>
      <c r="L144" s="14"/>
      <c r="M144" s="14"/>
    </row>
    <row r="145" spans="1:13" ht="12.75">
      <c r="A145" s="13"/>
      <c r="B145" s="13"/>
      <c r="C145" s="13"/>
      <c r="D145" s="32"/>
      <c r="E145" s="13"/>
      <c r="F145" s="14"/>
      <c r="G145" s="14"/>
      <c r="H145" s="14"/>
      <c r="I145" s="14"/>
      <c r="J145" s="14"/>
      <c r="K145" s="14"/>
      <c r="L145" s="14"/>
      <c r="M145" s="14"/>
    </row>
    <row r="146" spans="1:13" ht="12.75">
      <c r="A146" s="13"/>
      <c r="B146" s="13"/>
      <c r="C146" s="13"/>
      <c r="D146" s="32"/>
      <c r="E146" s="13"/>
      <c r="F146" s="14"/>
      <c r="G146" s="14"/>
      <c r="H146" s="14"/>
      <c r="I146" s="14"/>
      <c r="J146" s="14"/>
      <c r="K146" s="14"/>
      <c r="L146" s="14"/>
      <c r="M146" s="14"/>
    </row>
  </sheetData>
  <sheetProtection/>
  <printOptions/>
  <pageMargins left="0.3" right="0.27" top="0.64" bottom="0.66" header="0.42" footer="0.34"/>
  <pageSetup fitToHeight="5" fitToWidth="1" horizontalDpi="600" verticalDpi="600" orientation="landscape" scale="68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Klusman</dc:creator>
  <cp:keywords/>
  <dc:description/>
  <cp:lastModifiedBy>Noris, Anne</cp:lastModifiedBy>
  <cp:lastPrinted>2009-04-24T18:13:10Z</cp:lastPrinted>
  <dcterms:created xsi:type="dcterms:W3CDTF">2008-10-20T22:47:33Z</dcterms:created>
  <dcterms:modified xsi:type="dcterms:W3CDTF">2009-04-28T17:07:25Z</dcterms:modified>
  <cp:category/>
  <cp:version/>
  <cp:contentType/>
  <cp:contentStatus/>
</cp:coreProperties>
</file>