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Surface Water CIP" sheetId="1" r:id="rId1"/>
  </sheets>
  <definedNames>
    <definedName name="_xlnm.Print_Titles" localSheetId="0">'Surface Water CIP'!$1:$5</definedName>
  </definedNames>
  <calcPr fullCalcOnLoad="1"/>
</workbook>
</file>

<file path=xl/comments1.xml><?xml version="1.0" encoding="utf-8"?>
<comments xmlns="http://schemas.openxmlformats.org/spreadsheetml/2006/main">
  <authors>
    <author>Imanisg</author>
  </authors>
  <commentList>
    <comment ref="D32" authorId="0">
      <text>
        <r>
          <rPr>
            <b/>
            <sz val="8"/>
            <rFont val="Tahoma"/>
            <family val="0"/>
          </rPr>
          <t>Imanisg:</t>
        </r>
        <r>
          <rPr>
            <sz val="8"/>
            <rFont val="Tahoma"/>
            <family val="0"/>
          </rPr>
          <t xml:space="preserve">
0A1801 Adj=-109254; 0B1796,2E1796=-418 (See 0B1796 Rec)</t>
        </r>
      </text>
    </comment>
  </commentList>
</comments>
</file>

<file path=xl/sharedStrings.xml><?xml version="1.0" encoding="utf-8"?>
<sst xmlns="http://schemas.openxmlformats.org/spreadsheetml/2006/main" count="205" uniqueCount="196">
  <si>
    <t>Total</t>
  </si>
  <si>
    <t>Fund</t>
  </si>
  <si>
    <t>Project</t>
  </si>
  <si>
    <t>Description</t>
  </si>
  <si>
    <t>2007</t>
  </si>
  <si>
    <t>2008</t>
  </si>
  <si>
    <t>2009</t>
  </si>
  <si>
    <t>2010</t>
  </si>
  <si>
    <t>2011</t>
  </si>
  <si>
    <t xml:space="preserve">  2006 - 2011</t>
  </si>
  <si>
    <t xml:space="preserve"> </t>
  </si>
  <si>
    <t>SWM CIP NON-BOND SUBFUND</t>
  </si>
  <si>
    <t>00A975</t>
  </si>
  <si>
    <t>0A1005</t>
  </si>
  <si>
    <t>0A1061</t>
  </si>
  <si>
    <t>0A1647</t>
  </si>
  <si>
    <t>0A1685</t>
  </si>
  <si>
    <t>0A1767</t>
  </si>
  <si>
    <t>0A1785</t>
  </si>
  <si>
    <t>NDAP-SWM</t>
  </si>
  <si>
    <t>0A1786</t>
  </si>
  <si>
    <t>DHI-SWM</t>
  </si>
  <si>
    <t>0A1787</t>
  </si>
  <si>
    <t>FUND 329 CONTINGENCY</t>
  </si>
  <si>
    <t>0A1789</t>
  </si>
  <si>
    <t>LDSU NDAP QFIX</t>
  </si>
  <si>
    <t>0A1796</t>
  </si>
  <si>
    <t>RURAL NDAP</t>
  </si>
  <si>
    <t>0A1797</t>
  </si>
  <si>
    <t>RURAL CIP RECON</t>
  </si>
  <si>
    <t>0A1801</t>
  </si>
  <si>
    <t>ADAP RURAL</t>
  </si>
  <si>
    <t>0B1796</t>
  </si>
  <si>
    <t>RURAL ADAP</t>
  </si>
  <si>
    <t>0A1800</t>
  </si>
  <si>
    <t>0A1802</t>
  </si>
  <si>
    <t>0A1803</t>
  </si>
  <si>
    <t>0A1808</t>
  </si>
  <si>
    <t>0A1810</t>
  </si>
  <si>
    <t>G/D ERP NEWAUKUM RDP</t>
  </si>
  <si>
    <t>0A1820</t>
  </si>
  <si>
    <t>0A1825</t>
  </si>
  <si>
    <t>0A1827</t>
  </si>
  <si>
    <t>0B1137</t>
  </si>
  <si>
    <t>0B1205</t>
  </si>
  <si>
    <t>0B1405</t>
  </si>
  <si>
    <t>WESTHILL DRAIN PROJ</t>
  </si>
  <si>
    <t>0B1785</t>
  </si>
  <si>
    <t>0B1795</t>
  </si>
  <si>
    <t>WILDERNESS RIM 2 IMP</t>
  </si>
  <si>
    <t>0C1787</t>
  </si>
  <si>
    <t>OPPORTUNITY PROJECTS</t>
  </si>
  <si>
    <t>0C1790</t>
  </si>
  <si>
    <t>0D1145</t>
  </si>
  <si>
    <t>0D1645</t>
  </si>
  <si>
    <t>0D1787</t>
  </si>
  <si>
    <t>0G1795</t>
  </si>
  <si>
    <t>SHAMROCK PARK</t>
  </si>
  <si>
    <t>0M1787</t>
  </si>
  <si>
    <t>0Q1787</t>
  </si>
  <si>
    <t>F3292 CENTRAL COSTS</t>
  </si>
  <si>
    <t>0T1787</t>
  </si>
  <si>
    <t>0W1787</t>
  </si>
  <si>
    <t>D12802</t>
  </si>
  <si>
    <t>2K1026</t>
  </si>
  <si>
    <t xml:space="preserve">                    Total Fund 3292</t>
  </si>
  <si>
    <t>OS KC NON BND FND SUBFUND</t>
  </si>
  <si>
    <t>NL0201</t>
  </si>
  <si>
    <t>352229</t>
  </si>
  <si>
    <t>352350</t>
  </si>
  <si>
    <t xml:space="preserve">              GRAND TOTAL</t>
  </si>
  <si>
    <t>NATURAL LANDS ASSETS MGMN</t>
  </si>
  <si>
    <t>REDMOND WTR-TOLT-NONBOND</t>
  </si>
  <si>
    <t>D03522</t>
  </si>
  <si>
    <t>OS NONBOND COUNTY DEFAULT</t>
  </si>
  <si>
    <t>DIST 2 PARK ACQ MATCH</t>
  </si>
  <si>
    <t>352401</t>
  </si>
  <si>
    <t>BEAR CREEK BASIN</t>
  </si>
  <si>
    <t>352258</t>
  </si>
  <si>
    <t>DANDY LAKE</t>
  </si>
  <si>
    <t>352261</t>
  </si>
  <si>
    <t>COLD CREEK NATURAL AREA</t>
  </si>
  <si>
    <t>352263</t>
  </si>
  <si>
    <t>ISS/CAREY/HOLDER CONFLUEN</t>
  </si>
  <si>
    <t>352310</t>
  </si>
  <si>
    <t>ISSAQUAH/HOLDER CR IAC GR</t>
  </si>
  <si>
    <t>352311</t>
  </si>
  <si>
    <t>ISSAQUAH CREEK JOINT PROJ</t>
  </si>
  <si>
    <t>352332</t>
  </si>
  <si>
    <t>SOUTH FORK HAMM CREEK</t>
  </si>
  <si>
    <t>USFW CEDAR RIVER ACQ</t>
  </si>
  <si>
    <t>352336</t>
  </si>
  <si>
    <t>WALKER CREEK HEADWATERS</t>
  </si>
  <si>
    <t>001764</t>
  </si>
  <si>
    <t>SNOQUALMIE MAINSTEM REACH</t>
  </si>
  <si>
    <t>0Z1780</t>
  </si>
  <si>
    <t>GRIFFIN CR-MID ZONE REACH</t>
  </si>
  <si>
    <t>001843</t>
  </si>
  <si>
    <t>KANASKAT N.SIDE CHANNEL</t>
  </si>
  <si>
    <t>HILLMAN CITY P PATCH</t>
  </si>
  <si>
    <t>SOUNDWAY / NATURE CONSORTIUM</t>
  </si>
  <si>
    <t xml:space="preserve">ICY CREEK           </t>
  </si>
  <si>
    <t>MIDDLE GREEN RIVER BASIN</t>
  </si>
  <si>
    <t xml:space="preserve">                                Total Fund 3522</t>
  </si>
  <si>
    <t>0A0007</t>
  </si>
  <si>
    <t>0A0107</t>
  </si>
  <si>
    <t>0A0108</t>
  </si>
  <si>
    <t>2H1026</t>
  </si>
  <si>
    <t>2L1026</t>
  </si>
  <si>
    <t>0A1155</t>
  </si>
  <si>
    <t>0A1405</t>
  </si>
  <si>
    <t>2K1506</t>
  </si>
  <si>
    <t>0A1627</t>
  </si>
  <si>
    <t>0A1676</t>
  </si>
  <si>
    <t>2L1808</t>
  </si>
  <si>
    <t>2M1808</t>
  </si>
  <si>
    <t>0A1821</t>
  </si>
  <si>
    <t>0A1823</t>
  </si>
  <si>
    <t>0B1060</t>
  </si>
  <si>
    <t>0B1395</t>
  </si>
  <si>
    <t>0B1535</t>
  </si>
  <si>
    <t>0B1822</t>
  </si>
  <si>
    <t>0C1395</t>
  </si>
  <si>
    <t>0C1625</t>
  </si>
  <si>
    <t>0C1675</t>
  </si>
  <si>
    <t>0C1795</t>
  </si>
  <si>
    <t>0D1395</t>
  </si>
  <si>
    <t>0D1790</t>
  </si>
  <si>
    <t>0D1797</t>
  </si>
  <si>
    <t>0E1675</t>
  </si>
  <si>
    <t>0E1685</t>
  </si>
  <si>
    <t>2F1790</t>
  </si>
  <si>
    <t>0J1787</t>
  </si>
  <si>
    <t>021624</t>
  </si>
  <si>
    <t>0A1862</t>
  </si>
  <si>
    <t>0A1826</t>
  </si>
  <si>
    <t>0D1155</t>
  </si>
  <si>
    <t>SAMM R ESA HABIT REST</t>
  </si>
  <si>
    <t>KCD SNOQUALMIE MASTER</t>
  </si>
  <si>
    <t>KCD SNO MASTER01</t>
  </si>
  <si>
    <t>KCD CEDAR/LKWAMASTER01</t>
  </si>
  <si>
    <t>LAUGHING JACOB/RAINBOW RC</t>
  </si>
  <si>
    <t>ISSAQCRK LKSAMM WTRWY ACQ</t>
  </si>
  <si>
    <t>FISH HABITAT/PSSG ISSAQ</t>
  </si>
  <si>
    <t>FISH HABITAT/PSSG WOODV</t>
  </si>
  <si>
    <t>PATTERSON CRK TRIB 383</t>
  </si>
  <si>
    <t>TAYLOR CREEK CHANNEL IMPR</t>
  </si>
  <si>
    <t>SKYWAY DRAIN PLAN LUC</t>
  </si>
  <si>
    <t>MULLEN SLOUGH</t>
  </si>
  <si>
    <t>WHITE CTR GREENWAY</t>
  </si>
  <si>
    <t>GREEN/DUWAMISH R RESTORE</t>
  </si>
  <si>
    <t>MILL CREEK CHAN IMPR</t>
  </si>
  <si>
    <t>S 360TH ST REGIONAL POND</t>
  </si>
  <si>
    <t>DES MOINES CK BASIN COOP</t>
  </si>
  <si>
    <t>ESA GRANT MATCH CONT RDP</t>
  </si>
  <si>
    <t>CIP RECONNAISSANCE-SWM</t>
  </si>
  <si>
    <t>RDP EMERG/RAPID RESPONSE</t>
  </si>
  <si>
    <t>DRNGE SVCS RDP RETROFIT</t>
  </si>
  <si>
    <t>LEXINGTON RETRO D91955</t>
  </si>
  <si>
    <t>BERRY ESTATES RTRO D90765</t>
  </si>
  <si>
    <t>URBAN FACILITY RETROFIT</t>
  </si>
  <si>
    <t>WATERSHED HAB PROJ FEASIB</t>
  </si>
  <si>
    <t>ADAP URBAN</t>
  </si>
  <si>
    <t>MONITORING &amp; MAINT MASTER</t>
  </si>
  <si>
    <t>URBAN EMERGENCY/OPPORTUN</t>
  </si>
  <si>
    <t>HERB FARM</t>
  </si>
  <si>
    <t>T/T OS CEDAR RIVER LEGACY</t>
  </si>
  <si>
    <t>MAY CR STREAM RESTORE</t>
  </si>
  <si>
    <t>SOMMERSET CR DRAINAGE IMP</t>
  </si>
  <si>
    <t>SE 320TH TIGHTLINE</t>
  </si>
  <si>
    <t>URBAN EMRGENCY/OPPRTUNTY</t>
  </si>
  <si>
    <t>AG COST SHARE-SWM</t>
  </si>
  <si>
    <t>COAL CRK UPSTRM IMPV</t>
  </si>
  <si>
    <t>LAKEWOOD PARK LID WQ DEMO</t>
  </si>
  <si>
    <t>SCHULER FLD CONTRL LUC</t>
  </si>
  <si>
    <t>AG COST SHARE-RDP</t>
  </si>
  <si>
    <t>WETLAND 14 RESTORE LUC</t>
  </si>
  <si>
    <t>COAL CRK PRK STABILIZATIO</t>
  </si>
  <si>
    <t>N FORK HAMM CR BYPASS</t>
  </si>
  <si>
    <t>CIP MTR 7 REG COMPLIANCE</t>
  </si>
  <si>
    <t>STORMWATER CIP FEASIBILIT</t>
  </si>
  <si>
    <t>WATERSHED HAB FEASIB STUDY</t>
  </si>
  <si>
    <t>MULLEN SLOUGH RESTOR</t>
  </si>
  <si>
    <t>SOUTH 360TH EMBANKMENT</t>
  </si>
  <si>
    <t>ESA PROJ FEASIB STDY</t>
  </si>
  <si>
    <t>TRANSFR TO OPEN SPACE FND</t>
  </si>
  <si>
    <t>GRNT-CEDAR RAPIDS FLDPLN</t>
  </si>
  <si>
    <t>ESA CONTINGENCY PROJECT</t>
  </si>
  <si>
    <t>OIRM FINANCE/TECH PROJECT</t>
  </si>
  <si>
    <t xml:space="preserve">PROJECT FEASIBILITY </t>
  </si>
  <si>
    <t>SWM CIP NONBOND DEFAULT</t>
  </si>
  <si>
    <t>CEDAR/LK WASH COE</t>
  </si>
  <si>
    <t>LIONS CLUB CHANL RESTOR</t>
  </si>
  <si>
    <t>TRANSFER TO FUND 3180 FHR</t>
  </si>
  <si>
    <t xml:space="preserve">Attachment D.  </t>
  </si>
  <si>
    <t>Adopted Ordinance 15333, Section 117: Surface Water Capital Improvement Program, dated October 11, 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</si>
</sst>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_(* #,##0.0_);_(* \(#,##0.0\);_(* &quot;-&quot;??_);_(@_)"/>
  </numFmts>
  <fonts count="10">
    <font>
      <sz val="10"/>
      <name val="Arial"/>
      <family val="0"/>
    </font>
    <font>
      <b/>
      <u val="single"/>
      <sz val="10"/>
      <name val="MS Sans Serif"/>
      <family val="2"/>
    </font>
    <font>
      <b/>
      <sz val="10"/>
      <name val="MS Sans Serif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4" fontId="0" fillId="0" borderId="3" xfId="15" applyNumberFormat="1" applyFill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2" xfId="15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4" fillId="0" borderId="4" xfId="15" applyNumberFormat="1" applyFont="1" applyFill="1" applyBorder="1" applyAlignment="1">
      <alignment/>
    </xf>
    <xf numFmtId="0" fontId="6" fillId="0" borderId="5" xfId="19" applyFont="1" applyFill="1" applyBorder="1" applyAlignment="1">
      <alignment wrapText="1"/>
      <protection/>
    </xf>
    <xf numFmtId="164" fontId="4" fillId="0" borderId="6" xfId="15" applyNumberFormat="1" applyFont="1" applyFill="1" applyBorder="1" applyAlignment="1">
      <alignment/>
    </xf>
    <xf numFmtId="0" fontId="6" fillId="0" borderId="7" xfId="19" applyFont="1" applyFill="1" applyBorder="1" applyAlignment="1">
      <alignment wrapText="1"/>
      <protection/>
    </xf>
    <xf numFmtId="0" fontId="4" fillId="0" borderId="0" xfId="0" applyFont="1" applyBorder="1" applyAlignment="1">
      <alignment/>
    </xf>
    <xf numFmtId="164" fontId="4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0" fillId="0" borderId="3" xfId="15" applyNumberForma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7" fontId="0" fillId="0" borderId="8" xfId="19" applyNumberFormat="1" applyFont="1" applyFill="1" applyBorder="1" applyAlignment="1">
      <alignment horizontal="right" wrapText="1"/>
      <protection/>
    </xf>
    <xf numFmtId="37" fontId="0" fillId="0" borderId="9" xfId="19" applyNumberFormat="1" applyFont="1" applyFill="1" applyBorder="1" applyAlignment="1">
      <alignment horizontal="right" wrapText="1"/>
      <protection/>
    </xf>
    <xf numFmtId="0" fontId="4" fillId="0" borderId="10" xfId="0" applyFont="1" applyBorder="1" applyAlignment="1">
      <alignment/>
    </xf>
    <xf numFmtId="164" fontId="4" fillId="0" borderId="11" xfId="15" applyNumberFormat="1" applyFont="1" applyBorder="1" applyAlignment="1">
      <alignment/>
    </xf>
    <xf numFmtId="164" fontId="4" fillId="0" borderId="12" xfId="15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4" fontId="4" fillId="0" borderId="11" xfId="15" applyNumberFormat="1" applyFont="1" applyFill="1" applyBorder="1" applyAlignment="1">
      <alignment/>
    </xf>
    <xf numFmtId="164" fontId="4" fillId="0" borderId="12" xfId="15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6" fillId="0" borderId="13" xfId="19" applyFont="1" applyFill="1" applyBorder="1" applyAlignment="1">
      <alignment horizontal="center" wrapText="1"/>
      <protection/>
    </xf>
    <xf numFmtId="0" fontId="6" fillId="0" borderId="14" xfId="19" applyFont="1" applyFill="1" applyBorder="1" applyAlignment="1">
      <alignment horizontal="center" wrapText="1"/>
      <protection/>
    </xf>
    <xf numFmtId="0" fontId="2" fillId="0" borderId="0" xfId="0" applyFont="1" applyBorder="1" applyAlignment="1">
      <alignment horizontal="center"/>
    </xf>
    <xf numFmtId="164" fontId="0" fillId="0" borderId="3" xfId="15" applyNumberFormat="1" applyFont="1" applyBorder="1" applyAlignment="1">
      <alignment/>
    </xf>
    <xf numFmtId="164" fontId="4" fillId="0" borderId="0" xfId="15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7" xfId="15" applyNumberFormat="1" applyFont="1" applyBorder="1" applyAlignment="1">
      <alignment/>
    </xf>
    <xf numFmtId="164" fontId="0" fillId="0" borderId="15" xfId="15" applyNumberFormat="1" applyFont="1" applyBorder="1" applyAlignment="1">
      <alignment/>
    </xf>
    <xf numFmtId="164" fontId="0" fillId="0" borderId="16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17" xfId="15" applyNumberFormat="1" applyFont="1" applyBorder="1" applyAlignment="1">
      <alignment/>
    </xf>
    <xf numFmtId="164" fontId="0" fillId="0" borderId="18" xfId="15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6" xfId="15" applyNumberFormat="1" applyFont="1" applyFill="1" applyBorder="1" applyAlignment="1">
      <alignment/>
    </xf>
    <xf numFmtId="164" fontId="0" fillId="0" borderId="4" xfId="15" applyNumberFormat="1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164" fontId="0" fillId="0" borderId="3" xfId="15" applyNumberFormat="1" applyFont="1" applyFill="1" applyBorder="1" applyAlignment="1">
      <alignment/>
    </xf>
    <xf numFmtId="164" fontId="0" fillId="0" borderId="0" xfId="15" applyNumberFormat="1" applyFont="1" applyFill="1" applyBorder="1" applyAlignment="1">
      <alignment/>
    </xf>
    <xf numFmtId="164" fontId="0" fillId="0" borderId="2" xfId="15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ry01_02_03Ex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tabSelected="1" workbookViewId="0" topLeftCell="A91">
      <selection activeCell="E97" sqref="E97"/>
    </sheetView>
  </sheetViews>
  <sheetFormatPr defaultColWidth="9.140625" defaultRowHeight="12.75"/>
  <cols>
    <col min="2" max="2" width="9.140625" style="2" customWidth="1"/>
    <col min="3" max="3" width="36.7109375" style="0" bestFit="1" customWidth="1"/>
    <col min="4" max="4" width="13.57421875" style="0" bestFit="1" customWidth="1"/>
    <col min="5" max="9" width="12.421875" style="0" bestFit="1" customWidth="1"/>
    <col min="10" max="10" width="13.57421875" style="0" bestFit="1" customWidth="1"/>
    <col min="11" max="11" width="11.140625" style="0" bestFit="1" customWidth="1"/>
  </cols>
  <sheetData>
    <row r="1" ht="12.75">
      <c r="A1" s="1" t="s">
        <v>194</v>
      </c>
    </row>
    <row r="2" ht="12.75">
      <c r="A2" s="14" t="s">
        <v>195</v>
      </c>
    </row>
    <row r="3" ht="12.75">
      <c r="A3" s="1"/>
    </row>
    <row r="4" spans="4:10" ht="12.75">
      <c r="D4" s="43"/>
      <c r="E4" s="43"/>
      <c r="F4" s="3"/>
      <c r="G4" s="3"/>
      <c r="H4" s="3"/>
      <c r="I4" s="3"/>
      <c r="J4" s="4" t="s">
        <v>0</v>
      </c>
    </row>
    <row r="5" spans="1:10" ht="12.75">
      <c r="A5" s="5" t="s">
        <v>1</v>
      </c>
      <c r="B5" s="6" t="s">
        <v>2</v>
      </c>
      <c r="C5" s="7" t="s">
        <v>3</v>
      </c>
      <c r="D5" s="40">
        <v>2006</v>
      </c>
      <c r="E5" s="40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9" t="s">
        <v>9</v>
      </c>
    </row>
    <row r="6" spans="1:10" ht="12.75">
      <c r="A6" s="15">
        <v>3292</v>
      </c>
      <c r="B6" s="15" t="s">
        <v>10</v>
      </c>
      <c r="C6" s="16" t="s">
        <v>11</v>
      </c>
      <c r="D6" s="17"/>
      <c r="E6" s="17"/>
      <c r="F6" s="17"/>
      <c r="G6" s="17"/>
      <c r="H6" s="17"/>
      <c r="I6" s="17"/>
      <c r="J6" s="17"/>
    </row>
    <row r="7" spans="1:10" ht="12.75">
      <c r="A7" s="15"/>
      <c r="B7" s="2" t="s">
        <v>12</v>
      </c>
      <c r="C7" t="s">
        <v>137</v>
      </c>
      <c r="D7" s="44">
        <v>-1136</v>
      </c>
      <c r="E7" s="18"/>
      <c r="F7" s="19"/>
      <c r="G7" s="18"/>
      <c r="H7" s="19"/>
      <c r="I7" s="19"/>
      <c r="J7" s="19">
        <f aca="true" t="shared" si="0" ref="J7:J71">SUM(D7:I7)</f>
        <v>-1136</v>
      </c>
    </row>
    <row r="8" spans="1:10" s="10" customFormat="1" ht="12.75">
      <c r="A8" s="15"/>
      <c r="B8" s="2" t="s">
        <v>104</v>
      </c>
      <c r="C8" t="s">
        <v>138</v>
      </c>
      <c r="D8" s="44">
        <v>-48564</v>
      </c>
      <c r="E8" s="18"/>
      <c r="F8" s="19"/>
      <c r="G8" s="18"/>
      <c r="H8" s="19"/>
      <c r="I8" s="19"/>
      <c r="J8" s="19">
        <f t="shared" si="0"/>
        <v>-48564</v>
      </c>
    </row>
    <row r="9" spans="1:10" ht="12.75">
      <c r="A9" s="15"/>
      <c r="B9" s="2" t="s">
        <v>105</v>
      </c>
      <c r="C9" t="s">
        <v>139</v>
      </c>
      <c r="D9" s="44">
        <v>28216</v>
      </c>
      <c r="E9" s="18"/>
      <c r="F9" s="19"/>
      <c r="G9" s="18"/>
      <c r="H9" s="19"/>
      <c r="I9" s="19"/>
      <c r="J9" s="19">
        <f t="shared" si="0"/>
        <v>28216</v>
      </c>
    </row>
    <row r="10" spans="1:10" ht="13.5" thickBot="1">
      <c r="A10" s="15"/>
      <c r="B10" s="2" t="s">
        <v>106</v>
      </c>
      <c r="C10" t="s">
        <v>140</v>
      </c>
      <c r="D10" s="44">
        <v>-1897</v>
      </c>
      <c r="E10" s="18"/>
      <c r="F10" s="19"/>
      <c r="G10" s="18"/>
      <c r="H10" s="19"/>
      <c r="I10" s="19"/>
      <c r="J10" s="19">
        <f t="shared" si="0"/>
        <v>-1897</v>
      </c>
    </row>
    <row r="11" spans="1:10" ht="12.75">
      <c r="A11" s="15"/>
      <c r="B11" s="46" t="s">
        <v>13</v>
      </c>
      <c r="C11" s="47" t="s">
        <v>141</v>
      </c>
      <c r="D11" s="48">
        <v>-235841</v>
      </c>
      <c r="E11" s="49"/>
      <c r="F11" s="50"/>
      <c r="G11" s="49"/>
      <c r="H11" s="50"/>
      <c r="I11" s="50"/>
      <c r="J11" s="51">
        <f t="shared" si="0"/>
        <v>-235841</v>
      </c>
    </row>
    <row r="12" spans="1:10" ht="13.5" thickBot="1">
      <c r="A12" s="15"/>
      <c r="B12" s="58" t="s">
        <v>13</v>
      </c>
      <c r="C12" s="59" t="s">
        <v>141</v>
      </c>
      <c r="D12" s="56">
        <f>235841</f>
        <v>235841</v>
      </c>
      <c r="E12" s="52"/>
      <c r="F12" s="53"/>
      <c r="G12" s="52"/>
      <c r="H12" s="53"/>
      <c r="I12" s="53"/>
      <c r="J12" s="54">
        <f t="shared" si="0"/>
        <v>235841</v>
      </c>
    </row>
    <row r="13" spans="1:10" ht="12.75">
      <c r="A13" s="15"/>
      <c r="B13" s="2" t="s">
        <v>107</v>
      </c>
      <c r="C13" t="s">
        <v>142</v>
      </c>
      <c r="D13" s="44">
        <v>1815</v>
      </c>
      <c r="E13" s="18"/>
      <c r="F13" s="19"/>
      <c r="G13" s="18"/>
      <c r="H13" s="19"/>
      <c r="I13" s="19"/>
      <c r="J13" s="19">
        <f t="shared" si="0"/>
        <v>1815</v>
      </c>
    </row>
    <row r="14" spans="1:10" ht="12.75">
      <c r="A14" s="15"/>
      <c r="B14" s="2" t="s">
        <v>64</v>
      </c>
      <c r="C14" t="s">
        <v>143</v>
      </c>
      <c r="D14" s="44">
        <v>12500</v>
      </c>
      <c r="E14" s="18"/>
      <c r="F14" s="19"/>
      <c r="G14" s="18"/>
      <c r="H14" s="19"/>
      <c r="I14" s="19"/>
      <c r="J14" s="19">
        <f t="shared" si="0"/>
        <v>12500</v>
      </c>
    </row>
    <row r="15" spans="1:10" ht="12.75">
      <c r="A15" s="15"/>
      <c r="B15" s="2" t="s">
        <v>108</v>
      </c>
      <c r="C15" t="s">
        <v>144</v>
      </c>
      <c r="D15" s="44">
        <v>-39000</v>
      </c>
      <c r="E15" s="18"/>
      <c r="F15" s="19"/>
      <c r="G15" s="18"/>
      <c r="H15" s="19"/>
      <c r="I15" s="19"/>
      <c r="J15" s="19">
        <f t="shared" si="0"/>
        <v>-39000</v>
      </c>
    </row>
    <row r="16" spans="1:10" ht="12.75">
      <c r="A16" s="15"/>
      <c r="B16" s="2" t="s">
        <v>14</v>
      </c>
      <c r="C16" t="s">
        <v>145</v>
      </c>
      <c r="D16" s="44">
        <v>-36012</v>
      </c>
      <c r="E16" s="18"/>
      <c r="F16" s="19"/>
      <c r="G16" s="18"/>
      <c r="H16" s="19"/>
      <c r="I16" s="19"/>
      <c r="J16" s="19">
        <f t="shared" si="0"/>
        <v>-36012</v>
      </c>
    </row>
    <row r="17" spans="1:10" s="10" customFormat="1" ht="12.75">
      <c r="A17" s="15"/>
      <c r="B17" s="2" t="s">
        <v>109</v>
      </c>
      <c r="C17" t="s">
        <v>146</v>
      </c>
      <c r="D17" s="44">
        <v>-11</v>
      </c>
      <c r="E17" s="18"/>
      <c r="F17" s="19"/>
      <c r="G17" s="18"/>
      <c r="H17" s="19"/>
      <c r="I17" s="19"/>
      <c r="J17" s="19">
        <f t="shared" si="0"/>
        <v>-11</v>
      </c>
    </row>
    <row r="18" spans="1:10" ht="12.75">
      <c r="A18" s="15"/>
      <c r="B18" s="2" t="s">
        <v>110</v>
      </c>
      <c r="C18" t="s">
        <v>147</v>
      </c>
      <c r="D18" s="44">
        <v>3985</v>
      </c>
      <c r="E18" s="18"/>
      <c r="F18" s="19"/>
      <c r="G18" s="18"/>
      <c r="H18" s="19"/>
      <c r="I18" s="19"/>
      <c r="J18" s="19">
        <f t="shared" si="0"/>
        <v>3985</v>
      </c>
    </row>
    <row r="19" spans="1:10" ht="12.75">
      <c r="A19" s="15"/>
      <c r="B19" s="2" t="s">
        <v>111</v>
      </c>
      <c r="C19" t="s">
        <v>148</v>
      </c>
      <c r="D19" s="44">
        <v>648</v>
      </c>
      <c r="E19" s="18"/>
      <c r="F19" s="19"/>
      <c r="G19" s="18"/>
      <c r="H19" s="19"/>
      <c r="I19" s="19"/>
      <c r="J19" s="19">
        <f t="shared" si="0"/>
        <v>648</v>
      </c>
    </row>
    <row r="20" spans="1:10" ht="12.75">
      <c r="A20" s="15"/>
      <c r="B20" s="2" t="s">
        <v>112</v>
      </c>
      <c r="C20" t="s">
        <v>149</v>
      </c>
      <c r="D20" s="44">
        <v>55606</v>
      </c>
      <c r="E20" s="18"/>
      <c r="F20" s="19"/>
      <c r="G20" s="18"/>
      <c r="H20" s="19"/>
      <c r="I20" s="19"/>
      <c r="J20" s="19">
        <f t="shared" si="0"/>
        <v>55606</v>
      </c>
    </row>
    <row r="21" spans="1:10" ht="12.75">
      <c r="A21" s="15"/>
      <c r="B21" s="2" t="s">
        <v>15</v>
      </c>
      <c r="C21" t="s">
        <v>150</v>
      </c>
      <c r="D21" s="44">
        <v>-2260</v>
      </c>
      <c r="E21" s="18"/>
      <c r="F21" s="19"/>
      <c r="G21" s="18"/>
      <c r="H21" s="19"/>
      <c r="I21" s="19"/>
      <c r="J21" s="19">
        <f t="shared" si="0"/>
        <v>-2260</v>
      </c>
    </row>
    <row r="22" spans="1:10" ht="12.75">
      <c r="A22" s="15"/>
      <c r="B22" s="2" t="s">
        <v>113</v>
      </c>
      <c r="C22" t="s">
        <v>151</v>
      </c>
      <c r="D22" s="44">
        <v>1517</v>
      </c>
      <c r="E22" s="18"/>
      <c r="F22" s="19"/>
      <c r="G22" s="18"/>
      <c r="H22" s="19"/>
      <c r="I22" s="19"/>
      <c r="J22" s="19">
        <f t="shared" si="0"/>
        <v>1517</v>
      </c>
    </row>
    <row r="23" spans="1:10" ht="12.75">
      <c r="A23" s="15"/>
      <c r="B23" s="2" t="s">
        <v>16</v>
      </c>
      <c r="C23" t="s">
        <v>152</v>
      </c>
      <c r="D23" s="44">
        <v>1280</v>
      </c>
      <c r="E23" s="18"/>
      <c r="F23" s="19"/>
      <c r="G23" s="18"/>
      <c r="H23" s="19"/>
      <c r="I23" s="19"/>
      <c r="J23" s="19">
        <f t="shared" si="0"/>
        <v>1280</v>
      </c>
    </row>
    <row r="24" spans="1:10" ht="12.75">
      <c r="A24" s="15"/>
      <c r="B24" s="2" t="s">
        <v>17</v>
      </c>
      <c r="C24" t="s">
        <v>153</v>
      </c>
      <c r="D24" s="44">
        <v>128376</v>
      </c>
      <c r="E24" s="18"/>
      <c r="F24" s="19"/>
      <c r="G24" s="18"/>
      <c r="H24" s="19"/>
      <c r="I24" s="19"/>
      <c r="J24" s="19">
        <f t="shared" si="0"/>
        <v>128376</v>
      </c>
    </row>
    <row r="25" spans="1:10" s="10" customFormat="1" ht="12.75">
      <c r="A25" s="15"/>
      <c r="B25" s="2" t="s">
        <v>18</v>
      </c>
      <c r="C25" t="s">
        <v>19</v>
      </c>
      <c r="D25" s="44">
        <v>87216</v>
      </c>
      <c r="E25" s="18"/>
      <c r="F25" s="19"/>
      <c r="G25" s="18"/>
      <c r="H25" s="19"/>
      <c r="I25" s="19"/>
      <c r="J25" s="19">
        <f t="shared" si="0"/>
        <v>87216</v>
      </c>
    </row>
    <row r="26" spans="1:11" s="60" customFormat="1" ht="12.75">
      <c r="A26" s="15"/>
      <c r="B26" s="21" t="s">
        <v>20</v>
      </c>
      <c r="C26" s="60" t="s">
        <v>21</v>
      </c>
      <c r="D26" s="61">
        <f>-15000-50000</f>
        <v>-65000</v>
      </c>
      <c r="E26" s="62"/>
      <c r="F26" s="63"/>
      <c r="G26" s="62"/>
      <c r="H26" s="63"/>
      <c r="I26" s="63"/>
      <c r="J26" s="63">
        <f t="shared" si="0"/>
        <v>-65000</v>
      </c>
      <c r="K26" s="60" t="s">
        <v>10</v>
      </c>
    </row>
    <row r="27" spans="1:11" ht="12.75">
      <c r="A27" s="15"/>
      <c r="B27" s="2" t="s">
        <v>22</v>
      </c>
      <c r="C27" t="s">
        <v>23</v>
      </c>
      <c r="D27" s="44">
        <v>49891</v>
      </c>
      <c r="E27" s="18"/>
      <c r="F27" s="19"/>
      <c r="G27" s="18"/>
      <c r="H27" s="19"/>
      <c r="I27" s="19"/>
      <c r="J27" s="19">
        <f t="shared" si="0"/>
        <v>49891</v>
      </c>
      <c r="K27" t="s">
        <v>10</v>
      </c>
    </row>
    <row r="28" spans="1:11" s="13" customFormat="1" ht="12.75">
      <c r="A28" s="15"/>
      <c r="B28" s="2" t="s">
        <v>24</v>
      </c>
      <c r="C28" t="s">
        <v>25</v>
      </c>
      <c r="D28" s="44">
        <v>1236</v>
      </c>
      <c r="E28" s="18"/>
      <c r="F28" s="19"/>
      <c r="G28" s="18"/>
      <c r="H28" s="19"/>
      <c r="I28" s="19"/>
      <c r="J28" s="19">
        <f t="shared" si="0"/>
        <v>1236</v>
      </c>
      <c r="K28" s="12" t="s">
        <v>10</v>
      </c>
    </row>
    <row r="29" spans="1:10" ht="12.75">
      <c r="A29" s="15"/>
      <c r="B29" s="2" t="s">
        <v>26</v>
      </c>
      <c r="C29" t="s">
        <v>27</v>
      </c>
      <c r="D29" s="44">
        <v>-33263</v>
      </c>
      <c r="E29" s="18"/>
      <c r="F29" s="19"/>
      <c r="G29" s="18"/>
      <c r="H29" s="19"/>
      <c r="I29" s="19"/>
      <c r="J29" s="19">
        <f t="shared" si="0"/>
        <v>-33263</v>
      </c>
    </row>
    <row r="30" spans="1:10" ht="12.75">
      <c r="A30" s="15"/>
      <c r="B30" s="2" t="s">
        <v>28</v>
      </c>
      <c r="C30" t="s">
        <v>29</v>
      </c>
      <c r="D30" s="44">
        <v>64485</v>
      </c>
      <c r="E30" s="18"/>
      <c r="F30" s="19"/>
      <c r="G30" s="18"/>
      <c r="H30" s="19"/>
      <c r="I30" s="19"/>
      <c r="J30" s="19">
        <f t="shared" si="0"/>
        <v>64485</v>
      </c>
    </row>
    <row r="31" spans="1:10" ht="12.75">
      <c r="A31" s="15"/>
      <c r="B31" s="2" t="s">
        <v>34</v>
      </c>
      <c r="C31" t="s">
        <v>154</v>
      </c>
      <c r="D31" s="44">
        <v>-35825</v>
      </c>
      <c r="E31" s="18"/>
      <c r="F31" s="19"/>
      <c r="G31" s="18"/>
      <c r="H31" s="19"/>
      <c r="I31" s="19"/>
      <c r="J31" s="19">
        <f t="shared" si="0"/>
        <v>-35825</v>
      </c>
    </row>
    <row r="32" spans="1:10" ht="12.75">
      <c r="A32" s="15"/>
      <c r="B32" s="2" t="s">
        <v>30</v>
      </c>
      <c r="C32" t="s">
        <v>31</v>
      </c>
      <c r="D32" s="44">
        <v>-109672</v>
      </c>
      <c r="E32" s="18"/>
      <c r="F32" s="19"/>
      <c r="G32" s="18"/>
      <c r="H32" s="19"/>
      <c r="I32" s="19"/>
      <c r="J32" s="19">
        <f t="shared" si="0"/>
        <v>-109672</v>
      </c>
    </row>
    <row r="33" spans="1:10" ht="12.75">
      <c r="A33" s="15"/>
      <c r="B33" s="2" t="s">
        <v>35</v>
      </c>
      <c r="C33" t="s">
        <v>155</v>
      </c>
      <c r="D33" s="44">
        <v>-113138</v>
      </c>
      <c r="E33" s="18"/>
      <c r="F33" s="19"/>
      <c r="G33" s="18"/>
      <c r="H33" s="19"/>
      <c r="I33" s="19"/>
      <c r="J33" s="19">
        <f t="shared" si="0"/>
        <v>-113138</v>
      </c>
    </row>
    <row r="34" spans="1:10" ht="12.75">
      <c r="A34" s="15"/>
      <c r="B34" s="2" t="s">
        <v>36</v>
      </c>
      <c r="C34" t="s">
        <v>156</v>
      </c>
      <c r="D34" s="44">
        <v>8803</v>
      </c>
      <c r="E34" s="18"/>
      <c r="F34" s="19"/>
      <c r="G34" s="18"/>
      <c r="H34" s="19"/>
      <c r="I34" s="19"/>
      <c r="J34" s="19">
        <f t="shared" si="0"/>
        <v>8803</v>
      </c>
    </row>
    <row r="35" spans="1:10" ht="12.75">
      <c r="A35" s="15"/>
      <c r="B35" s="2" t="s">
        <v>37</v>
      </c>
      <c r="C35" t="s">
        <v>157</v>
      </c>
      <c r="D35" s="44">
        <v>-19144</v>
      </c>
      <c r="E35" s="18"/>
      <c r="F35" s="19"/>
      <c r="G35" s="18"/>
      <c r="H35" s="19"/>
      <c r="I35" s="19"/>
      <c r="J35" s="19">
        <f t="shared" si="0"/>
        <v>-19144</v>
      </c>
    </row>
    <row r="36" spans="1:10" ht="12.75">
      <c r="A36" s="15"/>
      <c r="B36" s="2" t="s">
        <v>114</v>
      </c>
      <c r="C36" t="s">
        <v>158</v>
      </c>
      <c r="D36" s="44">
        <v>-1828</v>
      </c>
      <c r="E36" s="18"/>
      <c r="F36" s="19"/>
      <c r="G36" s="18"/>
      <c r="H36" s="19"/>
      <c r="I36" s="19"/>
      <c r="J36" s="19">
        <f t="shared" si="0"/>
        <v>-1828</v>
      </c>
    </row>
    <row r="37" spans="1:10" ht="12.75">
      <c r="A37" s="15"/>
      <c r="B37" s="2" t="s">
        <v>115</v>
      </c>
      <c r="C37" t="s">
        <v>159</v>
      </c>
      <c r="D37" s="44">
        <v>-960</v>
      </c>
      <c r="E37" s="18"/>
      <c r="F37" s="19"/>
      <c r="G37" s="18"/>
      <c r="H37" s="19"/>
      <c r="I37" s="19"/>
      <c r="J37" s="19">
        <f t="shared" si="0"/>
        <v>-960</v>
      </c>
    </row>
    <row r="38" spans="1:10" ht="12.75">
      <c r="A38" s="15"/>
      <c r="B38" s="2" t="s">
        <v>38</v>
      </c>
      <c r="C38" t="s">
        <v>39</v>
      </c>
      <c r="D38" s="44">
        <v>2260</v>
      </c>
      <c r="E38" s="18"/>
      <c r="F38" s="19"/>
      <c r="G38" s="18"/>
      <c r="H38" s="19"/>
      <c r="I38" s="19"/>
      <c r="J38" s="19">
        <f t="shared" si="0"/>
        <v>2260</v>
      </c>
    </row>
    <row r="39" spans="1:10" ht="12.75">
      <c r="A39" s="15"/>
      <c r="B39" s="2" t="s">
        <v>40</v>
      </c>
      <c r="C39" t="s">
        <v>160</v>
      </c>
      <c r="D39" s="44">
        <v>8882</v>
      </c>
      <c r="E39" s="18"/>
      <c r="F39" s="19"/>
      <c r="G39" s="18"/>
      <c r="H39" s="19"/>
      <c r="I39" s="19"/>
      <c r="J39" s="19">
        <f t="shared" si="0"/>
        <v>8882</v>
      </c>
    </row>
    <row r="40" spans="1:10" ht="12.75">
      <c r="A40" s="15"/>
      <c r="B40" s="2" t="s">
        <v>116</v>
      </c>
      <c r="C40" t="s">
        <v>161</v>
      </c>
      <c r="D40" s="44">
        <v>22892</v>
      </c>
      <c r="E40" s="18"/>
      <c r="F40" s="19"/>
      <c r="G40" s="18"/>
      <c r="H40" s="19"/>
      <c r="I40" s="19"/>
      <c r="J40" s="19">
        <f t="shared" si="0"/>
        <v>22892</v>
      </c>
    </row>
    <row r="41" spans="1:10" ht="12.75">
      <c r="A41" s="15"/>
      <c r="B41" s="2" t="s">
        <v>117</v>
      </c>
      <c r="C41" t="s">
        <v>162</v>
      </c>
      <c r="D41" s="44">
        <v>-36376</v>
      </c>
      <c r="E41" s="18"/>
      <c r="F41" s="19"/>
      <c r="G41" s="18"/>
      <c r="H41" s="19"/>
      <c r="I41" s="19"/>
      <c r="J41" s="19">
        <f t="shared" si="0"/>
        <v>-36376</v>
      </c>
    </row>
    <row r="42" spans="1:10" ht="12.75">
      <c r="A42" s="15"/>
      <c r="B42" s="2" t="s">
        <v>41</v>
      </c>
      <c r="C42" t="s">
        <v>163</v>
      </c>
      <c r="D42" s="44">
        <v>-1744</v>
      </c>
      <c r="E42" s="18"/>
      <c r="F42" s="19"/>
      <c r="G42" s="18"/>
      <c r="H42" s="19"/>
      <c r="I42" s="19"/>
      <c r="J42" s="19">
        <f t="shared" si="0"/>
        <v>-1744</v>
      </c>
    </row>
    <row r="43" spans="1:10" ht="12.75">
      <c r="A43" s="15"/>
      <c r="B43" s="2" t="s">
        <v>42</v>
      </c>
      <c r="C43" t="s">
        <v>164</v>
      </c>
      <c r="D43" s="44">
        <v>36972</v>
      </c>
      <c r="E43" s="18"/>
      <c r="F43" s="19"/>
      <c r="G43" s="18"/>
      <c r="H43" s="19"/>
      <c r="I43" s="19"/>
      <c r="J43" s="19">
        <f t="shared" si="0"/>
        <v>36972</v>
      </c>
    </row>
    <row r="44" spans="1:10" ht="12.75">
      <c r="A44" s="15"/>
      <c r="B44" s="2" t="s">
        <v>118</v>
      </c>
      <c r="C44" t="s">
        <v>165</v>
      </c>
      <c r="D44" s="44">
        <v>-11440</v>
      </c>
      <c r="E44" s="18"/>
      <c r="F44" s="19"/>
      <c r="G44" s="18"/>
      <c r="H44" s="19"/>
      <c r="I44" s="19"/>
      <c r="J44" s="19">
        <f t="shared" si="0"/>
        <v>-11440</v>
      </c>
    </row>
    <row r="45" spans="1:10" ht="12.75">
      <c r="A45" s="15"/>
      <c r="B45" s="2" t="s">
        <v>43</v>
      </c>
      <c r="C45" t="s">
        <v>166</v>
      </c>
      <c r="D45" s="44">
        <v>-11933</v>
      </c>
      <c r="E45" s="18"/>
      <c r="F45" s="19"/>
      <c r="G45" s="18"/>
      <c r="H45" s="19"/>
      <c r="I45" s="19"/>
      <c r="J45" s="19">
        <f t="shared" si="0"/>
        <v>-11933</v>
      </c>
    </row>
    <row r="46" spans="1:10" ht="12.75">
      <c r="A46" s="15"/>
      <c r="B46" s="2" t="s">
        <v>44</v>
      </c>
      <c r="C46" t="s">
        <v>167</v>
      </c>
      <c r="D46" s="44">
        <v>1760</v>
      </c>
      <c r="E46" s="18"/>
      <c r="F46" s="19"/>
      <c r="G46" s="18"/>
      <c r="H46" s="19"/>
      <c r="I46" s="19"/>
      <c r="J46" s="19">
        <f t="shared" si="0"/>
        <v>1760</v>
      </c>
    </row>
    <row r="47" spans="1:10" ht="12.75">
      <c r="A47" s="15"/>
      <c r="B47" s="2" t="s">
        <v>119</v>
      </c>
      <c r="C47" t="s">
        <v>168</v>
      </c>
      <c r="D47" s="44">
        <v>-18761</v>
      </c>
      <c r="E47" s="18"/>
      <c r="F47" s="19"/>
      <c r="G47" s="18"/>
      <c r="H47" s="19"/>
      <c r="I47" s="19"/>
      <c r="J47" s="19">
        <f t="shared" si="0"/>
        <v>-18761</v>
      </c>
    </row>
    <row r="48" spans="1:10" ht="12.75">
      <c r="A48" s="15"/>
      <c r="B48" s="2" t="s">
        <v>45</v>
      </c>
      <c r="C48" t="s">
        <v>46</v>
      </c>
      <c r="D48" s="44">
        <v>-3985</v>
      </c>
      <c r="E48" s="18"/>
      <c r="F48" s="19"/>
      <c r="G48" s="18"/>
      <c r="H48" s="19"/>
      <c r="I48" s="19"/>
      <c r="J48" s="19">
        <f t="shared" si="0"/>
        <v>-3985</v>
      </c>
    </row>
    <row r="49" spans="1:10" ht="12.75">
      <c r="A49" s="15"/>
      <c r="B49" s="2" t="s">
        <v>120</v>
      </c>
      <c r="C49" t="s">
        <v>169</v>
      </c>
      <c r="D49" s="44">
        <v>-10</v>
      </c>
      <c r="E49" s="18"/>
      <c r="F49" s="19"/>
      <c r="G49" s="18"/>
      <c r="H49" s="19"/>
      <c r="I49" s="19"/>
      <c r="J49" s="19">
        <f t="shared" si="0"/>
        <v>-10</v>
      </c>
    </row>
    <row r="50" spans="1:10" ht="12.75">
      <c r="A50" s="15"/>
      <c r="B50" s="2" t="s">
        <v>47</v>
      </c>
      <c r="C50" t="s">
        <v>170</v>
      </c>
      <c r="D50" s="44">
        <v>14</v>
      </c>
      <c r="E50" s="18"/>
      <c r="F50" s="19"/>
      <c r="G50" s="18"/>
      <c r="H50" s="19"/>
      <c r="I50" s="19"/>
      <c r="J50" s="19">
        <f t="shared" si="0"/>
        <v>14</v>
      </c>
    </row>
    <row r="51" spans="1:10" ht="12.75">
      <c r="A51" s="15"/>
      <c r="B51" s="2" t="s">
        <v>48</v>
      </c>
      <c r="C51" t="s">
        <v>49</v>
      </c>
      <c r="D51" s="44">
        <v>1908</v>
      </c>
      <c r="E51" s="18"/>
      <c r="F51" s="19"/>
      <c r="G51" s="18"/>
      <c r="H51" s="19"/>
      <c r="I51" s="19"/>
      <c r="J51" s="19">
        <f t="shared" si="0"/>
        <v>1908</v>
      </c>
    </row>
    <row r="52" spans="1:10" ht="12.75">
      <c r="A52" s="15"/>
      <c r="B52" s="2" t="s">
        <v>32</v>
      </c>
      <c r="C52" t="s">
        <v>33</v>
      </c>
      <c r="D52" s="44">
        <v>418</v>
      </c>
      <c r="E52" s="18"/>
      <c r="F52" s="19"/>
      <c r="G52" s="18"/>
      <c r="H52" s="19"/>
      <c r="I52" s="19"/>
      <c r="J52" s="19">
        <f t="shared" si="0"/>
        <v>418</v>
      </c>
    </row>
    <row r="53" spans="1:10" ht="12.75">
      <c r="A53" s="15"/>
      <c r="B53" s="2" t="s">
        <v>121</v>
      </c>
      <c r="C53" t="s">
        <v>171</v>
      </c>
      <c r="D53" s="44">
        <v>-91826</v>
      </c>
      <c r="E53" s="18"/>
      <c r="F53" s="19"/>
      <c r="G53" s="18"/>
      <c r="H53" s="19"/>
      <c r="I53" s="19"/>
      <c r="J53" s="19">
        <f t="shared" si="0"/>
        <v>-91826</v>
      </c>
    </row>
    <row r="54" spans="1:10" ht="12.75">
      <c r="A54" s="15"/>
      <c r="B54" s="2" t="s">
        <v>122</v>
      </c>
      <c r="C54" t="s">
        <v>172</v>
      </c>
      <c r="D54" s="44">
        <v>-66357</v>
      </c>
      <c r="E54" s="18"/>
      <c r="F54" s="19"/>
      <c r="G54" s="18"/>
      <c r="H54" s="19"/>
      <c r="I54" s="19"/>
      <c r="J54" s="19">
        <f t="shared" si="0"/>
        <v>-66357</v>
      </c>
    </row>
    <row r="55" spans="1:10" ht="12.75">
      <c r="A55" s="15"/>
      <c r="B55" s="2" t="s">
        <v>123</v>
      </c>
      <c r="C55" t="s">
        <v>173</v>
      </c>
      <c r="D55" s="44">
        <v>14850</v>
      </c>
      <c r="E55" s="18"/>
      <c r="F55" s="19"/>
      <c r="G55" s="18"/>
      <c r="H55" s="19"/>
      <c r="I55" s="19"/>
      <c r="J55" s="19">
        <f t="shared" si="0"/>
        <v>14850</v>
      </c>
    </row>
    <row r="56" spans="1:10" ht="12.75">
      <c r="A56" s="15"/>
      <c r="B56" s="2" t="s">
        <v>124</v>
      </c>
      <c r="C56" t="s">
        <v>174</v>
      </c>
      <c r="D56" s="44">
        <v>-2285</v>
      </c>
      <c r="E56" s="18"/>
      <c r="F56" s="19"/>
      <c r="G56" s="18"/>
      <c r="H56" s="19"/>
      <c r="I56" s="19"/>
      <c r="J56" s="19">
        <f t="shared" si="0"/>
        <v>-2285</v>
      </c>
    </row>
    <row r="57" spans="1:10" ht="12.75">
      <c r="A57" s="15"/>
      <c r="B57" s="2" t="s">
        <v>50</v>
      </c>
      <c r="C57" t="s">
        <v>51</v>
      </c>
      <c r="D57" s="44">
        <v>2790</v>
      </c>
      <c r="E57" s="18"/>
      <c r="F57" s="19"/>
      <c r="G57" s="18"/>
      <c r="H57" s="19"/>
      <c r="I57" s="19"/>
      <c r="J57" s="19">
        <f t="shared" si="0"/>
        <v>2790</v>
      </c>
    </row>
    <row r="58" spans="1:10" ht="12.75">
      <c r="A58" s="15"/>
      <c r="B58" s="2" t="s">
        <v>52</v>
      </c>
      <c r="C58" t="s">
        <v>155</v>
      </c>
      <c r="D58" s="44">
        <v>-61180</v>
      </c>
      <c r="E58" s="18"/>
      <c r="F58" s="19"/>
      <c r="G58" s="18"/>
      <c r="H58" s="19"/>
      <c r="I58" s="19"/>
      <c r="J58" s="19">
        <f t="shared" si="0"/>
        <v>-61180</v>
      </c>
    </row>
    <row r="59" spans="1:10" ht="12.75">
      <c r="A59" s="15"/>
      <c r="B59" s="2" t="s">
        <v>125</v>
      </c>
      <c r="C59" t="s">
        <v>175</v>
      </c>
      <c r="D59" s="44">
        <v>-9458</v>
      </c>
      <c r="E59" s="18"/>
      <c r="F59" s="19"/>
      <c r="G59" s="18"/>
      <c r="H59" s="19"/>
      <c r="I59" s="19"/>
      <c r="J59" s="19">
        <f t="shared" si="0"/>
        <v>-9458</v>
      </c>
    </row>
    <row r="60" spans="1:10" ht="12.75">
      <c r="A60" s="15"/>
      <c r="B60" s="2" t="s">
        <v>53</v>
      </c>
      <c r="C60" t="s">
        <v>176</v>
      </c>
      <c r="D60" s="44">
        <v>728</v>
      </c>
      <c r="E60" s="18"/>
      <c r="F60" s="19"/>
      <c r="G60" s="18"/>
      <c r="H60" s="19"/>
      <c r="I60" s="19"/>
      <c r="J60" s="19">
        <f t="shared" si="0"/>
        <v>728</v>
      </c>
    </row>
    <row r="61" spans="1:10" ht="12.75">
      <c r="A61" s="15"/>
      <c r="B61" s="2" t="s">
        <v>126</v>
      </c>
      <c r="C61" t="s">
        <v>177</v>
      </c>
      <c r="D61" s="44">
        <v>-14963</v>
      </c>
      <c r="E61" s="18"/>
      <c r="F61" s="19"/>
      <c r="G61" s="18"/>
      <c r="H61" s="19"/>
      <c r="I61" s="19"/>
      <c r="J61" s="19">
        <f t="shared" si="0"/>
        <v>-14963</v>
      </c>
    </row>
    <row r="62" spans="1:10" ht="12.75">
      <c r="A62" s="15"/>
      <c r="B62" s="2" t="s">
        <v>54</v>
      </c>
      <c r="C62" t="s">
        <v>178</v>
      </c>
      <c r="D62" s="44">
        <v>901</v>
      </c>
      <c r="E62" s="18"/>
      <c r="F62" s="19"/>
      <c r="G62" s="18"/>
      <c r="H62" s="19"/>
      <c r="I62" s="19"/>
      <c r="J62" s="19">
        <f t="shared" si="0"/>
        <v>901</v>
      </c>
    </row>
    <row r="63" spans="1:10" ht="12.75">
      <c r="A63" s="15"/>
      <c r="B63" s="2" t="s">
        <v>55</v>
      </c>
      <c r="C63" t="s">
        <v>179</v>
      </c>
      <c r="D63" s="44">
        <v>1016</v>
      </c>
      <c r="E63" s="18"/>
      <c r="F63" s="19"/>
      <c r="G63" s="18"/>
      <c r="H63" s="19"/>
      <c r="I63" s="19"/>
      <c r="J63" s="19">
        <f t="shared" si="0"/>
        <v>1016</v>
      </c>
    </row>
    <row r="64" spans="1:10" ht="12.75">
      <c r="A64" s="15"/>
      <c r="B64" s="2" t="s">
        <v>127</v>
      </c>
      <c r="C64" t="s">
        <v>180</v>
      </c>
      <c r="D64" s="44">
        <v>4133</v>
      </c>
      <c r="E64" s="18"/>
      <c r="F64" s="19"/>
      <c r="G64" s="18"/>
      <c r="H64" s="19"/>
      <c r="I64" s="19"/>
      <c r="J64" s="19">
        <f t="shared" si="0"/>
        <v>4133</v>
      </c>
    </row>
    <row r="65" spans="1:10" ht="12.75">
      <c r="A65" s="15"/>
      <c r="B65" s="2" t="s">
        <v>128</v>
      </c>
      <c r="C65" t="s">
        <v>181</v>
      </c>
      <c r="D65" s="44">
        <v>-11510</v>
      </c>
      <c r="E65" s="18"/>
      <c r="F65" s="19"/>
      <c r="G65" s="18"/>
      <c r="H65" s="19"/>
      <c r="I65" s="19"/>
      <c r="J65" s="19">
        <f t="shared" si="0"/>
        <v>-11510</v>
      </c>
    </row>
    <row r="66" spans="1:10" ht="12.75">
      <c r="A66" s="15"/>
      <c r="B66" s="2" t="s">
        <v>129</v>
      </c>
      <c r="C66" t="s">
        <v>182</v>
      </c>
      <c r="D66" s="44">
        <v>-29357</v>
      </c>
      <c r="E66" s="18"/>
      <c r="F66" s="19"/>
      <c r="G66" s="18"/>
      <c r="H66" s="19"/>
      <c r="I66" s="19"/>
      <c r="J66" s="19">
        <f t="shared" si="0"/>
        <v>-29357</v>
      </c>
    </row>
    <row r="67" spans="1:10" ht="12.75">
      <c r="A67" s="15"/>
      <c r="B67" s="2" t="s">
        <v>130</v>
      </c>
      <c r="C67" t="s">
        <v>183</v>
      </c>
      <c r="D67" s="44">
        <v>-10</v>
      </c>
      <c r="E67" s="18"/>
      <c r="F67" s="19"/>
      <c r="G67" s="18"/>
      <c r="H67" s="19"/>
      <c r="I67" s="19"/>
      <c r="J67" s="19">
        <f t="shared" si="0"/>
        <v>-10</v>
      </c>
    </row>
    <row r="68" spans="1:10" ht="12.75">
      <c r="A68" s="15"/>
      <c r="B68" s="2" t="s">
        <v>131</v>
      </c>
      <c r="C68" t="s">
        <v>184</v>
      </c>
      <c r="D68" s="44">
        <v>-28459</v>
      </c>
      <c r="E68" s="18"/>
      <c r="F68" s="19"/>
      <c r="G68" s="18"/>
      <c r="H68" s="19"/>
      <c r="I68" s="19"/>
      <c r="J68" s="19">
        <f t="shared" si="0"/>
        <v>-28459</v>
      </c>
    </row>
    <row r="69" spans="1:10" ht="12.75">
      <c r="A69" s="15"/>
      <c r="B69" s="2" t="s">
        <v>56</v>
      </c>
      <c r="C69" t="s">
        <v>57</v>
      </c>
      <c r="D69" s="44">
        <v>-102</v>
      </c>
      <c r="E69" s="18"/>
      <c r="F69" s="19"/>
      <c r="G69" s="18"/>
      <c r="H69" s="19"/>
      <c r="I69" s="19"/>
      <c r="J69" s="19">
        <f t="shared" si="0"/>
        <v>-102</v>
      </c>
    </row>
    <row r="70" spans="1:10" ht="12.75">
      <c r="A70" s="15"/>
      <c r="B70" s="2" t="s">
        <v>132</v>
      </c>
      <c r="C70" t="s">
        <v>185</v>
      </c>
      <c r="D70" s="44">
        <v>-218591</v>
      </c>
      <c r="E70" s="18"/>
      <c r="F70" s="19"/>
      <c r="G70" s="18"/>
      <c r="H70" s="19"/>
      <c r="I70" s="19"/>
      <c r="J70" s="19">
        <f t="shared" si="0"/>
        <v>-218591</v>
      </c>
    </row>
    <row r="71" spans="1:10" ht="12.75">
      <c r="A71" s="15"/>
      <c r="B71" s="2" t="s">
        <v>133</v>
      </c>
      <c r="C71" t="s">
        <v>186</v>
      </c>
      <c r="D71" s="44">
        <v>-424000</v>
      </c>
      <c r="E71" s="18"/>
      <c r="F71" s="19"/>
      <c r="G71" s="18"/>
      <c r="H71" s="19"/>
      <c r="I71" s="19"/>
      <c r="J71" s="19">
        <f t="shared" si="0"/>
        <v>-424000</v>
      </c>
    </row>
    <row r="72" spans="1:10" ht="12.75">
      <c r="A72" s="15"/>
      <c r="B72" s="2" t="s">
        <v>58</v>
      </c>
      <c r="C72" t="s">
        <v>187</v>
      </c>
      <c r="D72" s="44">
        <v>-433821</v>
      </c>
      <c r="E72" s="18"/>
      <c r="F72" s="19"/>
      <c r="G72" s="18"/>
      <c r="H72" s="19"/>
      <c r="I72" s="19"/>
      <c r="J72" s="19">
        <f aca="true" t="shared" si="1" ref="J72:J79">SUM(D72:I72)</f>
        <v>-433821</v>
      </c>
    </row>
    <row r="73" spans="1:10" ht="12.75">
      <c r="A73" s="15"/>
      <c r="B73" s="2" t="s">
        <v>59</v>
      </c>
      <c r="C73" t="s">
        <v>60</v>
      </c>
      <c r="D73" s="44">
        <v>-91703</v>
      </c>
      <c r="E73" s="18"/>
      <c r="F73" s="19"/>
      <c r="G73" s="18"/>
      <c r="H73" s="19"/>
      <c r="I73" s="19"/>
      <c r="J73" s="19">
        <f t="shared" si="1"/>
        <v>-91703</v>
      </c>
    </row>
    <row r="74" spans="1:10" ht="12.75">
      <c r="A74" s="15"/>
      <c r="B74" s="2" t="s">
        <v>61</v>
      </c>
      <c r="C74" t="s">
        <v>188</v>
      </c>
      <c r="D74" s="44">
        <v>15440</v>
      </c>
      <c r="E74" s="18"/>
      <c r="F74" s="19"/>
      <c r="G74" s="18"/>
      <c r="H74" s="19"/>
      <c r="I74" s="19"/>
      <c r="J74" s="19">
        <f t="shared" si="1"/>
        <v>15440</v>
      </c>
    </row>
    <row r="75" spans="1:10" s="60" customFormat="1" ht="12.75">
      <c r="A75" s="15"/>
      <c r="B75" s="21" t="s">
        <v>134</v>
      </c>
      <c r="C75" s="60" t="s">
        <v>189</v>
      </c>
      <c r="D75" s="61">
        <f>122777-57864-841</f>
        <v>64072</v>
      </c>
      <c r="E75" s="62"/>
      <c r="F75" s="63"/>
      <c r="G75" s="62"/>
      <c r="H75" s="63"/>
      <c r="I75" s="63"/>
      <c r="J75" s="63">
        <f t="shared" si="1"/>
        <v>64072</v>
      </c>
    </row>
    <row r="76" spans="1:10" ht="12.75">
      <c r="A76" s="15"/>
      <c r="B76" s="2" t="s">
        <v>63</v>
      </c>
      <c r="C76" t="s">
        <v>190</v>
      </c>
      <c r="D76" s="44">
        <v>142867</v>
      </c>
      <c r="E76" s="18"/>
      <c r="F76" s="19"/>
      <c r="G76" s="18"/>
      <c r="H76" s="19"/>
      <c r="I76" s="19"/>
      <c r="J76" s="19">
        <f t="shared" si="1"/>
        <v>142867</v>
      </c>
    </row>
    <row r="77" spans="1:10" ht="12.75">
      <c r="A77" s="15"/>
      <c r="B77" s="2" t="s">
        <v>135</v>
      </c>
      <c r="C77" t="s">
        <v>191</v>
      </c>
      <c r="D77" s="44">
        <v>-238007</v>
      </c>
      <c r="E77" s="18"/>
      <c r="F77" s="19"/>
      <c r="G77" s="18"/>
      <c r="H77" s="19"/>
      <c r="I77" s="19"/>
      <c r="J77" s="19">
        <f t="shared" si="1"/>
        <v>-238007</v>
      </c>
    </row>
    <row r="78" spans="1:10" ht="12.75">
      <c r="A78" s="20"/>
      <c r="B78" s="2" t="s">
        <v>136</v>
      </c>
      <c r="C78" t="s">
        <v>192</v>
      </c>
      <c r="D78" s="44">
        <v>12000</v>
      </c>
      <c r="E78" s="18"/>
      <c r="F78" s="19"/>
      <c r="G78" s="18"/>
      <c r="H78" s="19"/>
      <c r="I78" s="19"/>
      <c r="J78" s="19">
        <f t="shared" si="1"/>
        <v>12000</v>
      </c>
    </row>
    <row r="79" spans="1:10" ht="13.5" thickBot="1">
      <c r="A79" s="21"/>
      <c r="B79" s="2" t="s">
        <v>62</v>
      </c>
      <c r="C79" t="s">
        <v>193</v>
      </c>
      <c r="D79" s="56">
        <v>160000</v>
      </c>
      <c r="E79" s="24"/>
      <c r="F79" s="24"/>
      <c r="G79" s="24"/>
      <c r="H79" s="24"/>
      <c r="I79" s="24"/>
      <c r="J79" s="19">
        <f t="shared" si="1"/>
        <v>160000</v>
      </c>
    </row>
    <row r="80" spans="1:10" ht="13.5" thickBot="1">
      <c r="A80" s="21"/>
      <c r="B80" s="21"/>
      <c r="C80" s="37" t="s">
        <v>65</v>
      </c>
      <c r="D80" s="38">
        <f>SUM(D7:D79)</f>
        <v>-1374111</v>
      </c>
      <c r="E80" s="38"/>
      <c r="F80" s="38"/>
      <c r="G80" s="38"/>
      <c r="H80" s="38"/>
      <c r="I80" s="38"/>
      <c r="J80" s="39">
        <f>SUM(J7:J79)</f>
        <v>-1374111</v>
      </c>
    </row>
    <row r="81" spans="1:10" ht="12.75">
      <c r="A81" s="11"/>
      <c r="B81" s="11"/>
      <c r="C81" s="26"/>
      <c r="D81" s="27"/>
      <c r="E81" s="27"/>
      <c r="F81" s="27"/>
      <c r="G81" s="27"/>
      <c r="H81" s="27"/>
      <c r="I81" s="27"/>
      <c r="J81" s="27"/>
    </row>
    <row r="82" spans="1:10" ht="12.75">
      <c r="A82" s="28">
        <v>3522</v>
      </c>
      <c r="C82" s="29" t="s">
        <v>66</v>
      </c>
      <c r="D82" s="30"/>
      <c r="E82" s="30"/>
      <c r="F82" s="30"/>
      <c r="G82" s="30"/>
      <c r="H82" s="30"/>
      <c r="I82" s="30"/>
      <c r="J82" s="30"/>
    </row>
    <row r="83" spans="1:10" ht="12.75">
      <c r="A83" s="28"/>
      <c r="B83" s="2" t="s">
        <v>67</v>
      </c>
      <c r="C83" t="s">
        <v>71</v>
      </c>
      <c r="D83" s="30">
        <v>-386</v>
      </c>
      <c r="E83" s="30"/>
      <c r="F83" s="30"/>
      <c r="G83" s="30"/>
      <c r="H83" s="30"/>
      <c r="I83" s="30"/>
      <c r="J83" s="30">
        <f>SUM(D83:I83)</f>
        <v>-386</v>
      </c>
    </row>
    <row r="84" spans="1:10" ht="12.75">
      <c r="A84" s="28"/>
      <c r="B84" s="2" t="s">
        <v>68</v>
      </c>
      <c r="C84" t="s">
        <v>72</v>
      </c>
      <c r="D84" s="30">
        <v>-10556</v>
      </c>
      <c r="E84" s="30"/>
      <c r="F84" s="30"/>
      <c r="G84" s="30"/>
      <c r="H84" s="30"/>
      <c r="I84" s="30"/>
      <c r="J84" s="30">
        <f aca="true" t="shared" si="2" ref="J84:J99">SUM(D84:I84)</f>
        <v>-10556</v>
      </c>
    </row>
    <row r="85" spans="1:10" ht="12.75">
      <c r="A85" s="28"/>
      <c r="B85" s="2" t="s">
        <v>73</v>
      </c>
      <c r="C85" t="s">
        <v>74</v>
      </c>
      <c r="D85" s="30">
        <v>-50</v>
      </c>
      <c r="E85" s="30"/>
      <c r="F85" s="30"/>
      <c r="G85" s="30"/>
      <c r="H85" s="30"/>
      <c r="I85" s="30"/>
      <c r="J85" s="30">
        <f t="shared" si="2"/>
        <v>-50</v>
      </c>
    </row>
    <row r="86" spans="1:10" ht="12.75">
      <c r="A86" s="28"/>
      <c r="B86" s="2" t="s">
        <v>69</v>
      </c>
      <c r="C86" t="s">
        <v>75</v>
      </c>
      <c r="D86" s="30">
        <v>-21077</v>
      </c>
      <c r="E86" s="30"/>
      <c r="F86" s="30"/>
      <c r="G86" s="30"/>
      <c r="H86" s="30"/>
      <c r="I86" s="30"/>
      <c r="J86" s="30">
        <f t="shared" si="2"/>
        <v>-21077</v>
      </c>
    </row>
    <row r="87" spans="1:10" ht="12.75">
      <c r="A87" s="28"/>
      <c r="B87" s="2" t="s">
        <v>76</v>
      </c>
      <c r="C87" t="s">
        <v>77</v>
      </c>
      <c r="D87" s="30">
        <v>-367180</v>
      </c>
      <c r="E87" s="30"/>
      <c r="F87" s="30"/>
      <c r="G87" s="30"/>
      <c r="H87" s="30"/>
      <c r="I87" s="30"/>
      <c r="J87" s="30">
        <f t="shared" si="2"/>
        <v>-367180</v>
      </c>
    </row>
    <row r="88" spans="1:10" ht="12.75">
      <c r="A88" s="28"/>
      <c r="B88" s="2" t="s">
        <v>78</v>
      </c>
      <c r="C88" t="s">
        <v>79</v>
      </c>
      <c r="D88" s="30">
        <v>-493000</v>
      </c>
      <c r="E88" s="30"/>
      <c r="F88" s="30"/>
      <c r="G88" s="30"/>
      <c r="H88" s="30"/>
      <c r="I88" s="30"/>
      <c r="J88" s="30">
        <f t="shared" si="2"/>
        <v>-493000</v>
      </c>
    </row>
    <row r="89" spans="1:10" ht="12.75">
      <c r="A89" s="28"/>
      <c r="B89" s="2" t="s">
        <v>80</v>
      </c>
      <c r="C89" t="s">
        <v>81</v>
      </c>
      <c r="D89" s="30">
        <v>-481500</v>
      </c>
      <c r="E89" s="30"/>
      <c r="F89" s="30"/>
      <c r="G89" s="30"/>
      <c r="H89" s="30"/>
      <c r="I89" s="30"/>
      <c r="J89" s="30">
        <f t="shared" si="2"/>
        <v>-481500</v>
      </c>
    </row>
    <row r="90" spans="1:10" ht="12.75">
      <c r="A90" s="28"/>
      <c r="B90" s="2" t="s">
        <v>82</v>
      </c>
      <c r="C90" t="s">
        <v>83</v>
      </c>
      <c r="D90" s="30">
        <v>-135000</v>
      </c>
      <c r="E90" s="30"/>
      <c r="F90" s="30"/>
      <c r="G90" s="30"/>
      <c r="H90" s="30"/>
      <c r="I90" s="30"/>
      <c r="J90" s="30">
        <f t="shared" si="2"/>
        <v>-135000</v>
      </c>
    </row>
    <row r="91" spans="1:10" ht="12.75">
      <c r="A91" s="28"/>
      <c r="B91" s="2" t="s">
        <v>84</v>
      </c>
      <c r="C91" t="s">
        <v>85</v>
      </c>
      <c r="D91" s="30">
        <v>-3400</v>
      </c>
      <c r="E91" s="30"/>
      <c r="F91" s="30"/>
      <c r="G91" s="30"/>
      <c r="H91" s="30"/>
      <c r="I91" s="30"/>
      <c r="J91" s="30">
        <f t="shared" si="2"/>
        <v>-3400</v>
      </c>
    </row>
    <row r="92" spans="1:10" ht="12.75">
      <c r="A92" s="28"/>
      <c r="B92" s="2" t="s">
        <v>86</v>
      </c>
      <c r="C92" t="s">
        <v>87</v>
      </c>
      <c r="D92" s="30">
        <v>-10142</v>
      </c>
      <c r="E92" s="30"/>
      <c r="F92" s="30"/>
      <c r="G92" s="30"/>
      <c r="H92" s="30"/>
      <c r="I92" s="30"/>
      <c r="J92" s="30">
        <f t="shared" si="2"/>
        <v>-10142</v>
      </c>
    </row>
    <row r="93" spans="1:10" ht="12.75">
      <c r="A93" s="28"/>
      <c r="B93" s="2" t="s">
        <v>88</v>
      </c>
      <c r="C93" t="s">
        <v>89</v>
      </c>
      <c r="D93" s="30">
        <v>3657</v>
      </c>
      <c r="E93" s="30"/>
      <c r="F93" s="30"/>
      <c r="G93" s="30"/>
      <c r="H93" s="30"/>
      <c r="I93" s="30"/>
      <c r="J93" s="30">
        <f t="shared" si="2"/>
        <v>3657</v>
      </c>
    </row>
    <row r="94" spans="1:10" ht="12.75">
      <c r="A94" s="28"/>
      <c r="B94" s="2" t="s">
        <v>91</v>
      </c>
      <c r="C94" t="s">
        <v>92</v>
      </c>
      <c r="D94" s="30">
        <v>363</v>
      </c>
      <c r="E94" s="30"/>
      <c r="F94" s="30"/>
      <c r="G94" s="30"/>
      <c r="H94" s="30"/>
      <c r="I94" s="30"/>
      <c r="J94" s="30">
        <f t="shared" si="2"/>
        <v>363</v>
      </c>
    </row>
    <row r="95" spans="1:10" ht="12.75">
      <c r="A95" s="28"/>
      <c r="B95" s="2" t="s">
        <v>93</v>
      </c>
      <c r="C95" t="s">
        <v>94</v>
      </c>
      <c r="D95" s="30">
        <v>-13040</v>
      </c>
      <c r="E95" s="30"/>
      <c r="F95" s="30"/>
      <c r="G95" s="30"/>
      <c r="H95" s="30"/>
      <c r="I95" s="30"/>
      <c r="J95" s="30">
        <f t="shared" si="2"/>
        <v>-13040</v>
      </c>
    </row>
    <row r="96" spans="1:10" ht="12.75">
      <c r="A96" s="28"/>
      <c r="B96" s="2" t="s">
        <v>95</v>
      </c>
      <c r="C96" t="s">
        <v>96</v>
      </c>
      <c r="D96" s="30">
        <v>-1239</v>
      </c>
      <c r="E96" s="30"/>
      <c r="F96" s="30"/>
      <c r="G96" s="30"/>
      <c r="H96" s="30"/>
      <c r="I96" s="30"/>
      <c r="J96" s="30">
        <f t="shared" si="2"/>
        <v>-1239</v>
      </c>
    </row>
    <row r="97" spans="1:10" ht="12.75">
      <c r="A97" s="28"/>
      <c r="B97" s="2" t="s">
        <v>97</v>
      </c>
      <c r="C97" t="s">
        <v>98</v>
      </c>
      <c r="D97" s="30">
        <v>96</v>
      </c>
      <c r="E97" s="30"/>
      <c r="F97" s="30"/>
      <c r="G97" s="30"/>
      <c r="H97" s="30"/>
      <c r="I97" s="30"/>
      <c r="J97" s="30">
        <f t="shared" si="2"/>
        <v>96</v>
      </c>
    </row>
    <row r="98" spans="1:10" ht="12.75">
      <c r="A98" s="28"/>
      <c r="B98" s="2">
        <v>352353</v>
      </c>
      <c r="C98" t="s">
        <v>99</v>
      </c>
      <c r="D98" s="30">
        <v>15000</v>
      </c>
      <c r="E98" s="30"/>
      <c r="F98" s="30"/>
      <c r="G98" s="30"/>
      <c r="H98" s="30"/>
      <c r="I98" s="30"/>
      <c r="J98" s="30">
        <f t="shared" si="2"/>
        <v>15000</v>
      </c>
    </row>
    <row r="99" spans="1:10" ht="13.5" thickBot="1">
      <c r="A99" s="28"/>
      <c r="B99" s="2">
        <v>352354</v>
      </c>
      <c r="C99" t="s">
        <v>100</v>
      </c>
      <c r="D99" s="30">
        <v>25000</v>
      </c>
      <c r="E99" s="30"/>
      <c r="F99" s="30"/>
      <c r="G99" s="30"/>
      <c r="H99" s="30"/>
      <c r="I99" s="30"/>
      <c r="J99" s="30">
        <f t="shared" si="2"/>
        <v>25000</v>
      </c>
    </row>
    <row r="100" spans="1:10" ht="12.75">
      <c r="A100" s="28"/>
      <c r="B100" s="41">
        <v>352333</v>
      </c>
      <c r="C100" s="25" t="s">
        <v>90</v>
      </c>
      <c r="D100" s="57">
        <v>-1500000</v>
      </c>
      <c r="E100" s="22"/>
      <c r="F100" s="22"/>
      <c r="G100" s="22"/>
      <c r="H100" s="22"/>
      <c r="I100" s="22"/>
      <c r="J100" s="32">
        <f aca="true" t="shared" si="3" ref="J100:J105">SUM(D100:I100)</f>
        <v>-1500000</v>
      </c>
    </row>
    <row r="101" spans="1:10" ht="13.5" thickBot="1">
      <c r="A101" s="28"/>
      <c r="B101" s="42">
        <v>352333</v>
      </c>
      <c r="C101" s="23" t="s">
        <v>90</v>
      </c>
      <c r="D101" s="56">
        <v>1000000</v>
      </c>
      <c r="E101" s="24"/>
      <c r="F101" s="24"/>
      <c r="G101" s="24"/>
      <c r="H101" s="24"/>
      <c r="I101" s="24"/>
      <c r="J101" s="33">
        <f t="shared" si="3"/>
        <v>1000000</v>
      </c>
    </row>
    <row r="102" spans="1:10" ht="12.75">
      <c r="A102" s="28"/>
      <c r="B102" s="41">
        <v>352341</v>
      </c>
      <c r="C102" s="25" t="s">
        <v>101</v>
      </c>
      <c r="D102" s="57">
        <v>-150000</v>
      </c>
      <c r="E102" s="22"/>
      <c r="F102" s="22"/>
      <c r="G102" s="22"/>
      <c r="H102" s="22"/>
      <c r="I102" s="22"/>
      <c r="J102" s="32">
        <f t="shared" si="3"/>
        <v>-150000</v>
      </c>
    </row>
    <row r="103" spans="1:10" ht="13.5" thickBot="1">
      <c r="A103" s="28"/>
      <c r="B103" s="42">
        <v>352341</v>
      </c>
      <c r="C103" s="23" t="s">
        <v>101</v>
      </c>
      <c r="D103" s="56">
        <v>150000</v>
      </c>
      <c r="E103" s="24"/>
      <c r="F103" s="24"/>
      <c r="G103" s="24"/>
      <c r="H103" s="24"/>
      <c r="I103" s="24"/>
      <c r="J103" s="33">
        <f t="shared" si="3"/>
        <v>150000</v>
      </c>
    </row>
    <row r="104" spans="1:10" ht="12.75">
      <c r="A104" s="28"/>
      <c r="B104" s="41">
        <v>352406</v>
      </c>
      <c r="C104" s="25" t="s">
        <v>102</v>
      </c>
      <c r="D104" s="57">
        <v>-15034</v>
      </c>
      <c r="E104" s="22"/>
      <c r="F104" s="22"/>
      <c r="G104" s="22"/>
      <c r="H104" s="22"/>
      <c r="I104" s="22"/>
      <c r="J104" s="32">
        <f t="shared" si="3"/>
        <v>-15034</v>
      </c>
    </row>
    <row r="105" spans="1:10" ht="13.5" thickBot="1">
      <c r="A105" s="28"/>
      <c r="B105" s="42">
        <v>352406</v>
      </c>
      <c r="C105" s="23" t="s">
        <v>102</v>
      </c>
      <c r="D105" s="56">
        <v>15034</v>
      </c>
      <c r="E105" s="24"/>
      <c r="F105" s="24"/>
      <c r="G105" s="24"/>
      <c r="H105" s="24"/>
      <c r="I105" s="24"/>
      <c r="J105" s="33">
        <f t="shared" si="3"/>
        <v>15034</v>
      </c>
    </row>
    <row r="106" spans="1:10" ht="13.5" thickBot="1">
      <c r="A106" s="2"/>
      <c r="B106" s="31"/>
      <c r="C106" s="34" t="s">
        <v>103</v>
      </c>
      <c r="D106" s="35">
        <f>SUM(D83:D105)</f>
        <v>-1992454</v>
      </c>
      <c r="E106" s="35"/>
      <c r="F106" s="35"/>
      <c r="G106" s="35"/>
      <c r="H106" s="35"/>
      <c r="I106" s="35"/>
      <c r="J106" s="36">
        <f>SUM(J83:J105)</f>
        <v>-1992454</v>
      </c>
    </row>
    <row r="107" ht="12.75">
      <c r="E107" s="55"/>
    </row>
    <row r="108" spans="3:10" ht="12.75">
      <c r="C108" s="29" t="s">
        <v>70</v>
      </c>
      <c r="D108" s="45">
        <f>SUM(D6:D106)/2</f>
        <v>-3366565</v>
      </c>
      <c r="E108" s="55"/>
      <c r="F108" s="55"/>
      <c r="J108" s="45">
        <f>SUM(J6:J106)/2</f>
        <v>-3366565</v>
      </c>
    </row>
    <row r="110" ht="12.75">
      <c r="B110"/>
    </row>
  </sheetData>
  <printOptions/>
  <pageMargins left="0.56" right="0.46" top="0.59" bottom="0.56" header="0.25" footer="0.4"/>
  <pageSetup fitToHeight="5" fitToWidth="1" horizontalDpi="600" verticalDpi="600" orientation="landscape" scale="83" r:id="rId3"/>
  <headerFooter alignWithMargins="0">
    <oddHeader>&amp;R&amp;"Arial,Bold"15628</oddHeader>
    <oddFooter>&amp;CPage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2006-10-24T15:07:36Z</cp:lastPrinted>
  <dcterms:created xsi:type="dcterms:W3CDTF">2005-10-05T18:38:31Z</dcterms:created>
  <dcterms:modified xsi:type="dcterms:W3CDTF">2006-10-24T15:07:50Z</dcterms:modified>
  <cp:category/>
  <cp:version/>
  <cp:contentType/>
  <cp:contentStatus/>
</cp:coreProperties>
</file>