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Q:\Budget\Ord\OmnibusOrdinance\2019_2020 Omnibus\1st Omnibus\Fiscal Notes and Fin Plans\FIN PLANS\Tech Team Folder\Fin Plans\"/>
    </mc:Choice>
  </mc:AlternateContent>
  <bookViews>
    <workbookView xWindow="480" yWindow="60" windowWidth="20010" windowHeight="7395" tabRatio="937"/>
  </bookViews>
  <sheets>
    <sheet name="Financial Plan" sheetId="22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w1" localSheetId="0" hidden="1">{"cxtransfer",#N/A,FALSE,"ReorgRevisted"}</definedName>
    <definedName name="___w1" hidden="1">{"cxtransfer",#N/A,FALSE,"ReorgRevisted"}</definedName>
    <definedName name="___w2" localSheetId="0" hidden="1">{"cxtransfer",#N/A,FALSE,"ReorgRevisted"}</definedName>
    <definedName name="___w2" hidden="1">{"cxtransfer",#N/A,FALSE,"ReorgRevisted"}</definedName>
    <definedName name="__w1" localSheetId="0" hidden="1">{"cxtransfer",#N/A,FALSE,"ReorgRevisted"}</definedName>
    <definedName name="__w1" hidden="1">{"cxtransfer",#N/A,FALSE,"ReorgRevisted"}</definedName>
    <definedName name="__w2" localSheetId="0" hidden="1">{"cxtransfer",#N/A,FALSE,"ReorgRevisted"}</definedName>
    <definedName name="__w2" hidden="1">{"cxtransfer",#N/A,FALSE,"ReorgRevisted"}</definedName>
    <definedName name="_00Salaries" localSheetId="0">#REF!</definedName>
    <definedName name="_00Salaries">#REF!</definedName>
    <definedName name="_01Salaries" localSheetId="0">#REF!</definedName>
    <definedName name="_01Salaries">#REF!</definedName>
    <definedName name="_02Salaries" localSheetId="0">#REF!</definedName>
    <definedName name="_02Salaries">#REF!</definedName>
    <definedName name="_03Salaries">'[1]Hourly Schedule'!$A$3:$K$102</definedName>
    <definedName name="_2005_IS_Budget_adjusted_by_Fiscal" localSheetId="0">#REF!</definedName>
    <definedName name="_2005_IS_Budget_adjusted_by_Fiscal">#REF!</definedName>
    <definedName name="_99Salaries" localSheetId="0">#REF!</definedName>
    <definedName name="_99Salaries">#REF!</definedName>
    <definedName name="_w1" localSheetId="0" hidden="1">{"cxtransfer",#N/A,FALSE,"ReorgRevisted"}</definedName>
    <definedName name="_w1" hidden="1">{"cxtransfer",#N/A,FALSE,"ReorgRevisted"}</definedName>
    <definedName name="_w2" localSheetId="0" hidden="1">{"cxtransfer",#N/A,FALSE,"ReorgRevisted"}</definedName>
    <definedName name="_w2" hidden="1">{"cxtransfer",#N/A,FALSE,"ReorgRevisted"}</definedName>
    <definedName name="a" localSheetId="0" hidden="1">{"Dis",#N/A,FALSE,"ReorgRevisted"}</definedName>
    <definedName name="a" hidden="1">{"Dis",#N/A,FALSE,"ReorgRevisted"}</definedName>
    <definedName name="aa" localSheetId="0" hidden="1">{"NonWhole",#N/A,FALSE,"ReorgRevisted"}</definedName>
    <definedName name="aa" hidden="1">{"NonWhole",#N/A,FALSE,"ReorgRevisted"}</definedName>
    <definedName name="aaaaaaaa" localSheetId="0" hidden="1">{"Dis",#N/A,FALSE,"ReorgRevisted"}</definedName>
    <definedName name="aaaaaaaa" hidden="1">{"Dis",#N/A,FALSE,"ReorgRevisted"}</definedName>
    <definedName name="ab" localSheetId="0" hidden="1">{"cxtransfer",#N/A,FALSE,"ReorgRevisted"}</definedName>
    <definedName name="ab" hidden="1">{"cxtransfer",#N/A,FALSE,"ReorgRevisted"}</definedName>
    <definedName name="abcd" localSheetId="0" hidden="1">{"cxtransfer",#N/A,FALSE,"ReorgRevisted"}</definedName>
    <definedName name="abcd" hidden="1">{"cxtransfer",#N/A,FALSE,"ReorgRevisted"}</definedName>
    <definedName name="abcde" localSheetId="0" hidden="1">{"cxtransfer",#N/A,FALSE,"ReorgRevisted"}</definedName>
    <definedName name="abcde" hidden="1">{"cxtransfer",#N/A,FALSE,"ReorgRevisted"}</definedName>
    <definedName name="actual" localSheetId="0">#REF!</definedName>
    <definedName name="actual">#REF!</definedName>
    <definedName name="ActualFundBalance" localSheetId="0">#REF!</definedName>
    <definedName name="ActualFundBalance">#REF!</definedName>
    <definedName name="AdoptedFundBalance" localSheetId="0">#REF!</definedName>
    <definedName name="AdoptedFundBalance">#REF!</definedName>
    <definedName name="AgencyContact">'[2]TOC Forms'!$C$57</definedName>
    <definedName name="agingtot" localSheetId="0">'[3]original TA contracts'!#REF!</definedName>
    <definedName name="agingtot">'[3]original TA contracts'!#REF!</definedName>
    <definedName name="all_other_reduction" localSheetId="0">'[4]2001 Final Target Reductions'!#REF!</definedName>
    <definedName name="all_other_reduction">'[4]2001 Final Target Reductions'!#REF!</definedName>
    <definedName name="AllocBasisTable2009">'[5]DCHS 07Tables for 09 Allocation'!$E$2:$P$3,'[5]DCHS 07Tables for 09 Allocation'!$B$4:$P$33</definedName>
    <definedName name="Appro" localSheetId="0">#REF!</definedName>
    <definedName name="Appro">#REF!</definedName>
    <definedName name="ApproUnitName">'[2]TOC Forms'!$C$59</definedName>
    <definedName name="April" localSheetId="0">#REF!,#REF!,#REF!,#REF!,#REF!,#REF!</definedName>
    <definedName name="April">#REF!,#REF!,#REF!,#REF!,#REF!,#REF!</definedName>
    <definedName name="ARMS08" localSheetId="0">#REF!</definedName>
    <definedName name="ARMS08">#REF!</definedName>
    <definedName name="asfda" localSheetId="0" hidden="1">{"NonWhole",#N/A,FALSE,"ReorgRevisted"}</definedName>
    <definedName name="asfda" hidden="1">{"NonWhole",#N/A,FALSE,"ReorgRevisted"}</definedName>
    <definedName name="August" localSheetId="0">#REF!,#REF!,#REF!,#REF!,#REF!,#REF!</definedName>
    <definedName name="August">#REF!,#REF!,#REF!,#REF!,#REF!,#REF!</definedName>
    <definedName name="av" localSheetId="0" hidden="1">{"NonWhole",#N/A,FALSE,"ReorgRevisted"}</definedName>
    <definedName name="av" hidden="1">{"NonWhole",#N/A,FALSE,"ReorgRevisted"}</definedName>
    <definedName name="b" localSheetId="0" hidden="1">{"Dis",#N/A,FALSE,"ReorgRevisted"}</definedName>
    <definedName name="b" hidden="1">{"Dis",#N/A,FALSE,"ReorgRevisted"}</definedName>
    <definedName name="bt" localSheetId="0" hidden="1">{"Dis",#N/A,FALSE,"ReorgRevisted"}</definedName>
    <definedName name="bt" hidden="1">{"Dis",#N/A,FALSE,"ReorgRevisted"}</definedName>
    <definedName name="BTT" localSheetId="0" hidden="1">{"NonWhole",#N/A,FALSE,"ReorgRevisted"}</definedName>
    <definedName name="BTT" hidden="1">{"NonWhole",#N/A,FALSE,"ReorgRevisted"}</definedName>
    <definedName name="Budget_Codes">'[6]Replacement Analysis'!$B$8:$B$15</definedName>
    <definedName name="Carryover" localSheetId="0">#REF!</definedName>
    <definedName name="Carryover">#REF!</definedName>
    <definedName name="Cell" localSheetId="0">#REF!</definedName>
    <definedName name="Cell">#REF!</definedName>
    <definedName name="Central_Rate_Categories">#REF!</definedName>
    <definedName name="child" localSheetId="0" hidden="1">{"NonWhole",#N/A,FALSE,"ReorgRevisted"}</definedName>
    <definedName name="child" hidden="1">{"NonWhole",#N/A,FALSE,"ReorgRevisted"}</definedName>
    <definedName name="cj" localSheetId="0" hidden="1">{"Dis",#N/A,FALSE,"ReorgRevisted"}</definedName>
    <definedName name="cj" hidden="1">{"Dis",#N/A,FALSE,"ReorgRevisted"}</definedName>
    <definedName name="cjp" localSheetId="0" hidden="1">{"cxtransfer",#N/A,FALSE,"ReorgRevisted"}</definedName>
    <definedName name="cjp" hidden="1">{"cxtransfer",#N/A,FALSE,"ReorgRevisted"}</definedName>
    <definedName name="cjpf" localSheetId="0" hidden="1">{"Whole",#N/A,FALSE,"ReorgRevisted"}</definedName>
    <definedName name="cjpf" hidden="1">{"Whole",#N/A,FALSE,"ReorgRevisted"}</definedName>
    <definedName name="cjpf1" localSheetId="0" hidden="1">{"Whole",#N/A,FALSE,"ReorgRevisted"}</definedName>
    <definedName name="cjpf1" hidden="1">{"Whole",#N/A,FALSE,"ReorgRevisted"}</definedName>
    <definedName name="COLA" localSheetId="0">#REF!</definedName>
    <definedName name="COLA">#REF!</definedName>
    <definedName name="ContactPhone">'[2]TOC Forms'!$C$58</definedName>
    <definedName name="Contract_Account_Types">#REF!</definedName>
    <definedName name="Core_Business_Code">'[7]DATA Tables'!$A$39:$A$48</definedName>
    <definedName name="criminal" localSheetId="0" hidden="1">{"NonWhole",#N/A,FALSE,"ReorgRevisted"}</definedName>
    <definedName name="criminal" hidden="1">{"NonWhole",#N/A,FALSE,"ReorgRevisted"}</definedName>
    <definedName name="CSD_ERP" localSheetId="0">#REF!</definedName>
    <definedName name="CSD_ERP">#REF!</definedName>
    <definedName name="CSD_Reduction" localSheetId="0">'[4]2001 Final Target Reductions'!#REF!</definedName>
    <definedName name="CSD_Reduction">'[4]2001 Final Target Reductions'!#REF!</definedName>
    <definedName name="CSD_Total" localSheetId="0">#REF!</definedName>
    <definedName name="CSD_Total">#REF!</definedName>
    <definedName name="CSOCON">'[8]2011 DCHS (0935) Alloc 4-13ver1'!$R$38</definedName>
    <definedName name="CSOSAL">'[8]2011 DCHS (0935) Alloc 4-13ver1'!$R$16</definedName>
    <definedName name="CSOTOT">'[8]2011 DCHS (0935) Alloc 4-13ver1'!$R$60</definedName>
    <definedName name="CXAgncy09">'[9]09 REQ Sum Corrected 6-24-08'!$D$7:$D$9,'[9]09 REQ Sum Corrected 6-24-08'!$D$13,'[9]09 REQ Sum Corrected 6-24-08'!$D$17:$D$20</definedName>
    <definedName name="cxs" localSheetId="0" hidden="1">{"Whole",#N/A,FALSE,"ReorgRevisted"}</definedName>
    <definedName name="cxs" hidden="1">{"Whole",#N/A,FALSE,"ReorgRevisted"}</definedName>
    <definedName name="d" localSheetId="0" hidden="1">{"NonWhole",#N/A,FALSE,"ReorgRevisted"}</definedName>
    <definedName name="d" hidden="1">{"NonWhole",#N/A,FALSE,"ReorgRevisted"}</definedName>
    <definedName name="_xlnm.Database" localSheetId="0">#REF!</definedName>
    <definedName name="_xlnm.Database">#REF!</definedName>
    <definedName name="DCHS08ARMS" localSheetId="0">#REF!</definedName>
    <definedName name="DCHS08ARMS">#REF!</definedName>
    <definedName name="ddd.ext" localSheetId="0" hidden="1">{"NonWhole",#N/A,FALSE,"ReorgRevisted"}</definedName>
    <definedName name="ddd.ext" hidden="1">{"NonWhole",#N/A,FALSE,"ReorgRevisted"}</definedName>
    <definedName name="DDD_ERP" localSheetId="0">#REF!</definedName>
    <definedName name="DDD_ERP">#REF!</definedName>
    <definedName name="DDD_Total" localSheetId="0">#REF!</definedName>
    <definedName name="DDD_Total">#REF!</definedName>
    <definedName name="December" localSheetId="0">#REF!,#REF!,#REF!,#REF!,#REF!,#REF!,#REF!</definedName>
    <definedName name="December">#REF!,#REF!,#REF!,#REF!,#REF!,#REF!,#REF!</definedName>
    <definedName name="Dept_Num_Code">'[7]DATA Tables'!$A$11:$A$26</definedName>
    <definedName name="Division_Code">'[7]DATA Tables'!$A$3:$A$7</definedName>
    <definedName name="DO_ERP" localSheetId="0">#REF!</definedName>
    <definedName name="DO_ERP">#REF!</definedName>
    <definedName name="DO_Total" localSheetId="0">#REF!</definedName>
    <definedName name="DO_Total">#REF!</definedName>
    <definedName name="donya" localSheetId="0" hidden="1">{"Whole",#N/A,FALSE,"ReorgRevisted"}</definedName>
    <definedName name="donya" hidden="1">{"Whole",#N/A,FALSE,"ReorgRevisted"}</definedName>
    <definedName name="drop_down">'[10]Replacement Analysis'!$B$8:$B$27</definedName>
    <definedName name="efg" localSheetId="0" hidden="1">{"cxtransfer",#N/A,FALSE,"ReorgRevisted"}</definedName>
    <definedName name="efg" hidden="1">{"cxtransfer",#N/A,FALSE,"ReorgRevisted"}</definedName>
    <definedName name="EstimatedFundBalance" localSheetId="0">#REF!</definedName>
    <definedName name="EstimatedFundBalance">#REF!</definedName>
    <definedName name="Expenditure_Types">#REF!</definedName>
    <definedName name="Expenditures" localSheetId="0">#REF!</definedName>
    <definedName name="Expenditures">#REF!</definedName>
    <definedName name="FB_1363">'[8]2011 DCHS (0935) Alloc 4-13ver1'!$N$2</definedName>
    <definedName name="FB_1376">'[8]2011 DCHS (0935) Alloc 4-13ver1'!$Q$2</definedName>
    <definedName name="FB_6831">'[8]2011 DCHS (0935) Alloc 4-13ver1'!$J$2</definedName>
    <definedName name="FB_6832">'[8]2011 DCHS (0935) Alloc 4-13ver1'!$L$2</definedName>
    <definedName name="FB_6833">'[8]2011 DCHS (0935) Alloc 4-13ver1'!$O$1</definedName>
    <definedName name="February" localSheetId="0">#REF!,#REF!,#REF!,#REF!,#REF!,#REF!</definedName>
    <definedName name="February">#REF!,#REF!,#REF!,#REF!,#REF!,#REF!</definedName>
    <definedName name="Financial_Plan" localSheetId="0">#REF!</definedName>
    <definedName name="Financial_Plan">#REF!</definedName>
    <definedName name="FinPlan" localSheetId="0" hidden="1">{"Whole",#N/A,FALSE,"ReorgRevisted"}</definedName>
    <definedName name="FinPlan" hidden="1">{"Whole",#N/A,FALSE,"ReorgRevisted"}</definedName>
    <definedName name="FirstQOO" localSheetId="0">#REF!</definedName>
    <definedName name="FirstQOO">#REF!</definedName>
    <definedName name="Footnote" localSheetId="0">#REF!</definedName>
    <definedName name="Footnote">#REF!</definedName>
    <definedName name="form" localSheetId="0" hidden="1">{"Dis",#N/A,FALSE,"ReorgRevisted"}</definedName>
    <definedName name="form" hidden="1">{"Dis",#N/A,FALSE,"ReorgRevisted"}</definedName>
    <definedName name="Form3BB" localSheetId="0" hidden="1">{"cxtransfer",#N/A,FALSE,"ReorgRevisted"}</definedName>
    <definedName name="Form3BB" hidden="1">{"cxtransfer",#N/A,FALSE,"ReorgRevisted"}</definedName>
    <definedName name="form4a" localSheetId="0" hidden="1">{"Dis",#N/A,FALSE,"ReorgRevisted"}</definedName>
    <definedName name="form4a" hidden="1">{"Dis",#N/A,FALSE,"ReorgRevisted"}</definedName>
    <definedName name="Form5" localSheetId="0" hidden="1">{"cxtransfer",#N/A,FALSE,"ReorgRevisted"}</definedName>
    <definedName name="Form5" hidden="1">{"cxtransfer",#N/A,FALSE,"ReorgRevisted"}</definedName>
    <definedName name="FourthQOO" localSheetId="0">#REF!</definedName>
    <definedName name="FourthQOO">#REF!</definedName>
    <definedName name="fr" localSheetId="0" hidden="1">{"NonWhole",#N/A,FALSE,"ReorgRevisted"}</definedName>
    <definedName name="fr" hidden="1">{"NonWhole",#N/A,FALSE,"ReorgRevisted"}</definedName>
    <definedName name="Friday1" localSheetId="0">#REF!,#REF!,#REF!,#REF!,#REF!,#REF!,#REF!,#REF!,#REF!,#REF!,#REF!,#REF!,#REF!,#REF!,#REF!,#REF!,#REF!,#REF!,#REF!,#REF!,#REF!</definedName>
    <definedName name="Friday1">#REF!,#REF!,#REF!,#REF!,#REF!,#REF!,#REF!,#REF!,#REF!,#REF!,#REF!,#REF!,#REF!,#REF!,#REF!,#REF!,#REF!,#REF!,#REF!,#REF!,#REF!</definedName>
    <definedName name="Friday2" localSheetId="0">#REF!,#REF!,#REF!,#REF!,#REF!,#REF!,#REF!,#REF!,#REF!,#REF!,#REF!,#REF!,#REF!,#REF!,#REF!,#REF!,#REF!,#REF!,#REF!,#REF!</definedName>
    <definedName name="Friday2">#REF!,#REF!,#REF!,#REF!,#REF!,#REF!,#REF!,#REF!,#REF!,#REF!,#REF!,#REF!,#REF!,#REF!,#REF!,#REF!,#REF!,#REF!,#REF!,#REF!</definedName>
    <definedName name="Friday3" localSheetId="0">#REF!,#REF!,#REF!,#REF!,#REF!,#REF!,#REF!,#REF!,#REF!,#REF!,#REF!,#REF!,#REF!,#REF!,#REF!,#REF!,#REF!,#REF!,#REF!,#REF!</definedName>
    <definedName name="Friday3">#REF!,#REF!,#REF!,#REF!,#REF!,#REF!,#REF!,#REF!,#REF!,#REF!,#REF!,#REF!,#REF!,#REF!,#REF!,#REF!,#REF!,#REF!,#REF!,#REF!</definedName>
    <definedName name="FS" localSheetId="0" hidden="1">{"Dis",#N/A,FALSE,"ReorgRevisted"}</definedName>
    <definedName name="FS" hidden="1">{"Dis",#N/A,FALSE,"ReorgRevisted"}</definedName>
    <definedName name="Fund_Dept">'[2]TOC Forms'!$C$56</definedName>
    <definedName name="Fund_Source_Code">'[7]DATA Tables'!$A$140:$A$150</definedName>
    <definedName name="gg" localSheetId="0" hidden="1">{"Dis",#N/A,FALSE,"ReorgRevisted"}</definedName>
    <definedName name="gg" hidden="1">{"Dis",#N/A,FALSE,"ReorgRevisted"}</definedName>
    <definedName name="Goal_Code">'[7]DATA Tables'!$A$30:$A$35</definedName>
    <definedName name="GRNCON">'[8]2011 DCHS (0935) Alloc 4-13ver1'!$R$44</definedName>
    <definedName name="GRNSAL">'[8]2011 DCHS (0935) Alloc 4-13ver1'!$R$22</definedName>
    <definedName name="GRNTOT">'[8]2011 DCHS (0935) Alloc 4-13ver1'!$R$66</definedName>
    <definedName name="HOFMIDDCON">'[8]2011 DCHS (0935) Alloc 4-13ver1'!$R$47</definedName>
    <definedName name="HOFMIDDSAL">'[8]2011 DCHS (0935) Alloc 4-13ver1'!$R$25</definedName>
    <definedName name="HOFMIDDTOT">'[8]2011 DCHS (0935) Alloc 4-13ver1'!$R$69</definedName>
    <definedName name="housingtot" localSheetId="0">'[3]original TA contracts'!#REF!</definedName>
    <definedName name="housingtot">'[3]original TA contracts'!#REF!</definedName>
    <definedName name="human_service_reduction" localSheetId="0">'[4]2001 Final Target Reductions'!#REF!</definedName>
    <definedName name="human_service_reduction">'[4]2001 Final Target Reductions'!#REF!</definedName>
    <definedName name="iii" localSheetId="0" hidden="1">{"Dis",#N/A,FALSE,"ReorgRevisted"}</definedName>
    <definedName name="iii" hidden="1">{"Dis",#N/A,FALSE,"ReorgRevisted"}</definedName>
    <definedName name="inn" localSheetId="0" hidden="1">{"NonWhole",#N/A,FALSE,"ReorgRevisted"}</definedName>
    <definedName name="inn" hidden="1">{"NonWhole",#N/A,FALSE,"ReorgRevisted"}</definedName>
    <definedName name="January" localSheetId="0">#REF!,#REF!,#REF!,#REF!,#REF!,#REF!</definedName>
    <definedName name="January">#REF!,#REF!,#REF!,#REF!,#REF!,#REF!</definedName>
    <definedName name="JKBPons" localSheetId="0">#REF!</definedName>
    <definedName name="JKBPons">#REF!</definedName>
    <definedName name="July" localSheetId="0">#REF!,#REF!,#REF!,#REF!,#REF!,#REF!</definedName>
    <definedName name="July">#REF!,#REF!,#REF!,#REF!,#REF!,#REF!</definedName>
    <definedName name="June" localSheetId="0">#REF!,#REF!,#REF!,#REF!,#REF!,#REF!</definedName>
    <definedName name="June">#REF!,#REF!,#REF!,#REF!,#REF!,#REF!</definedName>
    <definedName name="k" localSheetId="0" hidden="1">{"NonWhole",#N/A,FALSE,"ReorgRevisted"}</definedName>
    <definedName name="k" hidden="1">{"NonWhole",#N/A,FALSE,"ReorgRevisted"}</definedName>
    <definedName name="kk" localSheetId="0" hidden="1">{"cxtransfer",#N/A,FALSE,"ReorgRevisted"}</definedName>
    <definedName name="kk" hidden="1">{"cxtransfer",#N/A,FALSE,"ReorgRevisted"}</definedName>
    <definedName name="LSJ_reduction" localSheetId="0">'[4]2001 Final Target Reductions'!#REF!</definedName>
    <definedName name="LSJ_reduction">'[4]2001 Final Target Reductions'!#REF!</definedName>
    <definedName name="mandatory_adds" localSheetId="0">'[4]2001 Final Target Reductions'!#REF!</definedName>
    <definedName name="mandatory_adds">'[4]2001 Final Target Reductions'!#REF!</definedName>
    <definedName name="March" localSheetId="0">#REF!,#REF!,#REF!,#REF!,#REF!,#REF!</definedName>
    <definedName name="March">#REF!,#REF!,#REF!,#REF!,#REF!,#REF!</definedName>
    <definedName name="May" localSheetId="0">#REF!,#REF!,#REF!,#REF!,#REF!,#REF!</definedName>
    <definedName name="May">#REF!,#REF!,#REF!,#REF!,#REF!,#REF!</definedName>
    <definedName name="mental" localSheetId="0" hidden="1">{"NonWhole",#N/A,FALSE,"ReorgRevisted"}</definedName>
    <definedName name="mental" hidden="1">{"NonWhole",#N/A,FALSE,"ReorgRevisted"}</definedName>
    <definedName name="MHCADSD_ERP" localSheetId="0">#REF!</definedName>
    <definedName name="MHCADSD_ERP">#REF!</definedName>
    <definedName name="MHCADSD_Total" localSheetId="0">#REF!</definedName>
    <definedName name="MHCADSD_Total">#REF!</definedName>
    <definedName name="MIDDCON">'[8]2011 DCHS (0935) Alloc 4-13ver1'!$R$34</definedName>
    <definedName name="MIDDSAL">'[8]2011 DCHS (0935) Alloc 4-13ver1'!$R$12</definedName>
    <definedName name="MIDDSCON">'[8]2011 DCHS (0935) Alloc 4-13'!$R$49</definedName>
    <definedName name="MIDDSSAL">'[8]2011 DCHS (0935) Alloc 4-13'!$R$26</definedName>
    <definedName name="MIDDSTOT">'[8]2011 DCHS (0935) Alloc 4-13'!$R$72</definedName>
    <definedName name="MIDDTOTBUD">'[8]2011 DCHS (0935) Alloc 4-13ver1'!$R$56</definedName>
    <definedName name="Monthly_Ind_Ins">58.01</definedName>
    <definedName name="Monthly_Medical">1142</definedName>
    <definedName name="November" localSheetId="0">#REF!,#REF!,#REF!,#REF!,#REF!,#REF!</definedName>
    <definedName name="November">#REF!,#REF!,#REF!,#REF!,#REF!,#REF!</definedName>
    <definedName name="NT191a" localSheetId="0">#REF!</definedName>
    <definedName name="NT191a">#REF!</definedName>
    <definedName name="NT191b" localSheetId="0">#REF!</definedName>
    <definedName name="NT191b">#REF!</definedName>
    <definedName name="NT192a" localSheetId="0">#REF!</definedName>
    <definedName name="NT192a">#REF!</definedName>
    <definedName name="NT192b" localSheetId="0">#REF!</definedName>
    <definedName name="NT192b">#REF!</definedName>
    <definedName name="NT193a" localSheetId="0">#REF!</definedName>
    <definedName name="NT193a">#REF!</definedName>
    <definedName name="NT193b" localSheetId="0">#REF!</definedName>
    <definedName name="NT193b">#REF!</definedName>
    <definedName name="NTXIX1a" localSheetId="0">#REF!</definedName>
    <definedName name="NTXIX1a">#REF!</definedName>
    <definedName name="NTXIX1b" localSheetId="0">#REF!</definedName>
    <definedName name="NTXIX1b">#REF!</definedName>
    <definedName name="NTXIX2a" localSheetId="0">#REF!</definedName>
    <definedName name="NTXIX2a">#REF!</definedName>
    <definedName name="NTXIX2b" localSheetId="0">#REF!</definedName>
    <definedName name="NTXIX2b">#REF!</definedName>
    <definedName name="NTXIX3a" localSheetId="0">#REF!</definedName>
    <definedName name="NTXIX3a">#REF!</definedName>
    <definedName name="NTXIX3b" localSheetId="0">#REF!</definedName>
    <definedName name="NTXIX3b">#REF!</definedName>
    <definedName name="ob" localSheetId="0" hidden="1">{"cxtransfer",#N/A,FALSE,"ReorgRevisted"}</definedName>
    <definedName name="ob" hidden="1">{"cxtransfer",#N/A,FALSE,"ReorgRevisted"}</definedName>
    <definedName name="October" localSheetId="0">#REF!,#REF!,#REF!,#REF!,#REF!,#REF!</definedName>
    <definedName name="October">#REF!,#REF!,#REF!,#REF!,#REF!,#REF!</definedName>
    <definedName name="OPD_ERP" localSheetId="0">#REF!</definedName>
    <definedName name="OPD_ERP">#REF!</definedName>
    <definedName name="OPD_ERP_Direct" localSheetId="0">#REF!</definedName>
    <definedName name="OPD_ERP_Direct">#REF!</definedName>
    <definedName name="OPD_Total" localSheetId="0">#REF!</definedName>
    <definedName name="OPD_Total">#REF!</definedName>
    <definedName name="OPDMIDDCON">'[8]2011 DCHS (0935) Alloc 4-13'!$R$48</definedName>
    <definedName name="OPDMIDDSAL">'[8]2011 DCHS (0935) Alloc 4-13'!$R$25</definedName>
    <definedName name="OPDMIDDTOT">'[8]2011 DCHS (0935) Alloc 4-13'!$R$71</definedName>
    <definedName name="Other" localSheetId="0">#REF!</definedName>
    <definedName name="Other">#REF!</definedName>
    <definedName name="outcomes" localSheetId="0">#REF!</definedName>
    <definedName name="outcomes">#REF!</definedName>
    <definedName name="overhead_reduction" localSheetId="0">'[4]2001 Final Target Reductions'!#REF!</definedName>
    <definedName name="overhead_reduction">'[4]2001 Final Target Reductions'!#REF!</definedName>
    <definedName name="p" localSheetId="0" hidden="1">{"Dis",#N/A,FALSE,"ReorgRevisted"}</definedName>
    <definedName name="p" hidden="1">{"Dis",#N/A,FALSE,"ReorgRevisted"}</definedName>
    <definedName name="PERS_Percent">0.0613</definedName>
    <definedName name="Position_Titles">#REF!</definedName>
    <definedName name="_xlnm.Print_Area" localSheetId="0">'Financial Plan'!$B$1:$I$47</definedName>
    <definedName name="Program_Area_Code">'[7]DATA Tables'!$A$52:$A$136</definedName>
    <definedName name="Projected2FundBalance" localSheetId="0">#REF!</definedName>
    <definedName name="Projected2FundBalance">#REF!</definedName>
    <definedName name="Projected3FundBalance" localSheetId="0">#REF!</definedName>
    <definedName name="Projected3FundBalance">#REF!</definedName>
    <definedName name="ProjectedFundBalance" localSheetId="0">#REF!</definedName>
    <definedName name="ProjectedFundBalance">#REF!</definedName>
    <definedName name="ProposalTitle" localSheetId="0">#REF!</definedName>
    <definedName name="ProposalTitle">#REF!</definedName>
    <definedName name="ProposedExpenditure" localSheetId="0">#REF!</definedName>
    <definedName name="ProposedExpenditure">#REF!</definedName>
    <definedName name="ProposedRevenue" localSheetId="0">#REF!</definedName>
    <definedName name="ProposedRevenue">#REF!</definedName>
    <definedName name="PSQExp" localSheetId="0">#REF!</definedName>
    <definedName name="PSQExp">#REF!</definedName>
    <definedName name="PSQFTEs" localSheetId="0">#REF!</definedName>
    <definedName name="PSQFTEs">#REF!</definedName>
    <definedName name="PSQRev" localSheetId="0">#REF!</definedName>
    <definedName name="PSQRev">#REF!</definedName>
    <definedName name="PSQTLTs" localSheetId="0">#REF!</definedName>
    <definedName name="PSQTLTs">#REF!</definedName>
    <definedName name="qqq" localSheetId="0" hidden="1">{"Dis",#N/A,FALSE,"ReorgRevisted"}</definedName>
    <definedName name="qqq" hidden="1">{"Dis",#N/A,FALSE,"ReorgRevisted"}</definedName>
    <definedName name="qqqqq" localSheetId="0" hidden="1">{"Dis",#N/A,FALSE,"ReorgRevisted"}</definedName>
    <definedName name="qqqqq" hidden="1">{"Dis",#N/A,FALSE,"ReorgRevisted"}</definedName>
    <definedName name="Qry01_02_03Exp" localSheetId="0">#REF!</definedName>
    <definedName name="Qry01_02_03Exp">#REF!</definedName>
    <definedName name="re" localSheetId="0" hidden="1">{"Dis",#N/A,FALSE,"ReorgRevisted"}</definedName>
    <definedName name="re" hidden="1">{"Dis",#N/A,FALSE,"ReorgRevisted"}</definedName>
    <definedName name="RefAdopted" localSheetId="0">#REF!</definedName>
    <definedName name="RefAdopted">#REF!</definedName>
    <definedName name="RefAppro" localSheetId="0">#REF!</definedName>
    <definedName name="RefAppro">#REF!</definedName>
    <definedName name="Reference">[11]Appro_Sections!$B$7:$N$137</definedName>
    <definedName name="References" localSheetId="0">#REF!</definedName>
    <definedName name="References">#REF!</definedName>
    <definedName name="RefFTEs" localSheetId="0">#REF!</definedName>
    <definedName name="RefFTEs">#REF!</definedName>
    <definedName name="RefFundExp" localSheetId="0">#REF!</definedName>
    <definedName name="RefFundExp">#REF!</definedName>
    <definedName name="RefFundRev" localSheetId="0">#REF!</definedName>
    <definedName name="RefFundRev">#REF!</definedName>
    <definedName name="rename" localSheetId="0" hidden="1">{"NonWhole",#N/A,FALSE,"ReorgRevisted"}</definedName>
    <definedName name="rename" hidden="1">{"NonWhole",#N/A,FALSE,"ReorgRevisted"}</definedName>
    <definedName name="Revenue_Accounts">#REF!</definedName>
    <definedName name="Revenue_Percent_Exemption" localSheetId="0">'[4]2001 Final Target Reductions'!#REF!</definedName>
    <definedName name="Revenue_Percent_Exemption">'[4]2001 Final Target Reductions'!#REF!</definedName>
    <definedName name="Revenue_Types">#REF!</definedName>
    <definedName name="Revenues" localSheetId="0">#REF!</definedName>
    <definedName name="Revenues">#REF!</definedName>
    <definedName name="rod" localSheetId="0" hidden="1">{"NonWhole",#N/A,FALSE,"ReorgRevisted"}</definedName>
    <definedName name="rod" hidden="1">{"NonWhole",#N/A,FALSE,"ReorgRevisted"}</definedName>
    <definedName name="sad" localSheetId="0" hidden="1">{"NonWhole",#N/A,FALSE,"ReorgRevisted"}</definedName>
    <definedName name="sad" hidden="1">{"NonWhole",#N/A,FALSE,"ReorgRevisted"}</definedName>
    <definedName name="sdd" localSheetId="0" hidden="1">{"NonWhole",#N/A,FALSE,"ReorgRevisted"}</definedName>
    <definedName name="sdd" hidden="1">{"NonWhole",#N/A,FALSE,"ReorgRevisted"}</definedName>
    <definedName name="SecondQOO" localSheetId="0">#REF!</definedName>
    <definedName name="SecondQOO">#REF!</definedName>
    <definedName name="September" localSheetId="0">#REF!,#REF!,#REF!,#REF!,#REF!,#REF!</definedName>
    <definedName name="September">#REF!,#REF!,#REF!,#REF!,#REF!,#REF!</definedName>
    <definedName name="Service_Code">'[7]DATA Tables'!$A$154:$A$158</definedName>
    <definedName name="sick.sick" localSheetId="0" hidden="1">{"Whole",#N/A,FALSE,"ReorgRevisted"}</definedName>
    <definedName name="sick.sick" hidden="1">{"Whole",#N/A,FALSE,"ReorgRevisted"}</definedName>
    <definedName name="sod" localSheetId="0" hidden="1">{"NonWhole",#N/A,FALSE,"ReorgRevisted"}</definedName>
    <definedName name="sod" hidden="1">{"NonWhole",#N/A,FALSE,"ReorgRevisted"}</definedName>
    <definedName name="Sort_Area" localSheetId="0">#REF!</definedName>
    <definedName name="Sort_Area">#REF!</definedName>
    <definedName name="SSI_Excess">0.0145</definedName>
    <definedName name="SSI_Max">102000</definedName>
    <definedName name="SSI_Percent">0.062</definedName>
    <definedName name="Staff_Months" localSheetId="0">#REF!</definedName>
    <definedName name="Staff_Months">#REF!</definedName>
    <definedName name="steps" localSheetId="0" hidden="1">{"cxtransfer",#N/A,FALSE,"ReorgRevisted"}</definedName>
    <definedName name="steps" hidden="1">{"cxtransfer",#N/A,FALSE,"ReorgRevisted"}</definedName>
    <definedName name="Supplemental" localSheetId="0">#REF!</definedName>
    <definedName name="Supplemental">#REF!</definedName>
    <definedName name="T191a" localSheetId="0">#REF!</definedName>
    <definedName name="T191a">#REF!</definedName>
    <definedName name="T191b" localSheetId="0">#REF!</definedName>
    <definedName name="T191b">#REF!</definedName>
    <definedName name="T192a" localSheetId="0">#REF!</definedName>
    <definedName name="T192a">#REF!</definedName>
    <definedName name="T192b" localSheetId="0">#REF!</definedName>
    <definedName name="T192b">#REF!</definedName>
    <definedName name="T193a" localSheetId="0">#REF!</definedName>
    <definedName name="T193a">#REF!</definedName>
    <definedName name="T193b" localSheetId="0">#REF!</definedName>
    <definedName name="T193b">#REF!</definedName>
    <definedName name="Table" localSheetId="0">#REF!</definedName>
    <definedName name="Table">#REF!</definedName>
    <definedName name="test">'[12]DATA Tables'!$A$37:$A$46</definedName>
    <definedName name="Text1" localSheetId="0">#REF!,#REF!,#REF!,#REF!,#REF!,#REF!,#REF!,#REF!,#REF!,#REF!,#REF!,#REF!</definedName>
    <definedName name="Text1">#REF!,#REF!,#REF!,#REF!,#REF!,#REF!,#REF!,#REF!,#REF!,#REF!,#REF!,#REF!</definedName>
    <definedName name="Text2" localSheetId="0">#REF!,#REF!,#REF!,#REF!,#REF!,#REF!,#REF!,#REF!,#REF!,#REF!,#REF!,#REF!</definedName>
    <definedName name="Text2">#REF!,#REF!,#REF!,#REF!,#REF!,#REF!,#REF!,#REF!,#REF!,#REF!,#REF!,#REF!</definedName>
    <definedName name="Text3" localSheetId="0">#REF!,#REF!,#REF!,#REF!,#REF!,#REF!,#REF!,#REF!,#REF!,#REF!</definedName>
    <definedName name="Text3">#REF!,#REF!,#REF!,#REF!,#REF!,#REF!,#REF!,#REF!,#REF!,#REF!</definedName>
    <definedName name="Text4" localSheetId="0">#REF!,#REF!,#REF!,#REF!,#REF!,#REF!,#REF!,#REF!,#REF!,#REF!,#REF!,#REF!,#REF!,#REF!</definedName>
    <definedName name="Text4">#REF!,#REF!,#REF!,#REF!,#REF!,#REF!,#REF!,#REF!,#REF!,#REF!,#REF!,#REF!,#REF!,#REF!</definedName>
    <definedName name="ThirdQOO" localSheetId="0">#REF!</definedName>
    <definedName name="ThirdQOO">#REF!</definedName>
    <definedName name="Total_PSQ" localSheetId="0">'[4]2001 Final Target Reductions'!#REF!</definedName>
    <definedName name="Total_PSQ">'[4]2001 Final Target Reductions'!#REF!</definedName>
    <definedName name="TotalAPPN">'[8]2011 DCHS (0935) Alloc 4-13ver1'!$E$103</definedName>
    <definedName name="TotalREQ">'[8]2011 DCHS (0935) Alloc 4-13ver1'!$R$2</definedName>
    <definedName name="TXIX1a" localSheetId="0">#REF!</definedName>
    <definedName name="TXIX1a">#REF!</definedName>
    <definedName name="TXIX1b" localSheetId="0">#REF!</definedName>
    <definedName name="TXIX1b">#REF!</definedName>
    <definedName name="TXIX2a" localSheetId="0">#REF!</definedName>
    <definedName name="TXIX2a">#REF!</definedName>
    <definedName name="TXIX2b" localSheetId="0">#REF!</definedName>
    <definedName name="TXIX2b">#REF!</definedName>
    <definedName name="TXIX3a" localSheetId="0">#REF!</definedName>
    <definedName name="TXIX3a">#REF!</definedName>
    <definedName name="TXIX3b" localSheetId="0">#REF!</definedName>
    <definedName name="TXIX3b">#REF!</definedName>
    <definedName name="usertable" localSheetId="0">#REF!</definedName>
    <definedName name="usertable">#REF!</definedName>
    <definedName name="v" localSheetId="0" hidden="1">{"cxtransfer",#N/A,FALSE,"ReorgRevisted"}</definedName>
    <definedName name="v" hidden="1">{"cxtransfer",#N/A,FALSE,"ReorgRevisted"}</definedName>
    <definedName name="w" localSheetId="0" hidden="1">{"Dis",#N/A,FALSE,"ReorgRevisted"}</definedName>
    <definedName name="w" hidden="1">{"Dis",#N/A,FALSE,"ReorgRevisted"}</definedName>
    <definedName name="wa" localSheetId="0" hidden="1">{"Dis",#N/A,FALSE,"ReorgRevisted"}</definedName>
    <definedName name="wa" hidden="1">{"Dis",#N/A,FALSE,"ReorgRevisted"}</definedName>
    <definedName name="waa" localSheetId="0" hidden="1">{"Dis",#N/A,FALSE,"ReorgRevisted"}</definedName>
    <definedName name="waa" hidden="1">{"Dis",#N/A,FALSE,"ReorgRevisted"}</definedName>
    <definedName name="Wednesday1" localSheetId="0">#REF!,#REF!,#REF!,#REF!,#REF!,#REF!,#REF!,#REF!,#REF!,#REF!,#REF!,#REF!,#REF!,#REF!,#REF!,#REF!,#REF!,#REF!,#REF!,#REF!,#REF!,#REF!,#REF!,#REF!,#REF!,#REF!,#REF!,#REF!,#REF!,#REF!,#REF!,#REF!,#REF!,#REF!,#REF!,#REF!,#REF! #REF!</definedName>
    <definedName name="Wednesday1">#REF!,#REF!,#REF!,#REF!,#REF!,#REF!,#REF!,#REF!,#REF!,#REF!,#REF!,#REF!,#REF!,#REF!,#REF!,#REF!,#REF!,#REF!,#REF!,#REF!,#REF!,#REF!,#REF!,#REF!,#REF!,#REF!,#REF!,#REF!,#REF!,#REF!,#REF!,#REF!,#REF!,#REF!,#REF!,#REF!,#REF! #REF!</definedName>
    <definedName name="Wednesday2" localSheetId="0">#REF!,#REF!,#REF!,#REF!,#REF!,#REF!,#REF!,#REF!,#REF!,#REF!,#REF!,#REF!,#REF!,#REF!,#REF!,#REF!,#REF!,#REF!,#REF!,#REF!,#REF!</definedName>
    <definedName name="Wednesday2">#REF!,#REF!,#REF!,#REF!,#REF!,#REF!,#REF!,#REF!,#REF!,#REF!,#REF!,#REF!,#REF!,#REF!,#REF!,#REF!,#REF!,#REF!,#REF!,#REF!,#REF!</definedName>
    <definedName name="wrn.CX." localSheetId="0" hidden="1">{"cxtransfer",#N/A,FALSE,"ReorgRevisted"}</definedName>
    <definedName name="wrn.CX." hidden="1">{"cxtransfer",#N/A,FALSE,"ReorgRevisted"}</definedName>
    <definedName name="wrn.NonWholeReport." localSheetId="0" hidden="1">{"NonWhole",#N/A,FALSE,"ReorgRevisted"}</definedName>
    <definedName name="wrn.NonWholeReport." hidden="1">{"NonWhole",#N/A,FALSE,"ReorgRevisted"}</definedName>
    <definedName name="wrn.RprtDis." localSheetId="0" hidden="1">{"Dis",#N/A,FALSE,"ReorgRevisted"}</definedName>
    <definedName name="wrn.RprtDis." hidden="1">{"Dis",#N/A,FALSE,"ReorgRevisted"}</definedName>
    <definedName name="wrn.WholeReport." localSheetId="0" hidden="1">{"Whole",#N/A,FALSE,"ReorgRevisted"}</definedName>
    <definedName name="wrn.WholeReport." hidden="1">{"Whole",#N/A,FALSE,"ReorgRevisted"}</definedName>
    <definedName name="ws" localSheetId="0" hidden="1">{"Dis",#N/A,FALSE,"ReorgRevisted"}</definedName>
    <definedName name="ws" hidden="1">{"Dis",#N/A,FALSE,"ReorgRevisted"}</definedName>
    <definedName name="x" localSheetId="0" hidden="1">{"cxtransfer",#N/A,FALSE,"ReorgRevisted"}</definedName>
    <definedName name="x" hidden="1">{"cxtransfer",#N/A,FALSE,"ReorgRevisted"}</definedName>
    <definedName name="xls" localSheetId="0" hidden="1">{"cxtransfer",#N/A,FALSE,"ReorgRevisted"}</definedName>
    <definedName name="xls" hidden="1">{"cxtransfer",#N/A,FALSE,"ReorgRevisted"}</definedName>
    <definedName name="xxx" localSheetId="0" hidden="1">{"Dis",#N/A,FALSE,"ReorgRevisted"}</definedName>
    <definedName name="xxx" hidden="1">{"Dis",#N/A,FALSE,"ReorgRevisted"}</definedName>
    <definedName name="y" localSheetId="0" hidden="1">{"cxtransfer",#N/A,FALSE,"ReorgRevisted"}</definedName>
    <definedName name="y" hidden="1">{"cxtransfer",#N/A,FALSE,"ReorgRevisted"}</definedName>
    <definedName name="year" localSheetId="0">#REF!</definedName>
    <definedName name="year">#REF!</definedName>
    <definedName name="Year_1_Extended_FICA">#REF!</definedName>
    <definedName name="Year_1_Extended_FICA_Threshold">#REF!</definedName>
    <definedName name="Year_1_FICA">#REF!</definedName>
    <definedName name="Year_1_Industrial">#REF!</definedName>
    <definedName name="Year_1_Medical">#REF!</definedName>
    <definedName name="Year_1_Name">#REF!</definedName>
    <definedName name="Year_1_Retirement">#REF!</definedName>
    <definedName name="Year_2_Cost_of_Living_Adjustment">#REF!</definedName>
    <definedName name="Year_2_Extended_FICA">#REF!</definedName>
    <definedName name="Year_2_Extended_FICA_Threshold">#REF!</definedName>
    <definedName name="Year_2_FICA">#REF!</definedName>
    <definedName name="Year_2_Industrial">#REF!</definedName>
    <definedName name="Year_2_Medical">#REF!</definedName>
    <definedName name="Year_2_Name">#REF!</definedName>
    <definedName name="Year_2_Retirement">#REF!</definedName>
    <definedName name="yes" localSheetId="0" hidden="1">{"Dis",#N/A,FALSE,"ReorgRevisted"}</definedName>
    <definedName name="yes" hidden="1">{"Dis",#N/A,FALSE,"ReorgRevisted"}</definedName>
    <definedName name="yr" localSheetId="0">#REF!</definedName>
    <definedName name="yr">#REF!</definedName>
    <definedName name="za" localSheetId="0" hidden="1">{"cxtransfer",#N/A,FALSE,"ReorgRevisted"}</definedName>
    <definedName name="za" hidden="1">{"cxtransfer",#N/A,FALSE,"ReorgRevisted"}</definedName>
    <definedName name="zz" localSheetId="0" hidden="1">{"Dis",#N/A,FALSE,"ReorgRevisted"}</definedName>
    <definedName name="zz" hidden="1">{"Dis",#N/A,FALSE,"ReorgRevisted"}</definedName>
    <definedName name="zzz" localSheetId="0" hidden="1">{"cxtransfer",#N/A,FALSE,"ReorgRevisted"}</definedName>
    <definedName name="zzz" hidden="1">{"cxtransfer",#N/A,FALSE,"ReorgRevisted"}</definedName>
  </definedNames>
  <calcPr calcId="152511"/>
</workbook>
</file>

<file path=xl/calcChain.xml><?xml version="1.0" encoding="utf-8"?>
<calcChain xmlns="http://schemas.openxmlformats.org/spreadsheetml/2006/main">
  <c r="I19" i="225" l="1"/>
  <c r="H19" i="225"/>
  <c r="G19" i="225" l="1"/>
  <c r="I12" i="225"/>
  <c r="H12" i="225"/>
  <c r="G12" i="225"/>
  <c r="C12" i="225"/>
  <c r="C20" i="225"/>
  <c r="C21" i="225"/>
  <c r="G20" i="225"/>
  <c r="G18" i="225"/>
  <c r="D36" i="225" l="1"/>
  <c r="E36" i="225"/>
  <c r="H36" i="225"/>
  <c r="I36" i="225"/>
  <c r="F36" i="225"/>
  <c r="G36" i="225"/>
  <c r="F23" i="225" l="1"/>
  <c r="E23" i="225"/>
  <c r="C23" i="225"/>
  <c r="F15" i="225"/>
  <c r="E15" i="225"/>
  <c r="C15" i="225"/>
  <c r="O39" i="225"/>
  <c r="L39" i="225"/>
  <c r="O37" i="225"/>
  <c r="L37" i="225"/>
  <c r="O34" i="225"/>
  <c r="N34" i="225"/>
  <c r="L34" i="225"/>
  <c r="K34" i="225"/>
  <c r="O33" i="225"/>
  <c r="N33" i="225"/>
  <c r="L33" i="225"/>
  <c r="K33" i="225"/>
  <c r="O32" i="225"/>
  <c r="N32" i="225"/>
  <c r="L32" i="225"/>
  <c r="K32" i="225"/>
  <c r="L31" i="225"/>
  <c r="K31" i="225"/>
  <c r="O30" i="225"/>
  <c r="L30" i="225"/>
  <c r="I28" i="225"/>
  <c r="H28" i="225"/>
  <c r="G28" i="225"/>
  <c r="F28" i="225"/>
  <c r="E28" i="225"/>
  <c r="D28" i="225"/>
  <c r="C28" i="225"/>
  <c r="O27" i="225"/>
  <c r="L27" i="225"/>
  <c r="O26" i="225"/>
  <c r="N26" i="225"/>
  <c r="L26" i="225"/>
  <c r="K26" i="225"/>
  <c r="O25" i="225"/>
  <c r="L25" i="225"/>
  <c r="O24" i="225"/>
  <c r="N24" i="225"/>
  <c r="L24" i="225"/>
  <c r="K24" i="225"/>
  <c r="O22" i="225"/>
  <c r="L22" i="225"/>
  <c r="O16" i="225"/>
  <c r="L16" i="225"/>
  <c r="O14" i="225"/>
  <c r="L14" i="225"/>
  <c r="O6" i="225"/>
  <c r="L6" i="225"/>
  <c r="L36" i="225" l="1"/>
  <c r="C29" i="225"/>
  <c r="G5" i="225" s="1"/>
  <c r="O28" i="225"/>
  <c r="L23" i="225"/>
  <c r="K23" i="225"/>
  <c r="N28" i="225"/>
  <c r="K28" i="225"/>
  <c r="L15" i="225"/>
  <c r="K36" i="225"/>
  <c r="L28" i="225"/>
  <c r="K15" i="225"/>
  <c r="C36" i="225" l="1"/>
  <c r="C38" i="225" s="1"/>
  <c r="C40" i="225" s="1"/>
  <c r="E5" i="225"/>
  <c r="E29" i="225" s="1"/>
  <c r="E38" i="225" s="1"/>
  <c r="E40" i="225" s="1"/>
  <c r="F5" i="225"/>
  <c r="O5" i="225" l="1"/>
  <c r="L5" i="225"/>
  <c r="N5" i="225"/>
  <c r="K5" i="225"/>
  <c r="F29" i="225"/>
  <c r="K29" i="225" s="1"/>
  <c r="L29" i="225" l="1"/>
  <c r="F38" i="225"/>
  <c r="F40" i="225" s="1"/>
  <c r="L40" i="225" s="1"/>
  <c r="L38" i="225" l="1"/>
  <c r="K38" i="225"/>
  <c r="K40" i="225"/>
  <c r="H20" i="225" l="1"/>
  <c r="I20" i="225" s="1"/>
  <c r="H18" i="225" l="1"/>
  <c r="I18" i="225" s="1"/>
  <c r="G15" i="225"/>
  <c r="D15" i="225"/>
  <c r="D23" i="225" l="1"/>
  <c r="D29" i="225" s="1"/>
  <c r="N15" i="225"/>
  <c r="O15" i="225"/>
  <c r="I15" i="225"/>
  <c r="H15" i="225"/>
  <c r="G23" i="225" l="1"/>
  <c r="D38" i="225"/>
  <c r="D40" i="225" s="1"/>
  <c r="N23" i="225" l="1"/>
  <c r="O23" i="225"/>
  <c r="G29" i="225"/>
  <c r="H5" i="225" s="1"/>
  <c r="I23" i="225"/>
  <c r="H23" i="225"/>
  <c r="O31" i="225"/>
  <c r="N31" i="225"/>
  <c r="H29" i="225" l="1"/>
  <c r="N29" i="225"/>
  <c r="O29" i="225"/>
  <c r="N36" i="225"/>
  <c r="O36" i="225"/>
  <c r="G38" i="225"/>
  <c r="H38" i="225" l="1"/>
  <c r="H40" i="225" s="1"/>
  <c r="I5" i="225"/>
  <c r="I29" i="225" s="1"/>
  <c r="G40" i="225"/>
  <c r="N38" i="225"/>
  <c r="O38" i="225"/>
  <c r="Q44" i="225" l="1"/>
  <c r="I38" i="225"/>
  <c r="I40" i="225" s="1"/>
  <c r="O40" i="225"/>
  <c r="N40" i="225"/>
</calcChain>
</file>

<file path=xl/comments1.xml><?xml version="1.0" encoding="utf-8"?>
<comments xmlns="http://schemas.openxmlformats.org/spreadsheetml/2006/main">
  <authors>
    <author>Rubardt, Aaron</author>
  </authors>
  <commentList>
    <comment ref="C4" authorId="0" shapeId="0">
      <text>
        <r>
          <rPr>
            <sz val="9"/>
            <color indexed="81"/>
            <rFont val="Tahoma"/>
            <family val="2"/>
          </rPr>
          <t xml:space="preserve">Change column head to actuals after 2017-2018 books close
</t>
        </r>
      </text>
    </comment>
    <comment ref="D4" authorId="0" shapeId="0">
      <text>
        <r>
          <rPr>
            <sz val="9"/>
            <color indexed="81"/>
            <rFont val="Tahoma"/>
            <family val="2"/>
          </rPr>
          <t>Change column head to Adopted after the budget is adopted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" authorId="0" shapeId="0">
      <text>
        <r>
          <rPr>
            <sz val="9"/>
            <color indexed="81"/>
            <rFont val="Tahoma"/>
            <family val="2"/>
          </rPr>
          <t xml:space="preserve">Revenue reflects most current revenue estimates. Expenditures reflects adopted budget plus any supplementals.  This column will be greyed out in the proposed budget.  
</t>
        </r>
      </text>
    </comment>
    <comment ref="F4" authorId="0" shapeId="0">
      <text>
        <r>
          <rPr>
            <sz val="9"/>
            <color indexed="81"/>
            <rFont val="Tahoma"/>
            <family val="2"/>
          </rPr>
          <t xml:space="preserve">Reflects actual revenue and expenditures as of a certain point of time.  This column will be greyed out in the proposed budget.
</t>
        </r>
      </text>
    </comment>
    <comment ref="G4" authorId="0" shapeId="0">
      <text>
        <r>
          <rPr>
            <sz val="9"/>
            <color indexed="81"/>
            <rFont val="Tahoma"/>
            <family val="2"/>
          </rPr>
          <t xml:space="preserve">Estimated figures are the best estimate for biennium revenue and expenditures based on adopted revenue forecasts, biennial to date collections, and spending patterns. 
</t>
        </r>
      </text>
    </comment>
  </commentList>
</comments>
</file>

<file path=xl/sharedStrings.xml><?xml version="1.0" encoding="utf-8"?>
<sst xmlns="http://schemas.openxmlformats.org/spreadsheetml/2006/main" count="51" uniqueCount="50">
  <si>
    <t>Interfund Transfers</t>
  </si>
  <si>
    <t>Federal</t>
  </si>
  <si>
    <t>Local</t>
  </si>
  <si>
    <t>Supplies</t>
  </si>
  <si>
    <t>Central Rates</t>
  </si>
  <si>
    <t>State</t>
  </si>
  <si>
    <t>General Fund</t>
  </si>
  <si>
    <t>Other</t>
  </si>
  <si>
    <t>Category</t>
  </si>
  <si>
    <t xml:space="preserve">Beginning Fund Balance </t>
  </si>
  <si>
    <t>Revenues</t>
  </si>
  <si>
    <t>Total Revenues</t>
  </si>
  <si>
    <t>Salaries, Wages &amp; Benefits</t>
  </si>
  <si>
    <t>Other Operating Charges</t>
  </si>
  <si>
    <t>Total Expenditures</t>
  </si>
  <si>
    <t>Other Fund Transactions</t>
  </si>
  <si>
    <t>Ending Fund Balance</t>
  </si>
  <si>
    <t>Reserves</t>
  </si>
  <si>
    <t xml:space="preserve">Cash Flow Reserve(s) </t>
  </si>
  <si>
    <t xml:space="preserve">Rate Stabilization Reserve(s) </t>
  </si>
  <si>
    <t>Total Reserves</t>
  </si>
  <si>
    <t>Ending Undesignated Fund Balance</t>
  </si>
  <si>
    <t>Diff: Actuals to Current Budget</t>
  </si>
  <si>
    <t>BTD Actuals as Percent of Current Budget</t>
  </si>
  <si>
    <t>Diff: Estimated to Current Budget</t>
  </si>
  <si>
    <t>Estimated as Percent of Current Budget</t>
  </si>
  <si>
    <t xml:space="preserve">Expenditures </t>
  </si>
  <si>
    <r>
      <t>Estimated Underexpenditures</t>
    </r>
    <r>
      <rPr>
        <b/>
        <vertAlign val="superscript"/>
        <sz val="12"/>
        <rFont val="Calibri"/>
        <family val="2"/>
        <scheme val="minor"/>
      </rPr>
      <t xml:space="preserve"> </t>
    </r>
  </si>
  <si>
    <t>Total Other Fund Transactions</t>
  </si>
  <si>
    <t>Expenditure Reserve (s)</t>
  </si>
  <si>
    <t xml:space="preserve">Reserve Shortfall </t>
  </si>
  <si>
    <t>Intragovernmental</t>
  </si>
  <si>
    <t>HIDDEN COLUMNS - for PSB Variance Analysis</t>
  </si>
  <si>
    <t>2019-2020 Current Budget</t>
  </si>
  <si>
    <t>2019-2020 Biennial-to-Date Actuals</t>
  </si>
  <si>
    <t>2019-2020 Estimated</t>
  </si>
  <si>
    <t>2021-2022 Projected</t>
  </si>
  <si>
    <t>2023-2024 Projected</t>
  </si>
  <si>
    <t>Rainy Day Reserve (30 days)</t>
  </si>
  <si>
    <t xml:space="preserve">Financial Plan Notes </t>
  </si>
  <si>
    <t>Reserve Notes: This fund is not required to have a reserve</t>
  </si>
  <si>
    <t>Community Services Operating Fund/000001421</t>
  </si>
  <si>
    <t>2019-2020 Adopted Budget</t>
  </si>
  <si>
    <t>Prior Period Adjustment</t>
  </si>
  <si>
    <t>Other Fund Transaction Notes: Fund 1421 used to receive a share of the sales and use tax revenue from the state until 12/31/2014. However, a year-end 2015 accrual for this revenue was erroneously made in early 2016 for $921,363, This incorrectly overstated fund balance, and a reversing entry was posted by FBOD in December 2018.</t>
  </si>
  <si>
    <t>Updated by DCHS staff 3/13/2019</t>
  </si>
  <si>
    <t>2019-2020 1st Omnibus Financial Plan</t>
  </si>
  <si>
    <t>Revenues Notes: General Fund revenue based on current General Fund allocation; Interfund transfers based on Administrative Overhead charged to other DCHS funds for central administration expenses and includes Document Recording Fees transferred from the HCD fund for Emergency Shelter Services; Other revenue includes calculated interest based off of fund balance multiplied by investment pool rate.</t>
  </si>
  <si>
    <t>2017-2018 Actuals</t>
  </si>
  <si>
    <t xml:space="preserve">All financial plans have the following assumptions, unless otherwise noted in below rows. 
2017-2018 Actual Revenues and Expenditures are from EBS as of 3/12 before the adjustment is closed. 
2019-2020 Adopted Budget ties to PBCS and Ordinance 18835.
2019-2020 Estimated includes the impact of proposed supplementals.
Outyear revenue and expenditure inflation assumptions are consistent with figures provided by PSB and/or OEFA.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</si>
</sst>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0"/>
    <numFmt numFmtId="166" formatCode="mm/dd/yy"/>
    <numFmt numFmtId="167" formatCode="00\-000\-000\-0"/>
    <numFmt numFmtId="168" formatCode="000000000"/>
    <numFmt numFmtId="169" formatCode="0000"/>
    <numFmt numFmtId="170" formatCode="[&lt;=9999999]000\-0000;[&gt;9999999]\(000\)\ 000\-0000;General"/>
    <numFmt numFmtId="171" formatCode="000000"/>
    <numFmt numFmtId="172" formatCode="000"/>
    <numFmt numFmtId="173" formatCode="&quot;$&quot;* #,##0.00_);[Red]&quot;$&quot;* \(#,##0.00\)"/>
    <numFmt numFmtId="174" formatCode="0.0%"/>
  </numFmts>
  <fonts count="9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color theme="1"/>
      <name val="Tahoma"/>
      <family val="2"/>
    </font>
    <font>
      <sz val="11"/>
      <color indexed="8"/>
      <name val="Calibri"/>
      <family val="2"/>
    </font>
    <font>
      <sz val="8"/>
      <color theme="1"/>
      <name val="Times New Roman"/>
      <family val="1"/>
    </font>
    <font>
      <sz val="8"/>
      <color theme="0"/>
      <name val="Tahoma"/>
      <family val="2"/>
    </font>
    <font>
      <sz val="11"/>
      <color indexed="9"/>
      <name val="Calibri"/>
      <family val="2"/>
    </font>
    <font>
      <sz val="8"/>
      <color theme="0"/>
      <name val="Times New Roman"/>
      <family val="1"/>
    </font>
    <font>
      <sz val="11"/>
      <name val="Helvetica"/>
      <family val="2"/>
    </font>
    <font>
      <sz val="8"/>
      <color rgb="FF9C0006"/>
      <name val="Tahoma"/>
      <family val="2"/>
    </font>
    <font>
      <sz val="11"/>
      <color indexed="20"/>
      <name val="Calibri"/>
      <family val="2"/>
    </font>
    <font>
      <sz val="8"/>
      <color rgb="FF9C0006"/>
      <name val="Times New Roman"/>
      <family val="1"/>
    </font>
    <font>
      <b/>
      <sz val="8"/>
      <color rgb="FFFA7D00"/>
      <name val="Tahoma"/>
      <family val="2"/>
    </font>
    <font>
      <b/>
      <sz val="11"/>
      <color indexed="52"/>
      <name val="Calibri"/>
      <family val="2"/>
    </font>
    <font>
      <b/>
      <sz val="8"/>
      <color rgb="FFFA7D00"/>
      <name val="Times New Roman"/>
      <family val="1"/>
    </font>
    <font>
      <b/>
      <sz val="8"/>
      <color theme="0"/>
      <name val="Tahoma"/>
      <family val="2"/>
    </font>
    <font>
      <b/>
      <sz val="11"/>
      <color indexed="9"/>
      <name val="Calibri"/>
      <family val="2"/>
    </font>
    <font>
      <b/>
      <sz val="8"/>
      <color theme="0"/>
      <name val="Times New Roman"/>
      <family val="1"/>
    </font>
    <font>
      <sz val="8"/>
      <color indexed="8"/>
      <name val="Tahoma"/>
      <family val="2"/>
    </font>
    <font>
      <sz val="8"/>
      <color indexed="8"/>
      <name val="Times New Roman"/>
      <family val="1"/>
    </font>
    <font>
      <sz val="10"/>
      <name val="Tahoma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8"/>
      <color rgb="FF7F7F7F"/>
      <name val="Tahoma"/>
      <family val="2"/>
    </font>
    <font>
      <i/>
      <sz val="11"/>
      <color indexed="23"/>
      <name val="Calibri"/>
      <family val="2"/>
    </font>
    <font>
      <i/>
      <sz val="8"/>
      <color rgb="FF7F7F7F"/>
      <name val="Times New Roman"/>
      <family val="1"/>
    </font>
    <font>
      <sz val="8"/>
      <color rgb="FF006100"/>
      <name val="Tahoma"/>
      <family val="2"/>
    </font>
    <font>
      <sz val="11"/>
      <color indexed="17"/>
      <name val="Calibri"/>
      <family val="2"/>
    </font>
    <font>
      <sz val="8"/>
      <color rgb="FF006100"/>
      <name val="Times New Roman"/>
      <family val="1"/>
    </font>
    <font>
      <b/>
      <sz val="8"/>
      <color theme="3"/>
      <name val="Tahoma"/>
      <family val="2"/>
    </font>
    <font>
      <b/>
      <sz val="15"/>
      <color indexed="56"/>
      <name val="Calibri"/>
      <family val="2"/>
    </font>
    <font>
      <b/>
      <sz val="8"/>
      <color theme="3"/>
      <name val="Times New Roman"/>
      <family val="1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1"/>
      <color rgb="FF0000FF"/>
      <name val="Calibri"/>
      <family val="2"/>
      <scheme val="minor"/>
    </font>
    <font>
      <sz val="8"/>
      <color rgb="FF3F3F76"/>
      <name val="Tahoma"/>
      <family val="2"/>
    </font>
    <font>
      <sz val="11"/>
      <color indexed="62"/>
      <name val="Calibri"/>
      <family val="2"/>
    </font>
    <font>
      <sz val="8"/>
      <color rgb="FF3F3F76"/>
      <name val="Times New Roman"/>
      <family val="1"/>
    </font>
    <font>
      <sz val="8"/>
      <color rgb="FFFA7D00"/>
      <name val="Tahoma"/>
      <family val="2"/>
    </font>
    <font>
      <sz val="11"/>
      <color indexed="52"/>
      <name val="Calibri"/>
      <family val="2"/>
    </font>
    <font>
      <sz val="8"/>
      <color rgb="FFFA7D00"/>
      <name val="Times New Roman"/>
      <family val="1"/>
    </font>
    <font>
      <sz val="8"/>
      <color rgb="FF9C6500"/>
      <name val="Tahoma"/>
      <family val="2"/>
    </font>
    <font>
      <sz val="11"/>
      <color indexed="60"/>
      <name val="Calibri"/>
      <family val="2"/>
    </font>
    <font>
      <sz val="8"/>
      <color rgb="FF9C6500"/>
      <name val="Times New Roman"/>
      <family val="1"/>
    </font>
    <font>
      <sz val="11"/>
      <color theme="1"/>
      <name val="Calibri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0"/>
      <name val="Verdana"/>
      <family val="2"/>
    </font>
    <font>
      <sz val="11"/>
      <color rgb="FF000000"/>
      <name val="Calibri"/>
      <family val="2"/>
      <scheme val="minor"/>
    </font>
    <font>
      <sz val="12"/>
      <name val="Times New Roman"/>
      <family val="1"/>
    </font>
    <font>
      <b/>
      <sz val="8"/>
      <color rgb="FF3F3F3F"/>
      <name val="Tahoma"/>
      <family val="2"/>
    </font>
    <font>
      <b/>
      <sz val="11"/>
      <color indexed="63"/>
      <name val="Calibri"/>
      <family val="2"/>
    </font>
    <font>
      <b/>
      <sz val="8"/>
      <color rgb="FF3F3F3F"/>
      <name val="Times New Roman"/>
      <family val="1"/>
    </font>
    <font>
      <sz val="10"/>
      <name val="Helv"/>
    </font>
    <font>
      <b/>
      <sz val="18"/>
      <color indexed="56"/>
      <name val="Cambria"/>
      <family val="2"/>
    </font>
    <font>
      <b/>
      <sz val="8"/>
      <color theme="1"/>
      <name val="Tahoma"/>
      <family val="2"/>
    </font>
    <font>
      <b/>
      <sz val="11"/>
      <color indexed="8"/>
      <name val="Calibri"/>
      <family val="2"/>
    </font>
    <font>
      <b/>
      <sz val="8"/>
      <color theme="1"/>
      <name val="Times New Roman"/>
      <family val="1"/>
    </font>
    <font>
      <sz val="8"/>
      <color rgb="FFFF0000"/>
      <name val="Tahoma"/>
      <family val="2"/>
    </font>
    <font>
      <sz val="11"/>
      <color indexed="10"/>
      <name val="Calibri"/>
      <family val="2"/>
    </font>
    <font>
      <sz val="8"/>
      <color rgb="FFFF0000"/>
      <name val="Times New Roman"/>
      <family val="1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u/>
      <sz val="11"/>
      <color theme="10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4" tint="0.399945066682943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497">
    <xf numFmtId="0" fontId="0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3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3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3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3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3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3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3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3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3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1" fillId="36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36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36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1" fillId="37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1" fillId="37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1" fillId="38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1" fillId="38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1" fillId="38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39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39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39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40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40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41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41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41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" fillId="36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36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36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1" fillId="39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1" fillId="39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1" fillId="39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1" fillId="42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1" fillId="42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1" fillId="42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4" fillId="43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4" fillId="43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4" fillId="43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4" fillId="40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4" fillId="40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4" fillId="40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4" fillId="41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4" fillId="41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4" fillId="41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4" fillId="4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4" fillId="4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4" fillId="4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4" fillId="45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4" fillId="45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4" fillId="45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4" fillId="46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4" fillId="46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4" fillId="46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8" fillId="47" borderId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4" fillId="4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4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4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4" fillId="49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4" fillId="49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4" fillId="49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50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4" fillId="50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4" fillId="50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4" fillId="44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4" fillId="44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4" fillId="44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4" fillId="4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4" fillId="4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4" fillId="51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4" fillId="51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4" fillId="51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165" fontId="16" fillId="0" borderId="11">
      <alignment horizontal="center"/>
    </xf>
    <xf numFmtId="165" fontId="16" fillId="0" borderId="11">
      <alignment horizontal="center"/>
    </xf>
    <xf numFmtId="165" fontId="16" fillId="0" borderId="11">
      <alignment horizontal="center"/>
    </xf>
    <xf numFmtId="165" fontId="16" fillId="0" borderId="11">
      <alignment horizontal="center"/>
    </xf>
    <xf numFmtId="165" fontId="16" fillId="0" borderId="11">
      <alignment horizontal="center"/>
    </xf>
    <xf numFmtId="165" fontId="16" fillId="0" borderId="11">
      <alignment horizontal="center"/>
    </xf>
    <xf numFmtId="165" fontId="16" fillId="0" borderId="11">
      <alignment horizontal="center"/>
    </xf>
    <xf numFmtId="165" fontId="16" fillId="0" borderId="11">
      <alignment horizontal="center"/>
    </xf>
    <xf numFmtId="165" fontId="16" fillId="0" borderId="11">
      <alignment horizontal="center"/>
    </xf>
    <xf numFmtId="165" fontId="16" fillId="0" borderId="11">
      <alignment horizontal="center"/>
    </xf>
    <xf numFmtId="165" fontId="16" fillId="0" borderId="11">
      <alignment horizontal="center"/>
    </xf>
    <xf numFmtId="165" fontId="16" fillId="0" borderId="11">
      <alignment horizontal="center"/>
    </xf>
    <xf numFmtId="165" fontId="16" fillId="0" borderId="11">
      <alignment horizontal="center"/>
    </xf>
    <xf numFmtId="165" fontId="16" fillId="0" borderId="11">
      <alignment horizontal="center"/>
    </xf>
    <xf numFmtId="165" fontId="16" fillId="0" borderId="11">
      <alignment horizontal="center"/>
    </xf>
    <xf numFmtId="165" fontId="16" fillId="0" borderId="11">
      <alignment horizontal="center"/>
    </xf>
    <xf numFmtId="165" fontId="16" fillId="0" borderId="11">
      <alignment horizontal="center"/>
    </xf>
    <xf numFmtId="165" fontId="16" fillId="0" borderId="11">
      <alignment horizontal="center"/>
    </xf>
    <xf numFmtId="165" fontId="16" fillId="0" borderId="11">
      <alignment horizontal="center"/>
    </xf>
    <xf numFmtId="165" fontId="16" fillId="0" borderId="11">
      <alignment horizontal="center"/>
    </xf>
    <xf numFmtId="165" fontId="16" fillId="0" borderId="11">
      <alignment horizontal="center"/>
    </xf>
    <xf numFmtId="165" fontId="16" fillId="0" borderId="11">
      <alignment horizontal="center"/>
    </xf>
    <xf numFmtId="165" fontId="16" fillId="0" borderId="11">
      <alignment horizontal="center"/>
    </xf>
    <xf numFmtId="165" fontId="16" fillId="0" borderId="11">
      <alignment horizontal="center"/>
    </xf>
    <xf numFmtId="165" fontId="16" fillId="0" borderId="11">
      <alignment horizontal="center"/>
    </xf>
    <xf numFmtId="165" fontId="16" fillId="0" borderId="11">
      <alignment horizontal="center"/>
    </xf>
    <xf numFmtId="165" fontId="16" fillId="0" borderId="11">
      <alignment horizontal="center"/>
    </xf>
    <xf numFmtId="165" fontId="16" fillId="0" borderId="11">
      <alignment horizontal="center"/>
    </xf>
    <xf numFmtId="165" fontId="16" fillId="0" borderId="11">
      <alignment horizontal="center"/>
    </xf>
    <xf numFmtId="165" fontId="16" fillId="0" borderId="11">
      <alignment horizontal="center"/>
    </xf>
    <xf numFmtId="165" fontId="16" fillId="0" borderId="11">
      <alignment horizontal="center"/>
    </xf>
    <xf numFmtId="165" fontId="16" fillId="0" borderId="11">
      <alignment horizontal="center"/>
    </xf>
    <xf numFmtId="165" fontId="16" fillId="0" borderId="11">
      <alignment horizontal="center"/>
    </xf>
    <xf numFmtId="165" fontId="16" fillId="0" borderId="11">
      <alignment horizontal="center"/>
    </xf>
    <xf numFmtId="165" fontId="16" fillId="0" borderId="11">
      <alignment horizontal="center"/>
    </xf>
    <xf numFmtId="165" fontId="16" fillId="0" borderId="11">
      <alignment horizontal="center"/>
    </xf>
    <xf numFmtId="165" fontId="16" fillId="0" borderId="11">
      <alignment horizontal="center"/>
    </xf>
    <xf numFmtId="165" fontId="16" fillId="0" borderId="11">
      <alignment horizontal="center"/>
    </xf>
    <xf numFmtId="165" fontId="16" fillId="0" borderId="11">
      <alignment horizontal="center"/>
    </xf>
    <xf numFmtId="165" fontId="16" fillId="0" borderId="11">
      <alignment horizontal="center"/>
    </xf>
    <xf numFmtId="165" fontId="16" fillId="0" borderId="11">
      <alignment horizontal="center"/>
    </xf>
    <xf numFmtId="165" fontId="16" fillId="0" borderId="11">
      <alignment horizontal="center"/>
    </xf>
    <xf numFmtId="165" fontId="16" fillId="0" borderId="11">
      <alignment horizontal="center"/>
    </xf>
    <xf numFmtId="165" fontId="16" fillId="0" borderId="11">
      <alignment horizontal="center"/>
    </xf>
    <xf numFmtId="165" fontId="16" fillId="0" borderId="11">
      <alignment horizontal="center"/>
    </xf>
    <xf numFmtId="165" fontId="16" fillId="0" borderId="11">
      <alignment horizontal="center"/>
    </xf>
    <xf numFmtId="165" fontId="16" fillId="0" borderId="11">
      <alignment horizontal="center"/>
    </xf>
    <xf numFmtId="165" fontId="16" fillId="0" borderId="11">
      <alignment horizontal="center"/>
    </xf>
    <xf numFmtId="165" fontId="16" fillId="0" borderId="11">
      <alignment horizontal="center"/>
    </xf>
    <xf numFmtId="165" fontId="16" fillId="0" borderId="11">
      <alignment horizontal="center"/>
    </xf>
    <xf numFmtId="165" fontId="16" fillId="0" borderId="11">
      <alignment horizontal="center"/>
    </xf>
    <xf numFmtId="165" fontId="16" fillId="0" borderId="11">
      <alignment horizontal="center"/>
    </xf>
    <xf numFmtId="165" fontId="16" fillId="0" borderId="11">
      <alignment horizontal="center"/>
    </xf>
    <xf numFmtId="165" fontId="16" fillId="0" borderId="11">
      <alignment horizontal="center"/>
    </xf>
    <xf numFmtId="165" fontId="16" fillId="0" borderId="11">
      <alignment horizontal="center"/>
    </xf>
    <xf numFmtId="165" fontId="16" fillId="0" borderId="11">
      <alignment horizontal="center"/>
    </xf>
    <xf numFmtId="165" fontId="16" fillId="0" borderId="11">
      <alignment horizontal="center"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34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8" fillId="34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8" fillId="34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1" fillId="52" borderId="12" applyNumberFormat="0" applyAlignment="0" applyProtection="0"/>
    <xf numFmtId="0" fontId="22" fillId="6" borderId="4" applyNumberFormat="0" applyAlignment="0" applyProtection="0"/>
    <xf numFmtId="0" fontId="21" fillId="52" borderId="12" applyNumberFormat="0" applyAlignment="0" applyProtection="0"/>
    <xf numFmtId="0" fontId="21" fillId="52" borderId="12" applyNumberFormat="0" applyAlignment="0" applyProtection="0"/>
    <xf numFmtId="0" fontId="22" fillId="6" borderId="4" applyNumberFormat="0" applyAlignment="0" applyProtection="0"/>
    <xf numFmtId="0" fontId="21" fillId="52" borderId="12" applyNumberFormat="0" applyAlignment="0" applyProtection="0"/>
    <xf numFmtId="0" fontId="21" fillId="52" borderId="12" applyNumberFormat="0" applyAlignment="0" applyProtection="0"/>
    <xf numFmtId="0" fontId="21" fillId="52" borderId="12" applyNumberFormat="0" applyAlignment="0" applyProtection="0"/>
    <xf numFmtId="0" fontId="21" fillId="52" borderId="12" applyNumberFormat="0" applyAlignment="0" applyProtection="0"/>
    <xf numFmtId="0" fontId="21" fillId="52" borderId="12" applyNumberFormat="0" applyAlignment="0" applyProtection="0"/>
    <xf numFmtId="0" fontId="21" fillId="52" borderId="12" applyNumberFormat="0" applyAlignment="0" applyProtection="0"/>
    <xf numFmtId="0" fontId="21" fillId="52" borderId="12" applyNumberFormat="0" applyAlignment="0" applyProtection="0"/>
    <xf numFmtId="0" fontId="21" fillId="52" borderId="12" applyNumberFormat="0" applyAlignment="0" applyProtection="0"/>
    <xf numFmtId="0" fontId="22" fillId="6" borderId="4" applyNumberFormat="0" applyAlignment="0" applyProtection="0"/>
    <xf numFmtId="0" fontId="21" fillId="52" borderId="12" applyNumberFormat="0" applyAlignment="0" applyProtection="0"/>
    <xf numFmtId="0" fontId="22" fillId="6" borderId="4" applyNumberFormat="0" applyAlignment="0" applyProtection="0"/>
    <xf numFmtId="0" fontId="21" fillId="52" borderId="12" applyNumberFormat="0" applyAlignment="0" applyProtection="0"/>
    <xf numFmtId="0" fontId="22" fillId="6" borderId="4" applyNumberFormat="0" applyAlignment="0" applyProtection="0"/>
    <xf numFmtId="0" fontId="21" fillId="52" borderId="12" applyNumberFormat="0" applyAlignment="0" applyProtection="0"/>
    <xf numFmtId="0" fontId="21" fillId="52" borderId="12" applyNumberFormat="0" applyAlignment="0" applyProtection="0"/>
    <xf numFmtId="0" fontId="21" fillId="52" borderId="12" applyNumberFormat="0" applyAlignment="0" applyProtection="0"/>
    <xf numFmtId="0" fontId="21" fillId="52" borderId="12" applyNumberFormat="0" applyAlignment="0" applyProtection="0"/>
    <xf numFmtId="0" fontId="21" fillId="52" borderId="12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4" fillId="53" borderId="13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4" fillId="53" borderId="13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66" fontId="9" fillId="0" borderId="0">
      <alignment horizontal="center"/>
      <protection locked="0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9" fillId="0" borderId="0">
      <alignment horizontal="center"/>
      <protection locked="0"/>
    </xf>
    <xf numFmtId="168" fontId="16" fillId="0" borderId="11">
      <alignment horizontal="center"/>
    </xf>
    <xf numFmtId="168" fontId="16" fillId="0" borderId="11">
      <alignment horizontal="center"/>
    </xf>
    <xf numFmtId="168" fontId="16" fillId="0" borderId="11">
      <alignment horizontal="center"/>
    </xf>
    <xf numFmtId="168" fontId="16" fillId="0" borderId="11">
      <alignment horizontal="center"/>
    </xf>
    <xf numFmtId="168" fontId="16" fillId="0" borderId="11">
      <alignment horizontal="center"/>
    </xf>
    <xf numFmtId="168" fontId="16" fillId="0" borderId="11">
      <alignment horizontal="center"/>
    </xf>
    <xf numFmtId="168" fontId="16" fillId="0" borderId="11">
      <alignment horizontal="center"/>
    </xf>
    <xf numFmtId="168" fontId="16" fillId="0" borderId="11">
      <alignment horizontal="center"/>
    </xf>
    <xf numFmtId="168" fontId="16" fillId="0" borderId="11">
      <alignment horizontal="center"/>
    </xf>
    <xf numFmtId="168" fontId="16" fillId="0" borderId="11">
      <alignment horizontal="center"/>
    </xf>
    <xf numFmtId="168" fontId="16" fillId="0" borderId="11">
      <alignment horizontal="center"/>
    </xf>
    <xf numFmtId="168" fontId="16" fillId="0" borderId="11">
      <alignment horizontal="center"/>
    </xf>
    <xf numFmtId="168" fontId="16" fillId="0" borderId="11">
      <alignment horizontal="center"/>
    </xf>
    <xf numFmtId="168" fontId="16" fillId="0" borderId="11">
      <alignment horizontal="center"/>
    </xf>
    <xf numFmtId="168" fontId="16" fillId="0" borderId="11">
      <alignment horizontal="center"/>
    </xf>
    <xf numFmtId="168" fontId="16" fillId="0" borderId="11">
      <alignment horizontal="center"/>
    </xf>
    <xf numFmtId="168" fontId="16" fillId="0" borderId="11">
      <alignment horizontal="center"/>
    </xf>
    <xf numFmtId="168" fontId="16" fillId="0" borderId="11">
      <alignment horizontal="center"/>
    </xf>
    <xf numFmtId="168" fontId="16" fillId="0" borderId="11">
      <alignment horizontal="center"/>
    </xf>
    <xf numFmtId="168" fontId="16" fillId="0" borderId="11">
      <alignment horizontal="center"/>
    </xf>
    <xf numFmtId="168" fontId="16" fillId="0" borderId="11">
      <alignment horizontal="center"/>
    </xf>
    <xf numFmtId="168" fontId="16" fillId="0" borderId="11">
      <alignment horizontal="center"/>
    </xf>
    <xf numFmtId="168" fontId="16" fillId="0" borderId="11">
      <alignment horizontal="center"/>
    </xf>
    <xf numFmtId="168" fontId="16" fillId="0" borderId="11">
      <alignment horizontal="center"/>
    </xf>
    <xf numFmtId="168" fontId="16" fillId="0" borderId="11">
      <alignment horizontal="center"/>
    </xf>
    <xf numFmtId="168" fontId="16" fillId="0" borderId="11">
      <alignment horizontal="center"/>
    </xf>
    <xf numFmtId="168" fontId="16" fillId="0" borderId="11">
      <alignment horizontal="center"/>
    </xf>
    <xf numFmtId="168" fontId="16" fillId="0" borderId="11">
      <alignment horizontal="center"/>
    </xf>
    <xf numFmtId="168" fontId="16" fillId="0" borderId="11">
      <alignment horizontal="center"/>
    </xf>
    <xf numFmtId="168" fontId="16" fillId="0" borderId="11">
      <alignment horizontal="center"/>
    </xf>
    <xf numFmtId="168" fontId="16" fillId="0" borderId="11">
      <alignment horizontal="center"/>
    </xf>
    <xf numFmtId="168" fontId="16" fillId="0" borderId="11">
      <alignment horizontal="center"/>
    </xf>
    <xf numFmtId="168" fontId="16" fillId="0" borderId="11">
      <alignment horizontal="center"/>
    </xf>
    <xf numFmtId="168" fontId="16" fillId="0" borderId="11">
      <alignment horizontal="center"/>
    </xf>
    <xf numFmtId="168" fontId="16" fillId="0" borderId="11">
      <alignment horizontal="center"/>
    </xf>
    <xf numFmtId="168" fontId="16" fillId="0" borderId="11">
      <alignment horizontal="center"/>
    </xf>
    <xf numFmtId="168" fontId="16" fillId="0" borderId="11">
      <alignment horizontal="center"/>
    </xf>
    <xf numFmtId="168" fontId="16" fillId="0" borderId="11">
      <alignment horizontal="center"/>
    </xf>
    <xf numFmtId="168" fontId="16" fillId="0" borderId="11">
      <alignment horizontal="center"/>
    </xf>
    <xf numFmtId="168" fontId="16" fillId="0" borderId="11">
      <alignment horizontal="center"/>
    </xf>
    <xf numFmtId="168" fontId="16" fillId="0" borderId="11">
      <alignment horizontal="center"/>
    </xf>
    <xf numFmtId="168" fontId="16" fillId="0" borderId="11">
      <alignment horizontal="center"/>
    </xf>
    <xf numFmtId="168" fontId="16" fillId="0" borderId="11">
      <alignment horizontal="center"/>
    </xf>
    <xf numFmtId="168" fontId="16" fillId="0" borderId="11">
      <alignment horizontal="center"/>
    </xf>
    <xf numFmtId="168" fontId="16" fillId="0" borderId="11">
      <alignment horizontal="center"/>
    </xf>
    <xf numFmtId="168" fontId="16" fillId="0" borderId="11">
      <alignment horizontal="center"/>
    </xf>
    <xf numFmtId="168" fontId="16" fillId="0" borderId="11">
      <alignment horizontal="center"/>
    </xf>
    <xf numFmtId="168" fontId="16" fillId="0" borderId="11">
      <alignment horizontal="center"/>
    </xf>
    <xf numFmtId="168" fontId="16" fillId="0" borderId="11">
      <alignment horizontal="center"/>
    </xf>
    <xf numFmtId="168" fontId="16" fillId="0" borderId="11">
      <alignment horizontal="center"/>
    </xf>
    <xf numFmtId="168" fontId="16" fillId="0" borderId="11">
      <alignment horizontal="center"/>
    </xf>
    <xf numFmtId="168" fontId="16" fillId="0" borderId="11">
      <alignment horizontal="center"/>
    </xf>
    <xf numFmtId="168" fontId="16" fillId="0" borderId="11">
      <alignment horizontal="center"/>
    </xf>
    <xf numFmtId="168" fontId="16" fillId="0" borderId="11">
      <alignment horizontal="center"/>
    </xf>
    <xf numFmtId="168" fontId="16" fillId="0" borderId="11">
      <alignment horizontal="center"/>
    </xf>
    <xf numFmtId="168" fontId="16" fillId="0" borderId="11">
      <alignment horizontal="center"/>
    </xf>
    <xf numFmtId="0" fontId="9" fillId="0" borderId="0">
      <alignment horizontal="center"/>
    </xf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5" fillId="35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5" fillId="35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5" fillId="35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14" applyNumberFormat="0" applyFill="0" applyAlignment="0" applyProtection="0"/>
    <xf numFmtId="0" fontId="39" fillId="0" borderId="1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9" fillId="0" borderId="1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9" fillId="0" borderId="1" applyNumberFormat="0" applyFill="0" applyAlignment="0" applyProtection="0"/>
    <xf numFmtId="0" fontId="38" fillId="0" borderId="14" applyNumberFormat="0" applyFill="0" applyAlignment="0" applyProtection="0"/>
    <xf numFmtId="0" fontId="39" fillId="0" borderId="1" applyNumberFormat="0" applyFill="0" applyAlignment="0" applyProtection="0"/>
    <xf numFmtId="0" fontId="38" fillId="0" borderId="14" applyNumberFormat="0" applyFill="0" applyAlignment="0" applyProtection="0"/>
    <xf numFmtId="0" fontId="39" fillId="0" borderId="1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9" fillId="0" borderId="1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9" fillId="0" borderId="1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9" fillId="0" borderId="1" applyNumberFormat="0" applyFill="0" applyAlignment="0" applyProtection="0"/>
    <xf numFmtId="0" fontId="38" fillId="0" borderId="14" applyNumberFormat="0" applyFill="0" applyAlignment="0" applyProtection="0"/>
    <xf numFmtId="0" fontId="39" fillId="0" borderId="1" applyNumberFormat="0" applyFill="0" applyAlignment="0" applyProtection="0"/>
    <xf numFmtId="0" fontId="38" fillId="0" borderId="14" applyNumberFormat="0" applyFill="0" applyAlignment="0" applyProtection="0"/>
    <xf numFmtId="0" fontId="39" fillId="0" borderId="1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40" fillId="0" borderId="15" applyNumberFormat="0" applyFill="0" applyAlignment="0" applyProtection="0"/>
    <xf numFmtId="0" fontId="39" fillId="0" borderId="2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39" fillId="0" borderId="2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39" fillId="0" borderId="2" applyNumberFormat="0" applyFill="0" applyAlignment="0" applyProtection="0"/>
    <xf numFmtId="0" fontId="40" fillId="0" borderId="15" applyNumberFormat="0" applyFill="0" applyAlignment="0" applyProtection="0"/>
    <xf numFmtId="0" fontId="39" fillId="0" borderId="2" applyNumberFormat="0" applyFill="0" applyAlignment="0" applyProtection="0"/>
    <xf numFmtId="0" fontId="40" fillId="0" borderId="15" applyNumberFormat="0" applyFill="0" applyAlignment="0" applyProtection="0"/>
    <xf numFmtId="0" fontId="39" fillId="0" borderId="2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39" fillId="0" borderId="2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39" fillId="0" borderId="2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39" fillId="0" borderId="2" applyNumberFormat="0" applyFill="0" applyAlignment="0" applyProtection="0"/>
    <xf numFmtId="0" fontId="40" fillId="0" borderId="15" applyNumberFormat="0" applyFill="0" applyAlignment="0" applyProtection="0"/>
    <xf numFmtId="0" fontId="39" fillId="0" borderId="2" applyNumberFormat="0" applyFill="0" applyAlignment="0" applyProtection="0"/>
    <xf numFmtId="0" fontId="40" fillId="0" borderId="15" applyNumberFormat="0" applyFill="0" applyAlignment="0" applyProtection="0"/>
    <xf numFmtId="0" fontId="39" fillId="0" borderId="2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41" fillId="0" borderId="16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41" fillId="0" borderId="16" applyNumberFormat="0" applyFill="0" applyAlignment="0" applyProtection="0"/>
    <xf numFmtId="0" fontId="39" fillId="0" borderId="3" applyNumberFormat="0" applyFill="0" applyAlignment="0" applyProtection="0"/>
    <xf numFmtId="0" fontId="41" fillId="0" borderId="16" applyNumberFormat="0" applyFill="0" applyAlignment="0" applyProtection="0"/>
    <xf numFmtId="0" fontId="39" fillId="0" borderId="3" applyNumberFormat="0" applyFill="0" applyAlignment="0" applyProtection="0"/>
    <xf numFmtId="0" fontId="41" fillId="0" borderId="16" applyNumberFormat="0" applyFill="0" applyAlignment="0" applyProtection="0"/>
    <xf numFmtId="0" fontId="39" fillId="0" borderId="3" applyNumberFormat="0" applyFill="0" applyAlignment="0" applyProtection="0"/>
    <xf numFmtId="0" fontId="41" fillId="0" borderId="16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5" fillId="38" borderId="12" applyNumberFormat="0" applyAlignment="0" applyProtection="0"/>
    <xf numFmtId="0" fontId="46" fillId="5" borderId="4" applyNumberFormat="0" applyAlignment="0" applyProtection="0"/>
    <xf numFmtId="0" fontId="45" fillId="38" borderId="12" applyNumberFormat="0" applyAlignment="0" applyProtection="0"/>
    <xf numFmtId="0" fontId="45" fillId="38" borderId="12" applyNumberFormat="0" applyAlignment="0" applyProtection="0"/>
    <xf numFmtId="0" fontId="46" fillId="5" borderId="4" applyNumberFormat="0" applyAlignment="0" applyProtection="0"/>
    <xf numFmtId="0" fontId="45" fillId="38" borderId="12" applyNumberFormat="0" applyAlignment="0" applyProtection="0"/>
    <xf numFmtId="0" fontId="45" fillId="38" borderId="12" applyNumberFormat="0" applyAlignment="0" applyProtection="0"/>
    <xf numFmtId="0" fontId="45" fillId="38" borderId="12" applyNumberFormat="0" applyAlignment="0" applyProtection="0"/>
    <xf numFmtId="0" fontId="45" fillId="38" borderId="12" applyNumberFormat="0" applyAlignment="0" applyProtection="0"/>
    <xf numFmtId="0" fontId="45" fillId="38" borderId="12" applyNumberFormat="0" applyAlignment="0" applyProtection="0"/>
    <xf numFmtId="0" fontId="45" fillId="38" borderId="12" applyNumberFormat="0" applyAlignment="0" applyProtection="0"/>
    <xf numFmtId="0" fontId="45" fillId="38" borderId="12" applyNumberFormat="0" applyAlignment="0" applyProtection="0"/>
    <xf numFmtId="0" fontId="45" fillId="38" borderId="12" applyNumberFormat="0" applyAlignment="0" applyProtection="0"/>
    <xf numFmtId="0" fontId="46" fillId="5" borderId="4" applyNumberFormat="0" applyAlignment="0" applyProtection="0"/>
    <xf numFmtId="0" fontId="45" fillId="38" borderId="12" applyNumberFormat="0" applyAlignment="0" applyProtection="0"/>
    <xf numFmtId="0" fontId="46" fillId="5" borderId="4" applyNumberFormat="0" applyAlignment="0" applyProtection="0"/>
    <xf numFmtId="0" fontId="45" fillId="38" borderId="12" applyNumberFormat="0" applyAlignment="0" applyProtection="0"/>
    <xf numFmtId="0" fontId="46" fillId="5" borderId="4" applyNumberFormat="0" applyAlignment="0" applyProtection="0"/>
    <xf numFmtId="0" fontId="45" fillId="38" borderId="12" applyNumberFormat="0" applyAlignment="0" applyProtection="0"/>
    <xf numFmtId="0" fontId="45" fillId="38" borderId="12" applyNumberFormat="0" applyAlignment="0" applyProtection="0"/>
    <xf numFmtId="0" fontId="45" fillId="38" borderId="12" applyNumberFormat="0" applyAlignment="0" applyProtection="0"/>
    <xf numFmtId="0" fontId="45" fillId="38" borderId="12" applyNumberFormat="0" applyAlignment="0" applyProtection="0"/>
    <xf numFmtId="0" fontId="45" fillId="38" borderId="12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8" fillId="0" borderId="17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8" fillId="0" borderId="17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8" fillId="0" borderId="17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1" fillId="5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1" fillId="5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1" fillId="5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169" fontId="54" fillId="0" borderId="0"/>
    <xf numFmtId="169" fontId="54" fillId="0" borderId="0"/>
    <xf numFmtId="169" fontId="54" fillId="0" borderId="0"/>
    <xf numFmtId="169" fontId="54" fillId="0" borderId="0"/>
    <xf numFmtId="169" fontId="54" fillId="0" borderId="0"/>
    <xf numFmtId="169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9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5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9" fontId="54" fillId="0" borderId="0"/>
    <xf numFmtId="0" fontId="9" fillId="0" borderId="0"/>
    <xf numFmtId="169" fontId="54" fillId="0" borderId="0"/>
    <xf numFmtId="0" fontId="9" fillId="0" borderId="0"/>
    <xf numFmtId="169" fontId="54" fillId="0" borderId="0"/>
    <xf numFmtId="169" fontId="54" fillId="0" borderId="0"/>
    <xf numFmtId="169" fontId="54" fillId="0" borderId="0"/>
    <xf numFmtId="169" fontId="54" fillId="0" borderId="0"/>
    <xf numFmtId="169" fontId="54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56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57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57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9" fillId="55" borderId="1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9" fillId="55" borderId="18" applyNumberFormat="0" applyFont="0" applyAlignment="0" applyProtection="0"/>
    <xf numFmtId="0" fontId="11" fillId="55" borderId="18" applyNumberFormat="0" applyFont="0" applyAlignment="0" applyProtection="0"/>
    <xf numFmtId="0" fontId="6" fillId="8" borderId="8" applyNumberFormat="0" applyFont="0" applyAlignment="0" applyProtection="0"/>
    <xf numFmtId="0" fontId="11" fillId="55" borderId="1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11" fillId="55" borderId="18" applyNumberFormat="0" applyFont="0" applyAlignment="0" applyProtection="0"/>
    <xf numFmtId="0" fontId="11" fillId="55" borderId="18" applyNumberFormat="0" applyFont="0" applyAlignment="0" applyProtection="0"/>
    <xf numFmtId="0" fontId="11" fillId="55" borderId="18" applyNumberFormat="0" applyFont="0" applyAlignment="0" applyProtection="0"/>
    <xf numFmtId="0" fontId="11" fillId="55" borderId="18" applyNumberFormat="0" applyFont="0" applyAlignment="0" applyProtection="0"/>
    <xf numFmtId="0" fontId="11" fillId="55" borderId="1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27" fillId="8" borderId="8" applyNumberFormat="0" applyFont="0" applyAlignment="0" applyProtection="0"/>
    <xf numFmtId="0" fontId="11" fillId="55" borderId="18" applyNumberFormat="0" applyFont="0" applyAlignment="0" applyProtection="0"/>
    <xf numFmtId="0" fontId="27" fillId="8" borderId="8" applyNumberFormat="0" applyFont="0" applyAlignment="0" applyProtection="0"/>
    <xf numFmtId="0" fontId="11" fillId="55" borderId="18" applyNumberFormat="0" applyFont="0" applyAlignment="0" applyProtection="0"/>
    <xf numFmtId="0" fontId="27" fillId="8" borderId="8" applyNumberFormat="0" applyFont="0" applyAlignment="0" applyProtection="0"/>
    <xf numFmtId="0" fontId="11" fillId="55" borderId="18" applyNumberFormat="0" applyFont="0" applyAlignment="0" applyProtection="0"/>
    <xf numFmtId="0" fontId="11" fillId="55" borderId="18" applyNumberFormat="0" applyFont="0" applyAlignment="0" applyProtection="0"/>
    <xf numFmtId="0" fontId="11" fillId="55" borderId="18" applyNumberFormat="0" applyFont="0" applyAlignment="0" applyProtection="0"/>
    <xf numFmtId="0" fontId="11" fillId="55" borderId="18" applyNumberFormat="0" applyFont="0" applyAlignment="0" applyProtection="0"/>
    <xf numFmtId="0" fontId="11" fillId="55" borderId="1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169" fontId="16" fillId="0" borderId="11">
      <alignment horizontal="center"/>
    </xf>
    <xf numFmtId="169" fontId="16" fillId="0" borderId="11">
      <alignment horizontal="center"/>
    </xf>
    <xf numFmtId="169" fontId="16" fillId="0" borderId="11">
      <alignment horizontal="center"/>
    </xf>
    <xf numFmtId="169" fontId="16" fillId="0" borderId="11">
      <alignment horizontal="center"/>
    </xf>
    <xf numFmtId="169" fontId="16" fillId="0" borderId="11">
      <alignment horizontal="center"/>
    </xf>
    <xf numFmtId="169" fontId="16" fillId="0" borderId="11">
      <alignment horizontal="center"/>
    </xf>
    <xf numFmtId="169" fontId="16" fillId="0" borderId="11">
      <alignment horizontal="center"/>
    </xf>
    <xf numFmtId="169" fontId="16" fillId="0" borderId="11">
      <alignment horizontal="center"/>
    </xf>
    <xf numFmtId="169" fontId="16" fillId="0" borderId="11">
      <alignment horizontal="center"/>
    </xf>
    <xf numFmtId="169" fontId="16" fillId="0" borderId="11">
      <alignment horizontal="center"/>
    </xf>
    <xf numFmtId="169" fontId="16" fillId="0" borderId="11">
      <alignment horizontal="center"/>
    </xf>
    <xf numFmtId="169" fontId="16" fillId="0" borderId="11">
      <alignment horizontal="center"/>
    </xf>
    <xf numFmtId="169" fontId="16" fillId="0" borderId="11">
      <alignment horizontal="center"/>
    </xf>
    <xf numFmtId="169" fontId="16" fillId="0" borderId="11">
      <alignment horizontal="center"/>
    </xf>
    <xf numFmtId="169" fontId="16" fillId="0" borderId="11">
      <alignment horizontal="center"/>
    </xf>
    <xf numFmtId="169" fontId="16" fillId="0" borderId="11">
      <alignment horizontal="center"/>
    </xf>
    <xf numFmtId="169" fontId="16" fillId="0" borderId="11">
      <alignment horizontal="center"/>
    </xf>
    <xf numFmtId="169" fontId="16" fillId="0" borderId="11">
      <alignment horizontal="center"/>
    </xf>
    <xf numFmtId="169" fontId="16" fillId="0" borderId="11">
      <alignment horizontal="center"/>
    </xf>
    <xf numFmtId="169" fontId="16" fillId="0" borderId="11">
      <alignment horizontal="center"/>
    </xf>
    <xf numFmtId="169" fontId="16" fillId="0" borderId="11">
      <alignment horizontal="center"/>
    </xf>
    <xf numFmtId="169" fontId="16" fillId="0" borderId="11">
      <alignment horizontal="center"/>
    </xf>
    <xf numFmtId="169" fontId="16" fillId="0" borderId="11">
      <alignment horizontal="center"/>
    </xf>
    <xf numFmtId="169" fontId="16" fillId="0" borderId="11">
      <alignment horizontal="center"/>
    </xf>
    <xf numFmtId="169" fontId="16" fillId="0" borderId="11">
      <alignment horizontal="center"/>
    </xf>
    <xf numFmtId="169" fontId="16" fillId="0" borderId="11">
      <alignment horizontal="center"/>
    </xf>
    <xf numFmtId="169" fontId="16" fillId="0" borderId="11">
      <alignment horizontal="center"/>
    </xf>
    <xf numFmtId="169" fontId="16" fillId="0" borderId="11">
      <alignment horizontal="center"/>
    </xf>
    <xf numFmtId="169" fontId="16" fillId="0" borderId="11">
      <alignment horizontal="center"/>
    </xf>
    <xf numFmtId="169" fontId="16" fillId="0" borderId="11">
      <alignment horizontal="center"/>
    </xf>
    <xf numFmtId="169" fontId="16" fillId="0" borderId="11">
      <alignment horizontal="center"/>
    </xf>
    <xf numFmtId="169" fontId="16" fillId="0" borderId="11">
      <alignment horizontal="center"/>
    </xf>
    <xf numFmtId="169" fontId="16" fillId="0" borderId="11">
      <alignment horizontal="center"/>
    </xf>
    <xf numFmtId="169" fontId="16" fillId="0" borderId="11">
      <alignment horizontal="center"/>
    </xf>
    <xf numFmtId="169" fontId="16" fillId="0" borderId="11">
      <alignment horizontal="center"/>
    </xf>
    <xf numFmtId="169" fontId="16" fillId="0" borderId="11">
      <alignment horizontal="center"/>
    </xf>
    <xf numFmtId="169" fontId="16" fillId="0" borderId="11">
      <alignment horizontal="center"/>
    </xf>
    <xf numFmtId="169" fontId="16" fillId="0" borderId="11">
      <alignment horizontal="center"/>
    </xf>
    <xf numFmtId="169" fontId="16" fillId="0" borderId="11">
      <alignment horizontal="center"/>
    </xf>
    <xf numFmtId="169" fontId="16" fillId="0" borderId="11">
      <alignment horizontal="center"/>
    </xf>
    <xf numFmtId="169" fontId="16" fillId="0" borderId="11">
      <alignment horizontal="center"/>
    </xf>
    <xf numFmtId="169" fontId="16" fillId="0" borderId="11">
      <alignment horizontal="center"/>
    </xf>
    <xf numFmtId="169" fontId="16" fillId="0" borderId="11">
      <alignment horizontal="center"/>
    </xf>
    <xf numFmtId="169" fontId="16" fillId="0" borderId="11">
      <alignment horizontal="center"/>
    </xf>
    <xf numFmtId="169" fontId="16" fillId="0" borderId="11">
      <alignment horizontal="center"/>
    </xf>
    <xf numFmtId="169" fontId="16" fillId="0" borderId="11">
      <alignment horizontal="center"/>
    </xf>
    <xf numFmtId="169" fontId="16" fillId="0" borderId="11">
      <alignment horizontal="center"/>
    </xf>
    <xf numFmtId="169" fontId="16" fillId="0" borderId="11">
      <alignment horizontal="center"/>
    </xf>
    <xf numFmtId="169" fontId="16" fillId="0" borderId="11">
      <alignment horizontal="center"/>
    </xf>
    <xf numFmtId="169" fontId="16" fillId="0" borderId="11">
      <alignment horizontal="center"/>
    </xf>
    <xf numFmtId="169" fontId="16" fillId="0" borderId="11">
      <alignment horizontal="center"/>
    </xf>
    <xf numFmtId="169" fontId="16" fillId="0" borderId="11">
      <alignment horizontal="center"/>
    </xf>
    <xf numFmtId="169" fontId="16" fillId="0" borderId="11">
      <alignment horizontal="center"/>
    </xf>
    <xf numFmtId="169" fontId="16" fillId="0" borderId="11">
      <alignment horizontal="center"/>
    </xf>
    <xf numFmtId="169" fontId="16" fillId="0" borderId="11">
      <alignment horizontal="center"/>
    </xf>
    <xf numFmtId="169" fontId="16" fillId="0" borderId="11">
      <alignment horizontal="center"/>
    </xf>
    <xf numFmtId="169" fontId="16" fillId="0" borderId="11">
      <alignment horizontal="center"/>
    </xf>
    <xf numFmtId="0" fontId="59" fillId="6" borderId="5" applyNumberFormat="0" applyAlignment="0" applyProtection="0"/>
    <xf numFmtId="0" fontId="59" fillId="6" borderId="5" applyNumberFormat="0" applyAlignment="0" applyProtection="0"/>
    <xf numFmtId="0" fontId="59" fillId="6" borderId="5" applyNumberFormat="0" applyAlignment="0" applyProtection="0"/>
    <xf numFmtId="0" fontId="59" fillId="6" borderId="5" applyNumberFormat="0" applyAlignment="0" applyProtection="0"/>
    <xf numFmtId="0" fontId="59" fillId="6" borderId="5" applyNumberFormat="0" applyAlignment="0" applyProtection="0"/>
    <xf numFmtId="0" fontId="60" fillId="52" borderId="19" applyNumberFormat="0" applyAlignment="0" applyProtection="0"/>
    <xf numFmtId="0" fontId="61" fillId="6" borderId="5" applyNumberFormat="0" applyAlignment="0" applyProtection="0"/>
    <xf numFmtId="0" fontId="60" fillId="52" borderId="19" applyNumberFormat="0" applyAlignment="0" applyProtection="0"/>
    <xf numFmtId="0" fontId="61" fillId="6" borderId="5" applyNumberFormat="0" applyAlignment="0" applyProtection="0"/>
    <xf numFmtId="0" fontId="60" fillId="52" borderId="19" applyNumberFormat="0" applyAlignment="0" applyProtection="0"/>
    <xf numFmtId="0" fontId="60" fillId="52" borderId="19" applyNumberFormat="0" applyAlignment="0" applyProtection="0"/>
    <xf numFmtId="0" fontId="60" fillId="52" borderId="19" applyNumberFormat="0" applyAlignment="0" applyProtection="0"/>
    <xf numFmtId="0" fontId="60" fillId="52" borderId="19" applyNumberFormat="0" applyAlignment="0" applyProtection="0"/>
    <xf numFmtId="0" fontId="60" fillId="52" borderId="19" applyNumberFormat="0" applyAlignment="0" applyProtection="0"/>
    <xf numFmtId="0" fontId="60" fillId="52" borderId="19" applyNumberFormat="0" applyAlignment="0" applyProtection="0"/>
    <xf numFmtId="0" fontId="60" fillId="52" borderId="19" applyNumberFormat="0" applyAlignment="0" applyProtection="0"/>
    <xf numFmtId="0" fontId="61" fillId="6" borderId="5" applyNumberFormat="0" applyAlignment="0" applyProtection="0"/>
    <xf numFmtId="0" fontId="60" fillId="52" borderId="19" applyNumberFormat="0" applyAlignment="0" applyProtection="0"/>
    <xf numFmtId="0" fontId="61" fillId="6" borderId="5" applyNumberFormat="0" applyAlignment="0" applyProtection="0"/>
    <xf numFmtId="0" fontId="60" fillId="52" borderId="19" applyNumberFormat="0" applyAlignment="0" applyProtection="0"/>
    <xf numFmtId="0" fontId="61" fillId="6" borderId="5" applyNumberFormat="0" applyAlignment="0" applyProtection="0"/>
    <xf numFmtId="0" fontId="60" fillId="52" borderId="19" applyNumberFormat="0" applyAlignment="0" applyProtection="0"/>
    <xf numFmtId="0" fontId="60" fillId="52" borderId="19" applyNumberFormat="0" applyAlignment="0" applyProtection="0"/>
    <xf numFmtId="0" fontId="60" fillId="52" borderId="19" applyNumberFormat="0" applyAlignment="0" applyProtection="0"/>
    <xf numFmtId="0" fontId="60" fillId="52" borderId="19" applyNumberFormat="0" applyAlignment="0" applyProtection="0"/>
    <xf numFmtId="0" fontId="60" fillId="52" borderId="19" applyNumberFormat="0" applyAlignment="0" applyProtection="0"/>
    <xf numFmtId="0" fontId="61" fillId="6" borderId="5" applyNumberFormat="0" applyAlignment="0" applyProtection="0"/>
    <xf numFmtId="0" fontId="61" fillId="6" borderId="5" applyNumberFormat="0" applyAlignment="0" applyProtection="0"/>
    <xf numFmtId="0" fontId="61" fillId="6" borderId="5" applyNumberFormat="0" applyAlignment="0" applyProtection="0"/>
    <xf numFmtId="0" fontId="61" fillId="6" borderId="5" applyNumberFormat="0" applyAlignment="0" applyProtection="0"/>
    <xf numFmtId="0" fontId="61" fillId="6" borderId="5" applyNumberFormat="0" applyAlignment="0" applyProtection="0"/>
    <xf numFmtId="0" fontId="61" fillId="6" borderId="5" applyNumberFormat="0" applyAlignment="0" applyProtection="0"/>
    <xf numFmtId="0" fontId="61" fillId="6" borderId="5" applyNumberFormat="0" applyAlignment="0" applyProtection="0"/>
    <xf numFmtId="0" fontId="61" fillId="6" borderId="5" applyNumberFormat="0" applyAlignment="0" applyProtection="0"/>
    <xf numFmtId="0" fontId="61" fillId="6" borderId="5" applyNumberFormat="0" applyAlignment="0" applyProtection="0"/>
    <xf numFmtId="0" fontId="61" fillId="6" borderId="5" applyNumberFormat="0" applyAlignment="0" applyProtection="0"/>
    <xf numFmtId="0" fontId="61" fillId="6" borderId="5" applyNumberFormat="0" applyAlignment="0" applyProtection="0"/>
    <xf numFmtId="0" fontId="61" fillId="6" borderId="5" applyNumberFormat="0" applyAlignment="0" applyProtection="0"/>
    <xf numFmtId="0" fontId="61" fillId="6" borderId="5" applyNumberFormat="0" applyAlignment="0" applyProtection="0"/>
    <xf numFmtId="0" fontId="61" fillId="6" borderId="5" applyNumberFormat="0" applyAlignment="0" applyProtection="0"/>
    <xf numFmtId="0" fontId="61" fillId="6" borderId="5" applyNumberFormat="0" applyAlignment="0" applyProtection="0"/>
    <xf numFmtId="0" fontId="61" fillId="6" borderId="5" applyNumberFormat="0" applyAlignment="0" applyProtection="0"/>
    <xf numFmtId="0" fontId="61" fillId="6" borderId="5" applyNumberFormat="0" applyAlignment="0" applyProtection="0"/>
    <xf numFmtId="0" fontId="61" fillId="6" borderId="5" applyNumberFormat="0" applyAlignment="0" applyProtection="0"/>
    <xf numFmtId="0" fontId="61" fillId="6" borderId="5" applyNumberFormat="0" applyAlignment="0" applyProtection="0"/>
    <xf numFmtId="0" fontId="61" fillId="6" borderId="5" applyNumberFormat="0" applyAlignment="0" applyProtection="0"/>
    <xf numFmtId="0" fontId="59" fillId="6" borderId="5" applyNumberFormat="0" applyAlignment="0" applyProtection="0"/>
    <xf numFmtId="0" fontId="59" fillId="6" borderId="5" applyNumberFormat="0" applyAlignment="0" applyProtection="0"/>
    <xf numFmtId="0" fontId="59" fillId="6" borderId="5" applyNumberFormat="0" applyAlignment="0" applyProtection="0"/>
    <xf numFmtId="0" fontId="59" fillId="6" borderId="5" applyNumberFormat="0" applyAlignment="0" applyProtection="0"/>
    <xf numFmtId="0" fontId="59" fillId="6" borderId="5" applyNumberFormat="0" applyAlignment="0" applyProtection="0"/>
    <xf numFmtId="0" fontId="59" fillId="6" borderId="5" applyNumberFormat="0" applyAlignment="0" applyProtection="0"/>
    <xf numFmtId="0" fontId="59" fillId="6" borderId="5" applyNumberFormat="0" applyAlignment="0" applyProtection="0"/>
    <xf numFmtId="0" fontId="59" fillId="6" borderId="5" applyNumberFormat="0" applyAlignment="0" applyProtection="0"/>
    <xf numFmtId="0" fontId="59" fillId="6" borderId="5" applyNumberFormat="0" applyAlignment="0" applyProtection="0"/>
    <xf numFmtId="0" fontId="59" fillId="6" borderId="5" applyNumberFormat="0" applyAlignment="0" applyProtection="0"/>
    <xf numFmtId="0" fontId="59" fillId="6" borderId="5" applyNumberFormat="0" applyAlignment="0" applyProtection="0"/>
    <xf numFmtId="0" fontId="59" fillId="6" borderId="5" applyNumberFormat="0" applyAlignment="0" applyProtection="0"/>
    <xf numFmtId="0" fontId="59" fillId="6" borderId="5" applyNumberFormat="0" applyAlignment="0" applyProtection="0"/>
    <xf numFmtId="0" fontId="59" fillId="6" borderId="5" applyNumberFormat="0" applyAlignment="0" applyProtection="0"/>
    <xf numFmtId="0" fontId="59" fillId="6" borderId="5" applyNumberForma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70" fontId="62" fillId="0" borderId="0" applyFont="0" applyFill="0" applyBorder="0" applyAlignment="0" applyProtection="0"/>
    <xf numFmtId="171" fontId="16" fillId="0" borderId="11">
      <alignment horizontal="center"/>
    </xf>
    <xf numFmtId="171" fontId="16" fillId="0" borderId="11">
      <alignment horizontal="center"/>
    </xf>
    <xf numFmtId="171" fontId="16" fillId="0" borderId="11">
      <alignment horizontal="center"/>
    </xf>
    <xf numFmtId="171" fontId="16" fillId="0" borderId="11">
      <alignment horizontal="center"/>
    </xf>
    <xf numFmtId="171" fontId="16" fillId="0" borderId="11">
      <alignment horizontal="center"/>
    </xf>
    <xf numFmtId="171" fontId="16" fillId="0" borderId="11">
      <alignment horizontal="center"/>
    </xf>
    <xf numFmtId="171" fontId="16" fillId="0" borderId="11">
      <alignment horizontal="center"/>
    </xf>
    <xf numFmtId="171" fontId="16" fillId="0" borderId="11">
      <alignment horizontal="center"/>
    </xf>
    <xf numFmtId="171" fontId="16" fillId="0" borderId="11">
      <alignment horizontal="center"/>
    </xf>
    <xf numFmtId="171" fontId="16" fillId="0" borderId="11">
      <alignment horizontal="center"/>
    </xf>
    <xf numFmtId="171" fontId="16" fillId="0" borderId="11">
      <alignment horizontal="center"/>
    </xf>
    <xf numFmtId="171" fontId="16" fillId="0" borderId="11">
      <alignment horizontal="center"/>
    </xf>
    <xf numFmtId="171" fontId="16" fillId="0" borderId="11">
      <alignment horizontal="center"/>
    </xf>
    <xf numFmtId="171" fontId="16" fillId="0" borderId="11">
      <alignment horizontal="center"/>
    </xf>
    <xf numFmtId="171" fontId="16" fillId="0" borderId="11">
      <alignment horizontal="center"/>
    </xf>
    <xf numFmtId="171" fontId="16" fillId="0" borderId="11">
      <alignment horizontal="center"/>
    </xf>
    <xf numFmtId="171" fontId="16" fillId="0" borderId="11">
      <alignment horizontal="center"/>
    </xf>
    <xf numFmtId="171" fontId="16" fillId="0" borderId="11">
      <alignment horizontal="center"/>
    </xf>
    <xf numFmtId="171" fontId="16" fillId="0" borderId="11">
      <alignment horizontal="center"/>
    </xf>
    <xf numFmtId="171" fontId="16" fillId="0" borderId="11">
      <alignment horizontal="center"/>
    </xf>
    <xf numFmtId="171" fontId="16" fillId="0" borderId="11">
      <alignment horizontal="center"/>
    </xf>
    <xf numFmtId="171" fontId="16" fillId="0" borderId="11">
      <alignment horizontal="center"/>
    </xf>
    <xf numFmtId="171" fontId="16" fillId="0" borderId="11">
      <alignment horizontal="center"/>
    </xf>
    <xf numFmtId="171" fontId="16" fillId="0" borderId="11">
      <alignment horizontal="center"/>
    </xf>
    <xf numFmtId="171" fontId="16" fillId="0" borderId="11">
      <alignment horizontal="center"/>
    </xf>
    <xf numFmtId="171" fontId="16" fillId="0" borderId="11">
      <alignment horizontal="center"/>
    </xf>
    <xf numFmtId="171" fontId="16" fillId="0" borderId="11">
      <alignment horizontal="center"/>
    </xf>
    <xf numFmtId="171" fontId="16" fillId="0" borderId="11">
      <alignment horizontal="center"/>
    </xf>
    <xf numFmtId="171" fontId="16" fillId="0" borderId="11">
      <alignment horizontal="center"/>
    </xf>
    <xf numFmtId="171" fontId="16" fillId="0" borderId="11">
      <alignment horizontal="center"/>
    </xf>
    <xf numFmtId="171" fontId="16" fillId="0" borderId="11">
      <alignment horizontal="center"/>
    </xf>
    <xf numFmtId="171" fontId="16" fillId="0" borderId="11">
      <alignment horizontal="center"/>
    </xf>
    <xf numFmtId="171" fontId="16" fillId="0" borderId="11">
      <alignment horizontal="center"/>
    </xf>
    <xf numFmtId="171" fontId="16" fillId="0" borderId="11">
      <alignment horizontal="center"/>
    </xf>
    <xf numFmtId="171" fontId="16" fillId="0" borderId="11">
      <alignment horizontal="center"/>
    </xf>
    <xf numFmtId="171" fontId="16" fillId="0" borderId="11">
      <alignment horizontal="center"/>
    </xf>
    <xf numFmtId="171" fontId="16" fillId="0" borderId="11">
      <alignment horizontal="center"/>
    </xf>
    <xf numFmtId="171" fontId="16" fillId="0" borderId="11">
      <alignment horizontal="center"/>
    </xf>
    <xf numFmtId="171" fontId="16" fillId="0" borderId="11">
      <alignment horizontal="center"/>
    </xf>
    <xf numFmtId="171" fontId="16" fillId="0" borderId="11">
      <alignment horizontal="center"/>
    </xf>
    <xf numFmtId="171" fontId="16" fillId="0" borderId="11">
      <alignment horizontal="center"/>
    </xf>
    <xf numFmtId="171" fontId="16" fillId="0" borderId="11">
      <alignment horizontal="center"/>
    </xf>
    <xf numFmtId="171" fontId="16" fillId="0" borderId="11">
      <alignment horizontal="center"/>
    </xf>
    <xf numFmtId="171" fontId="16" fillId="0" borderId="11">
      <alignment horizontal="center"/>
    </xf>
    <xf numFmtId="171" fontId="16" fillId="0" borderId="11">
      <alignment horizontal="center"/>
    </xf>
    <xf numFmtId="171" fontId="16" fillId="0" borderId="11">
      <alignment horizontal="center"/>
    </xf>
    <xf numFmtId="171" fontId="16" fillId="0" borderId="11">
      <alignment horizontal="center"/>
    </xf>
    <xf numFmtId="171" fontId="16" fillId="0" borderId="11">
      <alignment horizontal="center"/>
    </xf>
    <xf numFmtId="171" fontId="16" fillId="0" borderId="11">
      <alignment horizontal="center"/>
    </xf>
    <xf numFmtId="171" fontId="16" fillId="0" borderId="11">
      <alignment horizontal="center"/>
    </xf>
    <xf numFmtId="171" fontId="16" fillId="0" borderId="11">
      <alignment horizontal="center"/>
    </xf>
    <xf numFmtId="171" fontId="16" fillId="0" borderId="11">
      <alignment horizontal="center"/>
    </xf>
    <xf numFmtId="171" fontId="16" fillId="0" borderId="11">
      <alignment horizontal="center"/>
    </xf>
    <xf numFmtId="171" fontId="16" fillId="0" borderId="11">
      <alignment horizontal="center"/>
    </xf>
    <xf numFmtId="171" fontId="16" fillId="0" borderId="11">
      <alignment horizontal="center"/>
    </xf>
    <xf numFmtId="171" fontId="16" fillId="0" borderId="11">
      <alignment horizontal="center"/>
    </xf>
    <xf numFmtId="171" fontId="16" fillId="0" borderId="11">
      <alignment horizontal="center"/>
    </xf>
    <xf numFmtId="42" fontId="7" fillId="0" borderId="20" applyFont="0" applyAlignment="0">
      <alignment horizontal="right"/>
    </xf>
    <xf numFmtId="0" fontId="9" fillId="0" borderId="0" applyNumberFormat="0" applyBorder="0"/>
    <xf numFmtId="172" fontId="16" fillId="0" borderId="11">
      <alignment horizontal="center"/>
    </xf>
    <xf numFmtId="172" fontId="16" fillId="0" borderId="11">
      <alignment horizontal="center"/>
    </xf>
    <xf numFmtId="172" fontId="16" fillId="0" borderId="11">
      <alignment horizontal="center"/>
    </xf>
    <xf numFmtId="172" fontId="16" fillId="0" borderId="11">
      <alignment horizontal="center"/>
    </xf>
    <xf numFmtId="172" fontId="16" fillId="0" borderId="11">
      <alignment horizontal="center"/>
    </xf>
    <xf numFmtId="172" fontId="16" fillId="0" borderId="11">
      <alignment horizontal="center"/>
    </xf>
    <xf numFmtId="172" fontId="16" fillId="0" borderId="11">
      <alignment horizontal="center"/>
    </xf>
    <xf numFmtId="172" fontId="16" fillId="0" borderId="11">
      <alignment horizontal="center"/>
    </xf>
    <xf numFmtId="172" fontId="16" fillId="0" borderId="11">
      <alignment horizontal="center"/>
    </xf>
    <xf numFmtId="172" fontId="16" fillId="0" borderId="11">
      <alignment horizontal="center"/>
    </xf>
    <xf numFmtId="172" fontId="16" fillId="0" borderId="11">
      <alignment horizontal="center"/>
    </xf>
    <xf numFmtId="172" fontId="16" fillId="0" borderId="11">
      <alignment horizontal="center"/>
    </xf>
    <xf numFmtId="172" fontId="16" fillId="0" borderId="11">
      <alignment horizontal="center"/>
    </xf>
    <xf numFmtId="172" fontId="16" fillId="0" borderId="11">
      <alignment horizontal="center"/>
    </xf>
    <xf numFmtId="172" fontId="16" fillId="0" borderId="11">
      <alignment horizontal="center"/>
    </xf>
    <xf numFmtId="172" fontId="16" fillId="0" borderId="11">
      <alignment horizontal="center"/>
    </xf>
    <xf numFmtId="172" fontId="16" fillId="0" borderId="11">
      <alignment horizontal="center"/>
    </xf>
    <xf numFmtId="172" fontId="16" fillId="0" borderId="11">
      <alignment horizontal="center"/>
    </xf>
    <xf numFmtId="172" fontId="16" fillId="0" borderId="11">
      <alignment horizontal="center"/>
    </xf>
    <xf numFmtId="172" fontId="16" fillId="0" borderId="11">
      <alignment horizontal="center"/>
    </xf>
    <xf numFmtId="172" fontId="16" fillId="0" borderId="11">
      <alignment horizontal="center"/>
    </xf>
    <xf numFmtId="172" fontId="16" fillId="0" borderId="11">
      <alignment horizontal="center"/>
    </xf>
    <xf numFmtId="172" fontId="16" fillId="0" borderId="11">
      <alignment horizontal="center"/>
    </xf>
    <xf numFmtId="172" fontId="16" fillId="0" borderId="11">
      <alignment horizontal="center"/>
    </xf>
    <xf numFmtId="172" fontId="16" fillId="0" borderId="11">
      <alignment horizontal="center"/>
    </xf>
    <xf numFmtId="172" fontId="16" fillId="0" borderId="11">
      <alignment horizontal="center"/>
    </xf>
    <xf numFmtId="172" fontId="16" fillId="0" borderId="11">
      <alignment horizontal="center"/>
    </xf>
    <xf numFmtId="172" fontId="16" fillId="0" borderId="11">
      <alignment horizontal="center"/>
    </xf>
    <xf numFmtId="172" fontId="16" fillId="0" borderId="11">
      <alignment horizontal="center"/>
    </xf>
    <xf numFmtId="172" fontId="16" fillId="0" borderId="11">
      <alignment horizontal="center"/>
    </xf>
    <xf numFmtId="172" fontId="16" fillId="0" borderId="11">
      <alignment horizontal="center"/>
    </xf>
    <xf numFmtId="172" fontId="16" fillId="0" borderId="11">
      <alignment horizontal="center"/>
    </xf>
    <xf numFmtId="172" fontId="16" fillId="0" borderId="11">
      <alignment horizontal="center"/>
    </xf>
    <xf numFmtId="172" fontId="16" fillId="0" borderId="11">
      <alignment horizontal="center"/>
    </xf>
    <xf numFmtId="172" fontId="16" fillId="0" borderId="11">
      <alignment horizontal="center"/>
    </xf>
    <xf numFmtId="172" fontId="16" fillId="0" borderId="11">
      <alignment horizontal="center"/>
    </xf>
    <xf numFmtId="172" fontId="16" fillId="0" borderId="11">
      <alignment horizontal="center"/>
    </xf>
    <xf numFmtId="172" fontId="16" fillId="0" borderId="11">
      <alignment horizontal="center"/>
    </xf>
    <xf numFmtId="172" fontId="16" fillId="0" borderId="11">
      <alignment horizontal="center"/>
    </xf>
    <xf numFmtId="172" fontId="16" fillId="0" borderId="11">
      <alignment horizontal="center"/>
    </xf>
    <xf numFmtId="172" fontId="16" fillId="0" borderId="11">
      <alignment horizontal="center"/>
    </xf>
    <xf numFmtId="172" fontId="16" fillId="0" borderId="11">
      <alignment horizontal="center"/>
    </xf>
    <xf numFmtId="172" fontId="16" fillId="0" borderId="11">
      <alignment horizontal="center"/>
    </xf>
    <xf numFmtId="172" fontId="16" fillId="0" borderId="11">
      <alignment horizontal="center"/>
    </xf>
    <xf numFmtId="172" fontId="16" fillId="0" borderId="11">
      <alignment horizontal="center"/>
    </xf>
    <xf numFmtId="172" fontId="16" fillId="0" borderId="11">
      <alignment horizontal="center"/>
    </xf>
    <xf numFmtId="172" fontId="16" fillId="0" borderId="11">
      <alignment horizontal="center"/>
    </xf>
    <xf numFmtId="172" fontId="16" fillId="0" borderId="11">
      <alignment horizontal="center"/>
    </xf>
    <xf numFmtId="172" fontId="16" fillId="0" borderId="11">
      <alignment horizontal="center"/>
    </xf>
    <xf numFmtId="172" fontId="16" fillId="0" borderId="11">
      <alignment horizontal="center"/>
    </xf>
    <xf numFmtId="172" fontId="16" fillId="0" borderId="11">
      <alignment horizontal="center"/>
    </xf>
    <xf numFmtId="172" fontId="16" fillId="0" borderId="11">
      <alignment horizontal="center"/>
    </xf>
    <xf numFmtId="172" fontId="16" fillId="0" borderId="11">
      <alignment horizontal="center"/>
    </xf>
    <xf numFmtId="172" fontId="16" fillId="0" borderId="11">
      <alignment horizontal="center"/>
    </xf>
    <xf numFmtId="172" fontId="16" fillId="0" borderId="11">
      <alignment horizontal="center"/>
    </xf>
    <xf numFmtId="172" fontId="16" fillId="0" borderId="11">
      <alignment horizontal="center"/>
    </xf>
    <xf numFmtId="172" fontId="16" fillId="0" borderId="11">
      <alignment horizontal="center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5" fillId="0" borderId="21" applyNumberFormat="0" applyFill="0" applyAlignment="0" applyProtection="0"/>
    <xf numFmtId="0" fontId="66" fillId="0" borderId="9" applyNumberFormat="0" applyFill="0" applyAlignment="0" applyProtection="0"/>
    <xf numFmtId="0" fontId="65" fillId="0" borderId="21" applyNumberFormat="0" applyFill="0" applyAlignment="0" applyProtection="0"/>
    <xf numFmtId="0" fontId="66" fillId="0" borderId="9" applyNumberFormat="0" applyFill="0" applyAlignment="0" applyProtection="0"/>
    <xf numFmtId="0" fontId="65" fillId="0" borderId="21" applyNumberFormat="0" applyFill="0" applyAlignment="0" applyProtection="0"/>
    <xf numFmtId="0" fontId="65" fillId="0" borderId="21" applyNumberFormat="0" applyFill="0" applyAlignment="0" applyProtection="0"/>
    <xf numFmtId="0" fontId="65" fillId="0" borderId="21" applyNumberFormat="0" applyFill="0" applyAlignment="0" applyProtection="0"/>
    <xf numFmtId="0" fontId="65" fillId="0" borderId="21" applyNumberFormat="0" applyFill="0" applyAlignment="0" applyProtection="0"/>
    <xf numFmtId="0" fontId="65" fillId="0" borderId="21" applyNumberFormat="0" applyFill="0" applyAlignment="0" applyProtection="0"/>
    <xf numFmtId="0" fontId="65" fillId="0" borderId="21" applyNumberFormat="0" applyFill="0" applyAlignment="0" applyProtection="0"/>
    <xf numFmtId="0" fontId="65" fillId="0" borderId="21" applyNumberFormat="0" applyFill="0" applyAlignment="0" applyProtection="0"/>
    <xf numFmtId="0" fontId="66" fillId="0" borderId="9" applyNumberFormat="0" applyFill="0" applyAlignment="0" applyProtection="0"/>
    <xf numFmtId="0" fontId="65" fillId="0" borderId="21" applyNumberFormat="0" applyFill="0" applyAlignment="0" applyProtection="0"/>
    <xf numFmtId="0" fontId="66" fillId="0" borderId="9" applyNumberFormat="0" applyFill="0" applyAlignment="0" applyProtection="0"/>
    <xf numFmtId="0" fontId="65" fillId="0" borderId="21" applyNumberFormat="0" applyFill="0" applyAlignment="0" applyProtection="0"/>
    <xf numFmtId="0" fontId="66" fillId="0" borderId="9" applyNumberFormat="0" applyFill="0" applyAlignment="0" applyProtection="0"/>
    <xf numFmtId="0" fontId="65" fillId="0" borderId="21" applyNumberFormat="0" applyFill="0" applyAlignment="0" applyProtection="0"/>
    <xf numFmtId="0" fontId="65" fillId="0" borderId="21" applyNumberFormat="0" applyFill="0" applyAlignment="0" applyProtection="0"/>
    <xf numFmtId="0" fontId="65" fillId="0" borderId="21" applyNumberFormat="0" applyFill="0" applyAlignment="0" applyProtection="0"/>
    <xf numFmtId="0" fontId="65" fillId="0" borderId="21" applyNumberFormat="0" applyFill="0" applyAlignment="0" applyProtection="0"/>
    <xf numFmtId="0" fontId="65" fillId="0" borderId="21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173" fontId="9" fillId="0" borderId="10" applyFont="0" applyFill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41" fontId="58" fillId="0" borderId="22" applyBorder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8" applyNumberFormat="0" applyFon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4" fillId="0" borderId="0"/>
    <xf numFmtId="37" fontId="58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5" fillId="7" borderId="7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57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9" fillId="55" borderId="1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61" fillId="6" borderId="5" applyNumberFormat="0" applyAlignment="0" applyProtection="0"/>
    <xf numFmtId="0" fontId="61" fillId="6" borderId="5" applyNumberFormat="0" applyAlignment="0" applyProtection="0"/>
    <xf numFmtId="0" fontId="61" fillId="6" borderId="5" applyNumberFormat="0" applyAlignment="0" applyProtection="0"/>
    <xf numFmtId="0" fontId="61" fillId="6" borderId="5" applyNumberFormat="0" applyAlignment="0" applyProtection="0"/>
    <xf numFmtId="0" fontId="61" fillId="6" borderId="5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6" fillId="0" borderId="1" applyNumberFormat="0" applyFill="0" applyAlignment="0" applyProtection="0"/>
    <xf numFmtId="0" fontId="77" fillId="0" borderId="2" applyNumberFormat="0" applyFill="0" applyAlignment="0" applyProtection="0"/>
    <xf numFmtId="0" fontId="78" fillId="0" borderId="3" applyNumberFormat="0" applyFill="0" applyAlignment="0" applyProtection="0"/>
    <xf numFmtId="0" fontId="78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80" fillId="3" borderId="0" applyNumberFormat="0" applyBorder="0" applyAlignment="0" applyProtection="0"/>
    <xf numFmtId="0" fontId="81" fillId="4" borderId="0" applyNumberFormat="0" applyBorder="0" applyAlignment="0" applyProtection="0"/>
    <xf numFmtId="0" fontId="82" fillId="5" borderId="4" applyNumberFormat="0" applyAlignment="0" applyProtection="0"/>
    <xf numFmtId="0" fontId="83" fillId="6" borderId="5" applyNumberFormat="0" applyAlignment="0" applyProtection="0"/>
    <xf numFmtId="0" fontId="84" fillId="6" borderId="4" applyNumberFormat="0" applyAlignment="0" applyProtection="0"/>
    <xf numFmtId="0" fontId="85" fillId="0" borderId="6" applyNumberFormat="0" applyFill="0" applyAlignment="0" applyProtection="0"/>
    <xf numFmtId="0" fontId="86" fillId="7" borderId="7" applyNumberFormat="0" applyAlignment="0" applyProtection="0"/>
    <xf numFmtId="0" fontId="7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8" fillId="32" borderId="0" applyNumberFormat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8" borderId="8" applyNumberFormat="0" applyFont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3" fillId="0" borderId="0"/>
    <xf numFmtId="44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</cellStyleXfs>
  <cellXfs count="76">
    <xf numFmtId="0" fontId="0" fillId="0" borderId="0" xfId="0"/>
    <xf numFmtId="37" fontId="70" fillId="0" borderId="0" xfId="3213" applyFont="1" applyFill="1" applyAlignment="1">
      <alignment horizontal="left"/>
    </xf>
    <xf numFmtId="37" fontId="72" fillId="0" borderId="0" xfId="3213" applyFont="1" applyFill="1" applyBorder="1"/>
    <xf numFmtId="0" fontId="3" fillId="0" borderId="0" xfId="4096" applyFill="1" applyProtection="1">
      <protection locked="0"/>
    </xf>
    <xf numFmtId="37" fontId="70" fillId="0" borderId="11" xfId="3213" applyFont="1" applyFill="1" applyBorder="1" applyAlignment="1">
      <alignment horizontal="center" wrapText="1"/>
    </xf>
    <xf numFmtId="164" fontId="70" fillId="0" borderId="11" xfId="1430" applyNumberFormat="1" applyFont="1" applyFill="1" applyBorder="1" applyAlignment="1" applyProtection="1">
      <alignment horizontal="right" indent="1"/>
    </xf>
    <xf numFmtId="164" fontId="72" fillId="0" borderId="25" xfId="1430" applyNumberFormat="1" applyFont="1" applyFill="1" applyBorder="1" applyAlignment="1">
      <alignment horizontal="right" vertical="center" indent="1"/>
    </xf>
    <xf numFmtId="0" fontId="3" fillId="0" borderId="0" xfId="4096" applyFont="1" applyFill="1" applyProtection="1">
      <protection locked="0"/>
    </xf>
    <xf numFmtId="164" fontId="72" fillId="0" borderId="22" xfId="1430" applyNumberFormat="1" applyFont="1" applyFill="1" applyBorder="1" applyAlignment="1" applyProtection="1">
      <alignment horizontal="right" vertical="center" indent="1"/>
      <protection locked="0"/>
    </xf>
    <xf numFmtId="164" fontId="70" fillId="0" borderId="28" xfId="1430" applyNumberFormat="1" applyFont="1" applyFill="1" applyBorder="1" applyAlignment="1">
      <alignment horizontal="right" vertical="center" indent="1"/>
    </xf>
    <xf numFmtId="164" fontId="72" fillId="0" borderId="25" xfId="1430" applyNumberFormat="1" applyFont="1" applyFill="1" applyBorder="1" applyAlignment="1" applyProtection="1">
      <alignment horizontal="right" vertical="center" indent="1"/>
      <protection locked="0"/>
    </xf>
    <xf numFmtId="164" fontId="70" fillId="0" borderId="27" xfId="1430" applyNumberFormat="1" applyFont="1" applyFill="1" applyBorder="1" applyAlignment="1">
      <alignment horizontal="right" vertical="center" indent="1"/>
    </xf>
    <xf numFmtId="164" fontId="72" fillId="0" borderId="11" xfId="4098" applyNumberFormat="1" applyFont="1" applyFill="1" applyBorder="1" applyAlignment="1" applyProtection="1">
      <alignment horizontal="right" vertical="center" indent="1"/>
      <protection locked="0"/>
    </xf>
    <xf numFmtId="164" fontId="72" fillId="0" borderId="26" xfId="3213" applyNumberFormat="1" applyFont="1" applyFill="1" applyBorder="1" applyAlignment="1" applyProtection="1">
      <alignment horizontal="right" indent="1"/>
      <protection locked="0"/>
    </xf>
    <xf numFmtId="164" fontId="72" fillId="0" borderId="11" xfId="1430" quotePrefix="1" applyNumberFormat="1" applyFont="1" applyFill="1" applyBorder="1" applyAlignment="1" applyProtection="1">
      <alignment horizontal="right" vertical="center" indent="1"/>
    </xf>
    <xf numFmtId="164" fontId="72" fillId="0" borderId="22" xfId="1430" applyNumberFormat="1" applyFont="1" applyFill="1" applyBorder="1" applyAlignment="1">
      <alignment horizontal="right" vertical="center" indent="1"/>
    </xf>
    <xf numFmtId="164" fontId="72" fillId="0" borderId="29" xfId="1430" applyNumberFormat="1" applyFont="1" applyFill="1" applyBorder="1" applyAlignment="1" applyProtection="1">
      <alignment horizontal="right" vertical="center" indent="1"/>
      <protection locked="0"/>
    </xf>
    <xf numFmtId="164" fontId="72" fillId="0" borderId="22" xfId="4098" applyNumberFormat="1" applyFont="1" applyFill="1" applyBorder="1" applyAlignment="1" applyProtection="1">
      <alignment horizontal="right" vertical="center" indent="1"/>
      <protection locked="0"/>
    </xf>
    <xf numFmtId="164" fontId="70" fillId="0" borderId="22" xfId="1430" applyNumberFormat="1" applyFont="1" applyFill="1" applyBorder="1" applyAlignment="1">
      <alignment horizontal="right" vertical="center" indent="1"/>
    </xf>
    <xf numFmtId="164" fontId="70" fillId="0" borderId="27" xfId="4098" applyNumberFormat="1" applyFont="1" applyFill="1" applyBorder="1" applyAlignment="1">
      <alignment horizontal="right" vertical="center" indent="1"/>
    </xf>
    <xf numFmtId="164" fontId="70" fillId="0" borderId="11" xfId="4098" applyNumberFormat="1" applyFont="1" applyFill="1" applyBorder="1" applyAlignment="1">
      <alignment horizontal="right" vertical="center" indent="1"/>
    </xf>
    <xf numFmtId="37" fontId="70" fillId="0" borderId="0" xfId="3213" applyFont="1" applyFill="1" applyAlignment="1" applyProtection="1">
      <alignment horizontal="left"/>
      <protection locked="0"/>
    </xf>
    <xf numFmtId="164" fontId="72" fillId="0" borderId="22" xfId="1430" applyNumberFormat="1" applyFont="1" applyFill="1" applyBorder="1" applyAlignment="1">
      <alignment vertical="center"/>
    </xf>
    <xf numFmtId="164" fontId="70" fillId="0" borderId="11" xfId="1430" applyNumberFormat="1" applyFont="1" applyFill="1" applyBorder="1" applyAlignment="1" applyProtection="1">
      <alignment horizontal="right" indent="1"/>
      <protection locked="0"/>
    </xf>
    <xf numFmtId="0" fontId="3" fillId="0" borderId="0" xfId="4096" applyFill="1"/>
    <xf numFmtId="0" fontId="70" fillId="0" borderId="0" xfId="4096" applyFont="1" applyFill="1" applyAlignment="1">
      <alignment horizontal="center"/>
    </xf>
    <xf numFmtId="37" fontId="70" fillId="0" borderId="11" xfId="3213" applyFont="1" applyFill="1" applyBorder="1" applyAlignment="1" applyProtection="1">
      <alignment horizontal="left" wrapText="1"/>
    </xf>
    <xf numFmtId="37" fontId="70" fillId="0" borderId="23" xfId="3213" applyFont="1" applyFill="1" applyBorder="1" applyAlignment="1">
      <alignment horizontal="center" wrapText="1"/>
    </xf>
    <xf numFmtId="37" fontId="70" fillId="0" borderId="27" xfId="3213" applyFont="1" applyFill="1" applyBorder="1" applyAlignment="1" applyProtection="1">
      <alignment horizontal="center" wrapText="1"/>
      <protection locked="0"/>
    </xf>
    <xf numFmtId="37" fontId="70" fillId="0" borderId="32" xfId="3213" applyFont="1" applyFill="1" applyBorder="1" applyAlignment="1" applyProtection="1">
      <alignment horizontal="center" wrapText="1"/>
      <protection locked="0"/>
    </xf>
    <xf numFmtId="37" fontId="70" fillId="0" borderId="22" xfId="3213" applyFont="1" applyFill="1" applyBorder="1" applyAlignment="1" applyProtection="1">
      <alignment horizontal="center" wrapText="1"/>
      <protection locked="0"/>
    </xf>
    <xf numFmtId="37" fontId="70" fillId="0" borderId="11" xfId="3213" applyFont="1" applyFill="1" applyBorder="1" applyAlignment="1" applyProtection="1">
      <alignment horizontal="left"/>
      <protection locked="0"/>
    </xf>
    <xf numFmtId="164" fontId="70" fillId="0" borderId="11" xfId="1430" applyNumberFormat="1" applyFont="1" applyFill="1" applyBorder="1" applyAlignment="1"/>
    <xf numFmtId="164" fontId="3" fillId="0" borderId="25" xfId="4096" applyNumberFormat="1" applyFill="1" applyBorder="1" applyAlignment="1" applyProtection="1">
      <alignment horizontal="right" indent="1"/>
      <protection locked="0"/>
    </xf>
    <xf numFmtId="9" fontId="0" fillId="0" borderId="31" xfId="4097" applyNumberFormat="1" applyFont="1" applyFill="1" applyBorder="1" applyProtection="1">
      <protection locked="0"/>
    </xf>
    <xf numFmtId="174" fontId="0" fillId="0" borderId="0" xfId="4097" applyNumberFormat="1" applyFont="1" applyFill="1" applyProtection="1">
      <protection locked="0"/>
    </xf>
    <xf numFmtId="37" fontId="70" fillId="0" borderId="22" xfId="3213" applyFont="1" applyFill="1" applyBorder="1" applyAlignment="1" applyProtection="1">
      <alignment horizontal="left" vertical="center"/>
      <protection locked="0"/>
    </xf>
    <xf numFmtId="164" fontId="70" fillId="0" borderId="26" xfId="3213" applyNumberFormat="1" applyFont="1" applyFill="1" applyBorder="1" applyAlignment="1">
      <alignment horizontal="right" vertical="center" indent="1"/>
    </xf>
    <xf numFmtId="0" fontId="3" fillId="0" borderId="31" xfId="4096" applyFill="1" applyBorder="1" applyProtection="1">
      <protection locked="0"/>
    </xf>
    <xf numFmtId="37" fontId="72" fillId="0" borderId="22" xfId="3213" applyFont="1" applyFill="1" applyBorder="1" applyAlignment="1" applyProtection="1">
      <alignment horizontal="left" vertical="center" indent="1"/>
      <protection locked="0"/>
    </xf>
    <xf numFmtId="164" fontId="72" fillId="0" borderId="26" xfId="3213" applyNumberFormat="1" applyFont="1" applyFill="1" applyBorder="1" applyAlignment="1">
      <alignment horizontal="right" vertical="center" indent="1"/>
    </xf>
    <xf numFmtId="164" fontId="3" fillId="0" borderId="22" xfId="4096" applyNumberFormat="1" applyFill="1" applyBorder="1" applyAlignment="1" applyProtection="1">
      <alignment horizontal="right" indent="1"/>
      <protection locked="0"/>
    </xf>
    <xf numFmtId="0" fontId="3" fillId="0" borderId="29" xfId="4096" applyFill="1" applyBorder="1" applyProtection="1">
      <protection locked="0"/>
    </xf>
    <xf numFmtId="164" fontId="3" fillId="0" borderId="0" xfId="4096" applyNumberFormat="1" applyFill="1" applyProtection="1">
      <protection locked="0"/>
    </xf>
    <xf numFmtId="37" fontId="72" fillId="0" borderId="22" xfId="3213" applyFont="1" applyFill="1" applyBorder="1" applyAlignment="1" applyProtection="1">
      <alignment horizontal="left"/>
      <protection locked="0"/>
    </xf>
    <xf numFmtId="9" fontId="0" fillId="0" borderId="29" xfId="4097" applyNumberFormat="1" applyFont="1" applyFill="1" applyBorder="1" applyProtection="1">
      <protection locked="0"/>
    </xf>
    <xf numFmtId="37" fontId="70" fillId="0" borderId="27" xfId="3213" applyFont="1" applyFill="1" applyBorder="1" applyAlignment="1" applyProtection="1">
      <alignment horizontal="left" vertical="center"/>
      <protection locked="0"/>
    </xf>
    <xf numFmtId="9" fontId="3" fillId="0" borderId="25" xfId="4096" applyNumberFormat="1" applyFill="1" applyBorder="1" applyProtection="1">
      <protection locked="0"/>
    </xf>
    <xf numFmtId="9" fontId="3" fillId="0" borderId="22" xfId="4096" applyNumberFormat="1" applyFill="1" applyBorder="1" applyProtection="1">
      <protection locked="0"/>
    </xf>
    <xf numFmtId="9" fontId="0" fillId="0" borderId="22" xfId="4097" applyNumberFormat="1" applyFont="1" applyFill="1" applyBorder="1" applyProtection="1">
      <protection locked="0"/>
    </xf>
    <xf numFmtId="9" fontId="0" fillId="0" borderId="27" xfId="4097" applyNumberFormat="1" applyFont="1" applyFill="1" applyBorder="1" applyProtection="1">
      <protection locked="0"/>
    </xf>
    <xf numFmtId="37" fontId="70" fillId="0" borderId="11" xfId="3213" applyFont="1" applyFill="1" applyBorder="1" applyAlignment="1" applyProtection="1">
      <alignment horizontal="left" vertical="center"/>
      <protection locked="0"/>
    </xf>
    <xf numFmtId="164" fontId="70" fillId="0" borderId="11" xfId="3213" applyNumberFormat="1" applyFont="1" applyFill="1" applyBorder="1" applyAlignment="1" applyProtection="1">
      <alignment horizontal="right" vertical="center" indent="1"/>
      <protection locked="0"/>
    </xf>
    <xf numFmtId="164" fontId="3" fillId="0" borderId="11" xfId="4096" applyNumberFormat="1" applyFill="1" applyBorder="1" applyAlignment="1" applyProtection="1">
      <alignment horizontal="right" indent="1"/>
      <protection locked="0"/>
    </xf>
    <xf numFmtId="9" fontId="0" fillId="0" borderId="11" xfId="4097" applyNumberFormat="1" applyFont="1" applyFill="1" applyBorder="1" applyProtection="1">
      <protection locked="0"/>
    </xf>
    <xf numFmtId="164" fontId="70" fillId="0" borderId="22" xfId="3213" applyNumberFormat="1" applyFont="1" applyFill="1" applyBorder="1" applyAlignment="1" applyProtection="1">
      <alignment horizontal="right" vertical="center" indent="1"/>
      <protection locked="0"/>
    </xf>
    <xf numFmtId="37" fontId="72" fillId="0" borderId="26" xfId="3213" quotePrefix="1" applyFont="1" applyFill="1" applyBorder="1" applyAlignment="1" applyProtection="1">
      <alignment horizontal="left" vertical="center"/>
      <protection locked="0"/>
    </xf>
    <xf numFmtId="164" fontId="72" fillId="0" borderId="22" xfId="3213" applyNumberFormat="1" applyFont="1" applyFill="1" applyBorder="1" applyAlignment="1" applyProtection="1">
      <alignment horizontal="right" indent="1"/>
      <protection locked="0"/>
    </xf>
    <xf numFmtId="164" fontId="3" fillId="0" borderId="27" xfId="4096" applyNumberFormat="1" applyFill="1" applyBorder="1" applyAlignment="1" applyProtection="1">
      <alignment horizontal="right" indent="1"/>
      <protection locked="0"/>
    </xf>
    <xf numFmtId="164" fontId="70" fillId="0" borderId="22" xfId="3213" applyNumberFormat="1" applyFont="1" applyFill="1" applyBorder="1" applyAlignment="1">
      <alignment horizontal="right" vertical="center" indent="1"/>
    </xf>
    <xf numFmtId="9" fontId="3" fillId="0" borderId="29" xfId="4096" applyNumberFormat="1" applyFill="1" applyBorder="1" applyProtection="1">
      <protection locked="0"/>
    </xf>
    <xf numFmtId="37" fontId="72" fillId="0" borderId="22" xfId="3213" applyFont="1" applyFill="1" applyBorder="1" applyAlignment="1" applyProtection="1">
      <alignment horizontal="left" vertical="center"/>
      <protection locked="0"/>
    </xf>
    <xf numFmtId="164" fontId="72" fillId="0" borderId="22" xfId="3213" applyNumberFormat="1" applyFont="1" applyFill="1" applyBorder="1" applyAlignment="1">
      <alignment horizontal="right" vertical="center" indent="1"/>
    </xf>
    <xf numFmtId="164" fontId="70" fillId="0" borderId="27" xfId="3213" applyNumberFormat="1" applyFont="1" applyFill="1" applyBorder="1" applyAlignment="1">
      <alignment horizontal="right" vertical="center" indent="1"/>
    </xf>
    <xf numFmtId="9" fontId="0" fillId="0" borderId="33" xfId="4097" applyNumberFormat="1" applyFont="1" applyFill="1" applyBorder="1" applyProtection="1">
      <protection locked="0"/>
    </xf>
    <xf numFmtId="0" fontId="71" fillId="0" borderId="0" xfId="4096" applyFont="1" applyFill="1" applyProtection="1"/>
    <xf numFmtId="0" fontId="8" fillId="0" borderId="0" xfId="4096" applyFont="1" applyFill="1" applyProtection="1"/>
    <xf numFmtId="0" fontId="7" fillId="0" borderId="34" xfId="4096" applyFont="1" applyFill="1" applyBorder="1" applyAlignment="1" applyProtection="1">
      <alignment horizontal="center"/>
      <protection locked="0"/>
    </xf>
    <xf numFmtId="0" fontId="7" fillId="0" borderId="24" xfId="4096" applyFont="1" applyFill="1" applyBorder="1" applyAlignment="1" applyProtection="1">
      <alignment horizontal="center"/>
      <protection locked="0"/>
    </xf>
    <xf numFmtId="0" fontId="7" fillId="0" borderId="30" xfId="4096" applyFont="1" applyFill="1" applyBorder="1" applyAlignment="1" applyProtection="1">
      <alignment horizontal="center"/>
      <protection locked="0"/>
    </xf>
    <xf numFmtId="0" fontId="7" fillId="0" borderId="31" xfId="4096" applyFont="1" applyFill="1" applyBorder="1" applyAlignment="1" applyProtection="1">
      <alignment horizontal="center"/>
      <protection locked="0"/>
    </xf>
    <xf numFmtId="37" fontId="71" fillId="0" borderId="0" xfId="3213" applyFont="1" applyFill="1" applyAlignment="1" applyProtection="1">
      <alignment wrapText="1"/>
      <protection locked="0"/>
    </xf>
    <xf numFmtId="0" fontId="3" fillId="0" borderId="0" xfId="4096" applyFont="1" applyFill="1" applyAlignment="1">
      <alignment wrapText="1"/>
    </xf>
    <xf numFmtId="0" fontId="70" fillId="0" borderId="0" xfId="6366" applyFont="1" applyFill="1" applyAlignment="1" applyProtection="1">
      <alignment horizontal="center"/>
      <protection locked="0"/>
    </xf>
    <xf numFmtId="0" fontId="71" fillId="0" borderId="0" xfId="7489" applyFont="1" applyFill="1" applyAlignment="1" applyProtection="1">
      <alignment horizontal="left" vertical="top" wrapText="1"/>
      <protection locked="0"/>
    </xf>
    <xf numFmtId="0" fontId="70" fillId="0" borderId="0" xfId="4096" applyFont="1" applyFill="1" applyAlignment="1" applyProtection="1">
      <alignment horizontal="center"/>
      <protection locked="0"/>
    </xf>
  </cellXfs>
  <cellStyles count="7497">
    <cellStyle name="20% - Accent1" xfId="4115" builtinId="30" customBuiltin="1"/>
    <cellStyle name="20% - Accent1 10" xfId="1"/>
    <cellStyle name="20% - Accent1 11" xfId="2"/>
    <cellStyle name="20% - Accent1 12" xfId="3"/>
    <cellStyle name="20% - Accent1 13" xfId="4"/>
    <cellStyle name="20% - Accent1 14" xfId="5"/>
    <cellStyle name="20% - Accent1 15" xfId="6"/>
    <cellStyle name="20% - Accent1 2" xfId="7"/>
    <cellStyle name="20% - Accent1 2 2" xfId="8"/>
    <cellStyle name="20% - Accent1 2 2 2" xfId="9"/>
    <cellStyle name="20% - Accent1 2 2 3" xfId="3218"/>
    <cellStyle name="20% - Accent1 2 3" xfId="10"/>
    <cellStyle name="20% - Accent1 2 4" xfId="11"/>
    <cellStyle name="20% - Accent1 2 5" xfId="12"/>
    <cellStyle name="20% - Accent1 2 6" xfId="13"/>
    <cellStyle name="20% - Accent1 2 7" xfId="3219"/>
    <cellStyle name="20% - Accent1 3" xfId="14"/>
    <cellStyle name="20% - Accent1 3 2" xfId="15"/>
    <cellStyle name="20% - Accent1 3 3" xfId="16"/>
    <cellStyle name="20% - Accent1 3 4" xfId="17"/>
    <cellStyle name="20% - Accent1 3 5" xfId="18"/>
    <cellStyle name="20% - Accent1 4" xfId="19"/>
    <cellStyle name="20% - Accent1 4 2" xfId="20"/>
    <cellStyle name="20% - Accent1 4 3" xfId="21"/>
    <cellStyle name="20% - Accent1 4 4" xfId="22"/>
    <cellStyle name="20% - Accent1 4 5" xfId="23"/>
    <cellStyle name="20% - Accent1 5" xfId="24"/>
    <cellStyle name="20% - Accent1 5 2" xfId="25"/>
    <cellStyle name="20% - Accent1 5 3" xfId="26"/>
    <cellStyle name="20% - Accent1 5 4" xfId="27"/>
    <cellStyle name="20% - Accent1 5 5" xfId="28"/>
    <cellStyle name="20% - Accent1 6" xfId="29"/>
    <cellStyle name="20% - Accent1 6 2" xfId="30"/>
    <cellStyle name="20% - Accent1 6 3" xfId="31"/>
    <cellStyle name="20% - Accent1 6 4" xfId="32"/>
    <cellStyle name="20% - Accent1 6 5" xfId="33"/>
    <cellStyle name="20% - Accent1 7" xfId="34"/>
    <cellStyle name="20% - Accent1 7 2" xfId="35"/>
    <cellStyle name="20% - Accent1 7 3" xfId="36"/>
    <cellStyle name="20% - Accent1 7 4" xfId="37"/>
    <cellStyle name="20% - Accent1 7 5" xfId="38"/>
    <cellStyle name="20% - Accent1 8" xfId="39"/>
    <cellStyle name="20% - Accent1 8 2" xfId="40"/>
    <cellStyle name="20% - Accent1 8 3" xfId="41"/>
    <cellStyle name="20% - Accent1 8 4" xfId="42"/>
    <cellStyle name="20% - Accent1 8 5" xfId="43"/>
    <cellStyle name="20% - Accent1 9" xfId="44"/>
    <cellStyle name="20% - Accent1 9 2" xfId="45"/>
    <cellStyle name="20% - Accent1 9 3" xfId="46"/>
    <cellStyle name="20% - Accent1 9 4" xfId="47"/>
    <cellStyle name="20% - Accent1 9 5" xfId="48"/>
    <cellStyle name="20% - Accent2" xfId="4119" builtinId="34" customBuiltin="1"/>
    <cellStyle name="20% - Accent2 10" xfId="49"/>
    <cellStyle name="20% - Accent2 11" xfId="50"/>
    <cellStyle name="20% - Accent2 12" xfId="51"/>
    <cellStyle name="20% - Accent2 13" xfId="52"/>
    <cellStyle name="20% - Accent2 14" xfId="53"/>
    <cellStyle name="20% - Accent2 15" xfId="54"/>
    <cellStyle name="20% - Accent2 2" xfId="55"/>
    <cellStyle name="20% - Accent2 2 2" xfId="56"/>
    <cellStyle name="20% - Accent2 2 2 2" xfId="57"/>
    <cellStyle name="20% - Accent2 2 2 3" xfId="3220"/>
    <cellStyle name="20% - Accent2 2 3" xfId="58"/>
    <cellStyle name="20% - Accent2 2 4" xfId="59"/>
    <cellStyle name="20% - Accent2 2 5" xfId="60"/>
    <cellStyle name="20% - Accent2 2 6" xfId="61"/>
    <cellStyle name="20% - Accent2 2 7" xfId="3221"/>
    <cellStyle name="20% - Accent2 3" xfId="62"/>
    <cellStyle name="20% - Accent2 3 2" xfId="63"/>
    <cellStyle name="20% - Accent2 3 3" xfId="64"/>
    <cellStyle name="20% - Accent2 3 4" xfId="65"/>
    <cellStyle name="20% - Accent2 3 5" xfId="66"/>
    <cellStyle name="20% - Accent2 4" xfId="67"/>
    <cellStyle name="20% - Accent2 4 2" xfId="68"/>
    <cellStyle name="20% - Accent2 4 3" xfId="69"/>
    <cellStyle name="20% - Accent2 4 4" xfId="70"/>
    <cellStyle name="20% - Accent2 4 5" xfId="71"/>
    <cellStyle name="20% - Accent2 5" xfId="72"/>
    <cellStyle name="20% - Accent2 5 2" xfId="73"/>
    <cellStyle name="20% - Accent2 5 3" xfId="74"/>
    <cellStyle name="20% - Accent2 5 4" xfId="75"/>
    <cellStyle name="20% - Accent2 5 5" xfId="76"/>
    <cellStyle name="20% - Accent2 6" xfId="77"/>
    <cellStyle name="20% - Accent2 6 2" xfId="78"/>
    <cellStyle name="20% - Accent2 6 3" xfId="79"/>
    <cellStyle name="20% - Accent2 6 4" xfId="80"/>
    <cellStyle name="20% - Accent2 6 5" xfId="81"/>
    <cellStyle name="20% - Accent2 7" xfId="82"/>
    <cellStyle name="20% - Accent2 7 2" xfId="83"/>
    <cellStyle name="20% - Accent2 7 3" xfId="84"/>
    <cellStyle name="20% - Accent2 7 4" xfId="85"/>
    <cellStyle name="20% - Accent2 7 5" xfId="86"/>
    <cellStyle name="20% - Accent2 8" xfId="87"/>
    <cellStyle name="20% - Accent2 8 2" xfId="88"/>
    <cellStyle name="20% - Accent2 8 3" xfId="89"/>
    <cellStyle name="20% - Accent2 8 4" xfId="90"/>
    <cellStyle name="20% - Accent2 8 5" xfId="91"/>
    <cellStyle name="20% - Accent2 9" xfId="92"/>
    <cellStyle name="20% - Accent2 9 2" xfId="93"/>
    <cellStyle name="20% - Accent2 9 3" xfId="94"/>
    <cellStyle name="20% - Accent2 9 4" xfId="95"/>
    <cellStyle name="20% - Accent2 9 5" xfId="96"/>
    <cellStyle name="20% - Accent3" xfId="4123" builtinId="38" customBuiltin="1"/>
    <cellStyle name="20% - Accent3 10" xfId="97"/>
    <cellStyle name="20% - Accent3 11" xfId="98"/>
    <cellStyle name="20% - Accent3 12" xfId="99"/>
    <cellStyle name="20% - Accent3 13" xfId="100"/>
    <cellStyle name="20% - Accent3 14" xfId="101"/>
    <cellStyle name="20% - Accent3 15" xfId="102"/>
    <cellStyle name="20% - Accent3 2" xfId="103"/>
    <cellStyle name="20% - Accent3 2 2" xfId="104"/>
    <cellStyle name="20% - Accent3 2 2 2" xfId="105"/>
    <cellStyle name="20% - Accent3 2 2 3" xfId="3222"/>
    <cellStyle name="20% - Accent3 2 3" xfId="106"/>
    <cellStyle name="20% - Accent3 2 4" xfId="107"/>
    <cellStyle name="20% - Accent3 2 5" xfId="108"/>
    <cellStyle name="20% - Accent3 2 6" xfId="109"/>
    <cellStyle name="20% - Accent3 2 7" xfId="3223"/>
    <cellStyle name="20% - Accent3 3" xfId="110"/>
    <cellStyle name="20% - Accent3 3 2" xfId="111"/>
    <cellStyle name="20% - Accent3 3 3" xfId="112"/>
    <cellStyle name="20% - Accent3 3 4" xfId="113"/>
    <cellStyle name="20% - Accent3 3 5" xfId="114"/>
    <cellStyle name="20% - Accent3 4" xfId="115"/>
    <cellStyle name="20% - Accent3 4 2" xfId="116"/>
    <cellStyle name="20% - Accent3 4 3" xfId="117"/>
    <cellStyle name="20% - Accent3 4 4" xfId="118"/>
    <cellStyle name="20% - Accent3 4 5" xfId="119"/>
    <cellStyle name="20% - Accent3 5" xfId="120"/>
    <cellStyle name="20% - Accent3 5 2" xfId="121"/>
    <cellStyle name="20% - Accent3 5 3" xfId="122"/>
    <cellStyle name="20% - Accent3 5 4" xfId="123"/>
    <cellStyle name="20% - Accent3 5 5" xfId="124"/>
    <cellStyle name="20% - Accent3 6" xfId="125"/>
    <cellStyle name="20% - Accent3 6 2" xfId="126"/>
    <cellStyle name="20% - Accent3 6 3" xfId="127"/>
    <cellStyle name="20% - Accent3 6 4" xfId="128"/>
    <cellStyle name="20% - Accent3 6 5" xfId="129"/>
    <cellStyle name="20% - Accent3 7" xfId="130"/>
    <cellStyle name="20% - Accent3 7 2" xfId="131"/>
    <cellStyle name="20% - Accent3 7 3" xfId="132"/>
    <cellStyle name="20% - Accent3 7 4" xfId="133"/>
    <cellStyle name="20% - Accent3 7 5" xfId="134"/>
    <cellStyle name="20% - Accent3 8" xfId="135"/>
    <cellStyle name="20% - Accent3 8 2" xfId="136"/>
    <cellStyle name="20% - Accent3 8 3" xfId="137"/>
    <cellStyle name="20% - Accent3 8 4" xfId="138"/>
    <cellStyle name="20% - Accent3 8 5" xfId="139"/>
    <cellStyle name="20% - Accent3 9" xfId="140"/>
    <cellStyle name="20% - Accent3 9 2" xfId="141"/>
    <cellStyle name="20% - Accent3 9 3" xfId="142"/>
    <cellStyle name="20% - Accent3 9 4" xfId="143"/>
    <cellStyle name="20% - Accent3 9 5" xfId="144"/>
    <cellStyle name="20% - Accent4" xfId="4127" builtinId="42" customBuiltin="1"/>
    <cellStyle name="20% - Accent4 10" xfId="145"/>
    <cellStyle name="20% - Accent4 11" xfId="146"/>
    <cellStyle name="20% - Accent4 12" xfId="147"/>
    <cellStyle name="20% - Accent4 13" xfId="148"/>
    <cellStyle name="20% - Accent4 14" xfId="149"/>
    <cellStyle name="20% - Accent4 15" xfId="150"/>
    <cellStyle name="20% - Accent4 2" xfId="151"/>
    <cellStyle name="20% - Accent4 2 2" xfId="152"/>
    <cellStyle name="20% - Accent4 2 2 2" xfId="153"/>
    <cellStyle name="20% - Accent4 2 2 3" xfId="3224"/>
    <cellStyle name="20% - Accent4 2 3" xfId="154"/>
    <cellStyle name="20% - Accent4 2 4" xfId="155"/>
    <cellStyle name="20% - Accent4 2 5" xfId="156"/>
    <cellStyle name="20% - Accent4 2 6" xfId="157"/>
    <cellStyle name="20% - Accent4 2 7" xfId="3225"/>
    <cellStyle name="20% - Accent4 3" xfId="158"/>
    <cellStyle name="20% - Accent4 3 2" xfId="159"/>
    <cellStyle name="20% - Accent4 3 3" xfId="160"/>
    <cellStyle name="20% - Accent4 3 4" xfId="161"/>
    <cellStyle name="20% - Accent4 3 5" xfId="162"/>
    <cellStyle name="20% - Accent4 4" xfId="163"/>
    <cellStyle name="20% - Accent4 4 2" xfId="164"/>
    <cellStyle name="20% - Accent4 4 3" xfId="165"/>
    <cellStyle name="20% - Accent4 4 4" xfId="166"/>
    <cellStyle name="20% - Accent4 4 5" xfId="167"/>
    <cellStyle name="20% - Accent4 5" xfId="168"/>
    <cellStyle name="20% - Accent4 5 2" xfId="169"/>
    <cellStyle name="20% - Accent4 5 3" xfId="170"/>
    <cellStyle name="20% - Accent4 5 4" xfId="171"/>
    <cellStyle name="20% - Accent4 5 5" xfId="172"/>
    <cellStyle name="20% - Accent4 6" xfId="173"/>
    <cellStyle name="20% - Accent4 6 2" xfId="174"/>
    <cellStyle name="20% - Accent4 6 3" xfId="175"/>
    <cellStyle name="20% - Accent4 6 4" xfId="176"/>
    <cellStyle name="20% - Accent4 6 5" xfId="177"/>
    <cellStyle name="20% - Accent4 7" xfId="178"/>
    <cellStyle name="20% - Accent4 7 2" xfId="179"/>
    <cellStyle name="20% - Accent4 7 3" xfId="180"/>
    <cellStyle name="20% - Accent4 7 4" xfId="181"/>
    <cellStyle name="20% - Accent4 7 5" xfId="182"/>
    <cellStyle name="20% - Accent4 8" xfId="183"/>
    <cellStyle name="20% - Accent4 8 2" xfId="184"/>
    <cellStyle name="20% - Accent4 8 3" xfId="185"/>
    <cellStyle name="20% - Accent4 8 4" xfId="186"/>
    <cellStyle name="20% - Accent4 8 5" xfId="187"/>
    <cellStyle name="20% - Accent4 9" xfId="188"/>
    <cellStyle name="20% - Accent4 9 2" xfId="189"/>
    <cellStyle name="20% - Accent4 9 3" xfId="190"/>
    <cellStyle name="20% - Accent4 9 4" xfId="191"/>
    <cellStyle name="20% - Accent4 9 5" xfId="192"/>
    <cellStyle name="20% - Accent5" xfId="4131" builtinId="46" customBuiltin="1"/>
    <cellStyle name="20% - Accent5 10" xfId="193"/>
    <cellStyle name="20% - Accent5 11" xfId="194"/>
    <cellStyle name="20% - Accent5 12" xfId="195"/>
    <cellStyle name="20% - Accent5 13" xfId="196"/>
    <cellStyle name="20% - Accent5 14" xfId="197"/>
    <cellStyle name="20% - Accent5 15" xfId="198"/>
    <cellStyle name="20% - Accent5 2" xfId="199"/>
    <cellStyle name="20% - Accent5 2 2" xfId="200"/>
    <cellStyle name="20% - Accent5 2 3" xfId="201"/>
    <cellStyle name="20% - Accent5 2 4" xfId="202"/>
    <cellStyle name="20% - Accent5 2 5" xfId="203"/>
    <cellStyle name="20% - Accent5 2 6" xfId="204"/>
    <cellStyle name="20% - Accent5 2 7" xfId="3226"/>
    <cellStyle name="20% - Accent5 3" xfId="205"/>
    <cellStyle name="20% - Accent5 3 2" xfId="206"/>
    <cellStyle name="20% - Accent5 3 3" xfId="207"/>
    <cellStyle name="20% - Accent5 3 4" xfId="208"/>
    <cellStyle name="20% - Accent5 3 5" xfId="209"/>
    <cellStyle name="20% - Accent5 4" xfId="210"/>
    <cellStyle name="20% - Accent5 4 2" xfId="211"/>
    <cellStyle name="20% - Accent5 4 3" xfId="212"/>
    <cellStyle name="20% - Accent5 4 4" xfId="213"/>
    <cellStyle name="20% - Accent5 4 5" xfId="214"/>
    <cellStyle name="20% - Accent5 5" xfId="215"/>
    <cellStyle name="20% - Accent5 5 2" xfId="216"/>
    <cellStyle name="20% - Accent5 5 3" xfId="217"/>
    <cellStyle name="20% - Accent5 5 4" xfId="218"/>
    <cellStyle name="20% - Accent5 5 5" xfId="219"/>
    <cellStyle name="20% - Accent5 6" xfId="220"/>
    <cellStyle name="20% - Accent5 6 2" xfId="221"/>
    <cellStyle name="20% - Accent5 6 3" xfId="222"/>
    <cellStyle name="20% - Accent5 6 4" xfId="223"/>
    <cellStyle name="20% - Accent5 6 5" xfId="224"/>
    <cellStyle name="20% - Accent5 7" xfId="225"/>
    <cellStyle name="20% - Accent5 7 2" xfId="226"/>
    <cellStyle name="20% - Accent5 7 3" xfId="227"/>
    <cellStyle name="20% - Accent5 7 4" xfId="228"/>
    <cellStyle name="20% - Accent5 7 5" xfId="229"/>
    <cellStyle name="20% - Accent5 8" xfId="230"/>
    <cellStyle name="20% - Accent5 8 2" xfId="231"/>
    <cellStyle name="20% - Accent5 8 3" xfId="232"/>
    <cellStyle name="20% - Accent5 8 4" xfId="233"/>
    <cellStyle name="20% - Accent5 8 5" xfId="234"/>
    <cellStyle name="20% - Accent5 9" xfId="235"/>
    <cellStyle name="20% - Accent5 9 2" xfId="236"/>
    <cellStyle name="20% - Accent5 9 3" xfId="237"/>
    <cellStyle name="20% - Accent5 9 4" xfId="238"/>
    <cellStyle name="20% - Accent5 9 5" xfId="239"/>
    <cellStyle name="20% - Accent6" xfId="4135" builtinId="50" customBuiltin="1"/>
    <cellStyle name="20% - Accent6 10" xfId="240"/>
    <cellStyle name="20% - Accent6 11" xfId="241"/>
    <cellStyle name="20% - Accent6 12" xfId="242"/>
    <cellStyle name="20% - Accent6 13" xfId="243"/>
    <cellStyle name="20% - Accent6 14" xfId="244"/>
    <cellStyle name="20% - Accent6 15" xfId="245"/>
    <cellStyle name="20% - Accent6 2" xfId="246"/>
    <cellStyle name="20% - Accent6 2 2" xfId="247"/>
    <cellStyle name="20% - Accent6 2 2 2" xfId="248"/>
    <cellStyle name="20% - Accent6 2 2 3" xfId="3227"/>
    <cellStyle name="20% - Accent6 2 3" xfId="249"/>
    <cellStyle name="20% - Accent6 2 4" xfId="250"/>
    <cellStyle name="20% - Accent6 2 5" xfId="251"/>
    <cellStyle name="20% - Accent6 2 6" xfId="252"/>
    <cellStyle name="20% - Accent6 2 7" xfId="3228"/>
    <cellStyle name="20% - Accent6 3" xfId="253"/>
    <cellStyle name="20% - Accent6 3 2" xfId="254"/>
    <cellStyle name="20% - Accent6 3 3" xfId="255"/>
    <cellStyle name="20% - Accent6 3 4" xfId="256"/>
    <cellStyle name="20% - Accent6 3 5" xfId="257"/>
    <cellStyle name="20% - Accent6 4" xfId="258"/>
    <cellStyle name="20% - Accent6 4 2" xfId="259"/>
    <cellStyle name="20% - Accent6 4 3" xfId="260"/>
    <cellStyle name="20% - Accent6 4 4" xfId="261"/>
    <cellStyle name="20% - Accent6 4 5" xfId="262"/>
    <cellStyle name="20% - Accent6 5" xfId="263"/>
    <cellStyle name="20% - Accent6 5 2" xfId="264"/>
    <cellStyle name="20% - Accent6 5 3" xfId="265"/>
    <cellStyle name="20% - Accent6 5 4" xfId="266"/>
    <cellStyle name="20% - Accent6 5 5" xfId="267"/>
    <cellStyle name="20% - Accent6 6" xfId="268"/>
    <cellStyle name="20% - Accent6 6 2" xfId="269"/>
    <cellStyle name="20% - Accent6 6 3" xfId="270"/>
    <cellStyle name="20% - Accent6 6 4" xfId="271"/>
    <cellStyle name="20% - Accent6 6 5" xfId="272"/>
    <cellStyle name="20% - Accent6 7" xfId="273"/>
    <cellStyle name="20% - Accent6 7 2" xfId="274"/>
    <cellStyle name="20% - Accent6 7 3" xfId="275"/>
    <cellStyle name="20% - Accent6 7 4" xfId="276"/>
    <cellStyle name="20% - Accent6 7 5" xfId="277"/>
    <cellStyle name="20% - Accent6 8" xfId="278"/>
    <cellStyle name="20% - Accent6 8 2" xfId="279"/>
    <cellStyle name="20% - Accent6 8 3" xfId="280"/>
    <cellStyle name="20% - Accent6 8 4" xfId="281"/>
    <cellStyle name="20% - Accent6 8 5" xfId="282"/>
    <cellStyle name="20% - Accent6 9" xfId="283"/>
    <cellStyle name="20% - Accent6 9 2" xfId="284"/>
    <cellStyle name="20% - Accent6 9 3" xfId="285"/>
    <cellStyle name="20% - Accent6 9 4" xfId="286"/>
    <cellStyle name="20% - Accent6 9 5" xfId="287"/>
    <cellStyle name="40% - Accent1" xfId="4116" builtinId="31" customBuiltin="1"/>
    <cellStyle name="40% - Accent1 10" xfId="288"/>
    <cellStyle name="40% - Accent1 11" xfId="289"/>
    <cellStyle name="40% - Accent1 12" xfId="290"/>
    <cellStyle name="40% - Accent1 13" xfId="291"/>
    <cellStyle name="40% - Accent1 14" xfId="292"/>
    <cellStyle name="40% - Accent1 15" xfId="293"/>
    <cellStyle name="40% - Accent1 2" xfId="294"/>
    <cellStyle name="40% - Accent1 2 2" xfId="295"/>
    <cellStyle name="40% - Accent1 2 2 2" xfId="296"/>
    <cellStyle name="40% - Accent1 2 2 3" xfId="3229"/>
    <cellStyle name="40% - Accent1 2 3" xfId="297"/>
    <cellStyle name="40% - Accent1 2 4" xfId="298"/>
    <cellStyle name="40% - Accent1 2 5" xfId="299"/>
    <cellStyle name="40% - Accent1 2 6" xfId="300"/>
    <cellStyle name="40% - Accent1 2 7" xfId="3230"/>
    <cellStyle name="40% - Accent1 3" xfId="301"/>
    <cellStyle name="40% - Accent1 3 2" xfId="302"/>
    <cellStyle name="40% - Accent1 3 3" xfId="303"/>
    <cellStyle name="40% - Accent1 3 4" xfId="304"/>
    <cellStyle name="40% - Accent1 3 5" xfId="305"/>
    <cellStyle name="40% - Accent1 4" xfId="306"/>
    <cellStyle name="40% - Accent1 4 2" xfId="307"/>
    <cellStyle name="40% - Accent1 4 3" xfId="308"/>
    <cellStyle name="40% - Accent1 4 4" xfId="309"/>
    <cellStyle name="40% - Accent1 4 5" xfId="310"/>
    <cellStyle name="40% - Accent1 5" xfId="311"/>
    <cellStyle name="40% - Accent1 5 2" xfId="312"/>
    <cellStyle name="40% - Accent1 5 3" xfId="313"/>
    <cellStyle name="40% - Accent1 5 4" xfId="314"/>
    <cellStyle name="40% - Accent1 5 5" xfId="315"/>
    <cellStyle name="40% - Accent1 6" xfId="316"/>
    <cellStyle name="40% - Accent1 6 2" xfId="317"/>
    <cellStyle name="40% - Accent1 6 3" xfId="318"/>
    <cellStyle name="40% - Accent1 6 4" xfId="319"/>
    <cellStyle name="40% - Accent1 6 5" xfId="320"/>
    <cellStyle name="40% - Accent1 7" xfId="321"/>
    <cellStyle name="40% - Accent1 7 2" xfId="322"/>
    <cellStyle name="40% - Accent1 7 3" xfId="323"/>
    <cellStyle name="40% - Accent1 7 4" xfId="324"/>
    <cellStyle name="40% - Accent1 7 5" xfId="325"/>
    <cellStyle name="40% - Accent1 8" xfId="326"/>
    <cellStyle name="40% - Accent1 8 2" xfId="327"/>
    <cellStyle name="40% - Accent1 8 3" xfId="328"/>
    <cellStyle name="40% - Accent1 8 4" xfId="329"/>
    <cellStyle name="40% - Accent1 8 5" xfId="330"/>
    <cellStyle name="40% - Accent1 9" xfId="331"/>
    <cellStyle name="40% - Accent1 9 2" xfId="332"/>
    <cellStyle name="40% - Accent1 9 3" xfId="333"/>
    <cellStyle name="40% - Accent1 9 4" xfId="334"/>
    <cellStyle name="40% - Accent1 9 5" xfId="335"/>
    <cellStyle name="40% - Accent2" xfId="4120" builtinId="35" customBuiltin="1"/>
    <cellStyle name="40% - Accent2 10" xfId="336"/>
    <cellStyle name="40% - Accent2 11" xfId="337"/>
    <cellStyle name="40% - Accent2 12" xfId="338"/>
    <cellStyle name="40% - Accent2 13" xfId="339"/>
    <cellStyle name="40% - Accent2 14" xfId="340"/>
    <cellStyle name="40% - Accent2 15" xfId="341"/>
    <cellStyle name="40% - Accent2 2" xfId="342"/>
    <cellStyle name="40% - Accent2 2 2" xfId="343"/>
    <cellStyle name="40% - Accent2 2 3" xfId="344"/>
    <cellStyle name="40% - Accent2 2 4" xfId="345"/>
    <cellStyle name="40% - Accent2 2 5" xfId="346"/>
    <cellStyle name="40% - Accent2 2 6" xfId="347"/>
    <cellStyle name="40% - Accent2 2 7" xfId="3231"/>
    <cellStyle name="40% - Accent2 3" xfId="348"/>
    <cellStyle name="40% - Accent2 3 2" xfId="349"/>
    <cellStyle name="40% - Accent2 3 3" xfId="350"/>
    <cellStyle name="40% - Accent2 3 4" xfId="351"/>
    <cellStyle name="40% - Accent2 3 5" xfId="352"/>
    <cellStyle name="40% - Accent2 4" xfId="353"/>
    <cellStyle name="40% - Accent2 4 2" xfId="354"/>
    <cellStyle name="40% - Accent2 4 3" xfId="355"/>
    <cellStyle name="40% - Accent2 4 4" xfId="356"/>
    <cellStyle name="40% - Accent2 4 5" xfId="357"/>
    <cellStyle name="40% - Accent2 5" xfId="358"/>
    <cellStyle name="40% - Accent2 5 2" xfId="359"/>
    <cellStyle name="40% - Accent2 5 3" xfId="360"/>
    <cellStyle name="40% - Accent2 5 4" xfId="361"/>
    <cellStyle name="40% - Accent2 5 5" xfId="362"/>
    <cellStyle name="40% - Accent2 6" xfId="363"/>
    <cellStyle name="40% - Accent2 6 2" xfId="364"/>
    <cellStyle name="40% - Accent2 6 3" xfId="365"/>
    <cellStyle name="40% - Accent2 6 4" xfId="366"/>
    <cellStyle name="40% - Accent2 6 5" xfId="367"/>
    <cellStyle name="40% - Accent2 7" xfId="368"/>
    <cellStyle name="40% - Accent2 7 2" xfId="369"/>
    <cellStyle name="40% - Accent2 7 3" xfId="370"/>
    <cellStyle name="40% - Accent2 7 4" xfId="371"/>
    <cellStyle name="40% - Accent2 7 5" xfId="372"/>
    <cellStyle name="40% - Accent2 8" xfId="373"/>
    <cellStyle name="40% - Accent2 8 2" xfId="374"/>
    <cellStyle name="40% - Accent2 8 3" xfId="375"/>
    <cellStyle name="40% - Accent2 8 4" xfId="376"/>
    <cellStyle name="40% - Accent2 8 5" xfId="377"/>
    <cellStyle name="40% - Accent2 9" xfId="378"/>
    <cellStyle name="40% - Accent2 9 2" xfId="379"/>
    <cellStyle name="40% - Accent2 9 3" xfId="380"/>
    <cellStyle name="40% - Accent2 9 4" xfId="381"/>
    <cellStyle name="40% - Accent2 9 5" xfId="382"/>
    <cellStyle name="40% - Accent3" xfId="4124" builtinId="39" customBuiltin="1"/>
    <cellStyle name="40% - Accent3 10" xfId="383"/>
    <cellStyle name="40% - Accent3 11" xfId="384"/>
    <cellStyle name="40% - Accent3 12" xfId="385"/>
    <cellStyle name="40% - Accent3 13" xfId="386"/>
    <cellStyle name="40% - Accent3 14" xfId="387"/>
    <cellStyle name="40% - Accent3 15" xfId="388"/>
    <cellStyle name="40% - Accent3 2" xfId="389"/>
    <cellStyle name="40% - Accent3 2 2" xfId="390"/>
    <cellStyle name="40% - Accent3 2 2 2" xfId="391"/>
    <cellStyle name="40% - Accent3 2 2 3" xfId="3232"/>
    <cellStyle name="40% - Accent3 2 3" xfId="392"/>
    <cellStyle name="40% - Accent3 2 4" xfId="393"/>
    <cellStyle name="40% - Accent3 2 5" xfId="394"/>
    <cellStyle name="40% - Accent3 2 6" xfId="395"/>
    <cellStyle name="40% - Accent3 2 7" xfId="3233"/>
    <cellStyle name="40% - Accent3 3" xfId="396"/>
    <cellStyle name="40% - Accent3 3 2" xfId="397"/>
    <cellStyle name="40% - Accent3 3 3" xfId="398"/>
    <cellStyle name="40% - Accent3 3 4" xfId="399"/>
    <cellStyle name="40% - Accent3 3 5" xfId="400"/>
    <cellStyle name="40% - Accent3 4" xfId="401"/>
    <cellStyle name="40% - Accent3 4 2" xfId="402"/>
    <cellStyle name="40% - Accent3 4 3" xfId="403"/>
    <cellStyle name="40% - Accent3 4 4" xfId="404"/>
    <cellStyle name="40% - Accent3 4 5" xfId="405"/>
    <cellStyle name="40% - Accent3 5" xfId="406"/>
    <cellStyle name="40% - Accent3 5 2" xfId="407"/>
    <cellStyle name="40% - Accent3 5 3" xfId="408"/>
    <cellStyle name="40% - Accent3 5 4" xfId="409"/>
    <cellStyle name="40% - Accent3 5 5" xfId="410"/>
    <cellStyle name="40% - Accent3 6" xfId="411"/>
    <cellStyle name="40% - Accent3 6 2" xfId="412"/>
    <cellStyle name="40% - Accent3 6 3" xfId="413"/>
    <cellStyle name="40% - Accent3 6 4" xfId="414"/>
    <cellStyle name="40% - Accent3 6 5" xfId="415"/>
    <cellStyle name="40% - Accent3 7" xfId="416"/>
    <cellStyle name="40% - Accent3 7 2" xfId="417"/>
    <cellStyle name="40% - Accent3 7 3" xfId="418"/>
    <cellStyle name="40% - Accent3 7 4" xfId="419"/>
    <cellStyle name="40% - Accent3 7 5" xfId="420"/>
    <cellStyle name="40% - Accent3 8" xfId="421"/>
    <cellStyle name="40% - Accent3 8 2" xfId="422"/>
    <cellStyle name="40% - Accent3 8 3" xfId="423"/>
    <cellStyle name="40% - Accent3 8 4" xfId="424"/>
    <cellStyle name="40% - Accent3 8 5" xfId="425"/>
    <cellStyle name="40% - Accent3 9" xfId="426"/>
    <cellStyle name="40% - Accent3 9 2" xfId="427"/>
    <cellStyle name="40% - Accent3 9 3" xfId="428"/>
    <cellStyle name="40% - Accent3 9 4" xfId="429"/>
    <cellStyle name="40% - Accent3 9 5" xfId="430"/>
    <cellStyle name="40% - Accent4" xfId="4128" builtinId="43" customBuiltin="1"/>
    <cellStyle name="40% - Accent4 10" xfId="431"/>
    <cellStyle name="40% - Accent4 11" xfId="432"/>
    <cellStyle name="40% - Accent4 12" xfId="433"/>
    <cellStyle name="40% - Accent4 13" xfId="434"/>
    <cellStyle name="40% - Accent4 14" xfId="435"/>
    <cellStyle name="40% - Accent4 15" xfId="436"/>
    <cellStyle name="40% - Accent4 2" xfId="437"/>
    <cellStyle name="40% - Accent4 2 2" xfId="438"/>
    <cellStyle name="40% - Accent4 2 2 2" xfId="439"/>
    <cellStyle name="40% - Accent4 2 2 3" xfId="3234"/>
    <cellStyle name="40% - Accent4 2 3" xfId="440"/>
    <cellStyle name="40% - Accent4 2 4" xfId="441"/>
    <cellStyle name="40% - Accent4 2 5" xfId="442"/>
    <cellStyle name="40% - Accent4 2 6" xfId="443"/>
    <cellStyle name="40% - Accent4 2 7" xfId="3235"/>
    <cellStyle name="40% - Accent4 3" xfId="444"/>
    <cellStyle name="40% - Accent4 3 2" xfId="445"/>
    <cellStyle name="40% - Accent4 3 3" xfId="446"/>
    <cellStyle name="40% - Accent4 3 4" xfId="447"/>
    <cellStyle name="40% - Accent4 3 5" xfId="448"/>
    <cellStyle name="40% - Accent4 4" xfId="449"/>
    <cellStyle name="40% - Accent4 4 2" xfId="450"/>
    <cellStyle name="40% - Accent4 4 3" xfId="451"/>
    <cellStyle name="40% - Accent4 4 4" xfId="452"/>
    <cellStyle name="40% - Accent4 4 5" xfId="453"/>
    <cellStyle name="40% - Accent4 5" xfId="454"/>
    <cellStyle name="40% - Accent4 5 2" xfId="455"/>
    <cellStyle name="40% - Accent4 5 3" xfId="456"/>
    <cellStyle name="40% - Accent4 5 4" xfId="457"/>
    <cellStyle name="40% - Accent4 5 5" xfId="458"/>
    <cellStyle name="40% - Accent4 6" xfId="459"/>
    <cellStyle name="40% - Accent4 6 2" xfId="460"/>
    <cellStyle name="40% - Accent4 6 3" xfId="461"/>
    <cellStyle name="40% - Accent4 6 4" xfId="462"/>
    <cellStyle name="40% - Accent4 6 5" xfId="463"/>
    <cellStyle name="40% - Accent4 7" xfId="464"/>
    <cellStyle name="40% - Accent4 7 2" xfId="465"/>
    <cellStyle name="40% - Accent4 7 3" xfId="466"/>
    <cellStyle name="40% - Accent4 7 4" xfId="467"/>
    <cellStyle name="40% - Accent4 7 5" xfId="468"/>
    <cellStyle name="40% - Accent4 8" xfId="469"/>
    <cellStyle name="40% - Accent4 8 2" xfId="470"/>
    <cellStyle name="40% - Accent4 8 3" xfId="471"/>
    <cellStyle name="40% - Accent4 8 4" xfId="472"/>
    <cellStyle name="40% - Accent4 8 5" xfId="473"/>
    <cellStyle name="40% - Accent4 9" xfId="474"/>
    <cellStyle name="40% - Accent4 9 2" xfId="475"/>
    <cellStyle name="40% - Accent4 9 3" xfId="476"/>
    <cellStyle name="40% - Accent4 9 4" xfId="477"/>
    <cellStyle name="40% - Accent4 9 5" xfId="478"/>
    <cellStyle name="40% - Accent5" xfId="4132" builtinId="47" customBuiltin="1"/>
    <cellStyle name="40% - Accent5 10" xfId="479"/>
    <cellStyle name="40% - Accent5 11" xfId="480"/>
    <cellStyle name="40% - Accent5 12" xfId="481"/>
    <cellStyle name="40% - Accent5 13" xfId="482"/>
    <cellStyle name="40% - Accent5 14" xfId="483"/>
    <cellStyle name="40% - Accent5 15" xfId="484"/>
    <cellStyle name="40% - Accent5 2" xfId="485"/>
    <cellStyle name="40% - Accent5 2 2" xfId="486"/>
    <cellStyle name="40% - Accent5 2 2 2" xfId="487"/>
    <cellStyle name="40% - Accent5 2 2 3" xfId="3236"/>
    <cellStyle name="40% - Accent5 2 3" xfId="488"/>
    <cellStyle name="40% - Accent5 2 4" xfId="489"/>
    <cellStyle name="40% - Accent5 2 5" xfId="490"/>
    <cellStyle name="40% - Accent5 2 6" xfId="491"/>
    <cellStyle name="40% - Accent5 2 7" xfId="3237"/>
    <cellStyle name="40% - Accent5 3" xfId="492"/>
    <cellStyle name="40% - Accent5 3 2" xfId="493"/>
    <cellStyle name="40% - Accent5 3 3" xfId="494"/>
    <cellStyle name="40% - Accent5 3 4" xfId="495"/>
    <cellStyle name="40% - Accent5 3 5" xfId="496"/>
    <cellStyle name="40% - Accent5 4" xfId="497"/>
    <cellStyle name="40% - Accent5 4 2" xfId="498"/>
    <cellStyle name="40% - Accent5 4 3" xfId="499"/>
    <cellStyle name="40% - Accent5 4 4" xfId="500"/>
    <cellStyle name="40% - Accent5 4 5" xfId="501"/>
    <cellStyle name="40% - Accent5 5" xfId="502"/>
    <cellStyle name="40% - Accent5 5 2" xfId="503"/>
    <cellStyle name="40% - Accent5 5 3" xfId="504"/>
    <cellStyle name="40% - Accent5 5 4" xfId="505"/>
    <cellStyle name="40% - Accent5 5 5" xfId="506"/>
    <cellStyle name="40% - Accent5 6" xfId="507"/>
    <cellStyle name="40% - Accent5 6 2" xfId="508"/>
    <cellStyle name="40% - Accent5 6 3" xfId="509"/>
    <cellStyle name="40% - Accent5 6 4" xfId="510"/>
    <cellStyle name="40% - Accent5 6 5" xfId="511"/>
    <cellStyle name="40% - Accent5 7" xfId="512"/>
    <cellStyle name="40% - Accent5 7 2" xfId="513"/>
    <cellStyle name="40% - Accent5 7 3" xfId="514"/>
    <cellStyle name="40% - Accent5 7 4" xfId="515"/>
    <cellStyle name="40% - Accent5 7 5" xfId="516"/>
    <cellStyle name="40% - Accent5 8" xfId="517"/>
    <cellStyle name="40% - Accent5 8 2" xfId="518"/>
    <cellStyle name="40% - Accent5 8 3" xfId="519"/>
    <cellStyle name="40% - Accent5 8 4" xfId="520"/>
    <cellStyle name="40% - Accent5 8 5" xfId="521"/>
    <cellStyle name="40% - Accent5 9" xfId="522"/>
    <cellStyle name="40% - Accent5 9 2" xfId="523"/>
    <cellStyle name="40% - Accent5 9 3" xfId="524"/>
    <cellStyle name="40% - Accent5 9 4" xfId="525"/>
    <cellStyle name="40% - Accent5 9 5" xfId="526"/>
    <cellStyle name="40% - Accent6" xfId="4136" builtinId="51" customBuiltin="1"/>
    <cellStyle name="40% - Accent6 10" xfId="527"/>
    <cellStyle name="40% - Accent6 11" xfId="528"/>
    <cellStyle name="40% - Accent6 12" xfId="529"/>
    <cellStyle name="40% - Accent6 13" xfId="530"/>
    <cellStyle name="40% - Accent6 14" xfId="531"/>
    <cellStyle name="40% - Accent6 15" xfId="532"/>
    <cellStyle name="40% - Accent6 2" xfId="533"/>
    <cellStyle name="40% - Accent6 2 2" xfId="534"/>
    <cellStyle name="40% - Accent6 2 2 2" xfId="535"/>
    <cellStyle name="40% - Accent6 2 2 3" xfId="3238"/>
    <cellStyle name="40% - Accent6 2 3" xfId="536"/>
    <cellStyle name="40% - Accent6 2 4" xfId="537"/>
    <cellStyle name="40% - Accent6 2 5" xfId="538"/>
    <cellStyle name="40% - Accent6 2 6" xfId="539"/>
    <cellStyle name="40% - Accent6 2 7" xfId="3239"/>
    <cellStyle name="40% - Accent6 3" xfId="540"/>
    <cellStyle name="40% - Accent6 3 2" xfId="541"/>
    <cellStyle name="40% - Accent6 3 3" xfId="542"/>
    <cellStyle name="40% - Accent6 3 4" xfId="543"/>
    <cellStyle name="40% - Accent6 3 5" xfId="544"/>
    <cellStyle name="40% - Accent6 4" xfId="545"/>
    <cellStyle name="40% - Accent6 4 2" xfId="546"/>
    <cellStyle name="40% - Accent6 4 3" xfId="547"/>
    <cellStyle name="40% - Accent6 4 4" xfId="548"/>
    <cellStyle name="40% - Accent6 4 5" xfId="549"/>
    <cellStyle name="40% - Accent6 5" xfId="550"/>
    <cellStyle name="40% - Accent6 5 2" xfId="551"/>
    <cellStyle name="40% - Accent6 5 3" xfId="552"/>
    <cellStyle name="40% - Accent6 5 4" xfId="553"/>
    <cellStyle name="40% - Accent6 5 5" xfId="554"/>
    <cellStyle name="40% - Accent6 6" xfId="555"/>
    <cellStyle name="40% - Accent6 6 2" xfId="556"/>
    <cellStyle name="40% - Accent6 6 3" xfId="557"/>
    <cellStyle name="40% - Accent6 6 4" xfId="558"/>
    <cellStyle name="40% - Accent6 6 5" xfId="559"/>
    <cellStyle name="40% - Accent6 7" xfId="560"/>
    <cellStyle name="40% - Accent6 7 2" xfId="561"/>
    <cellStyle name="40% - Accent6 7 3" xfId="562"/>
    <cellStyle name="40% - Accent6 7 4" xfId="563"/>
    <cellStyle name="40% - Accent6 7 5" xfId="564"/>
    <cellStyle name="40% - Accent6 8" xfId="565"/>
    <cellStyle name="40% - Accent6 8 2" xfId="566"/>
    <cellStyle name="40% - Accent6 8 3" xfId="567"/>
    <cellStyle name="40% - Accent6 8 4" xfId="568"/>
    <cellStyle name="40% - Accent6 8 5" xfId="569"/>
    <cellStyle name="40% - Accent6 9" xfId="570"/>
    <cellStyle name="40% - Accent6 9 2" xfId="571"/>
    <cellStyle name="40% - Accent6 9 3" xfId="572"/>
    <cellStyle name="40% - Accent6 9 4" xfId="573"/>
    <cellStyle name="40% - Accent6 9 5" xfId="574"/>
    <cellStyle name="60% - Accent1" xfId="4117" builtinId="32" customBuiltin="1"/>
    <cellStyle name="60% - Accent1 10" xfId="575"/>
    <cellStyle name="60% - Accent1 11" xfId="576"/>
    <cellStyle name="60% - Accent1 12" xfId="577"/>
    <cellStyle name="60% - Accent1 13" xfId="578"/>
    <cellStyle name="60% - Accent1 14" xfId="579"/>
    <cellStyle name="60% - Accent1 15" xfId="580"/>
    <cellStyle name="60% - Accent1 2" xfId="581"/>
    <cellStyle name="60% - Accent1 2 2" xfId="582"/>
    <cellStyle name="60% - Accent1 2 2 2" xfId="583"/>
    <cellStyle name="60% - Accent1 2 2 3" xfId="3240"/>
    <cellStyle name="60% - Accent1 2 3" xfId="584"/>
    <cellStyle name="60% - Accent1 2 4" xfId="585"/>
    <cellStyle name="60% - Accent1 2 5" xfId="586"/>
    <cellStyle name="60% - Accent1 2 6" xfId="587"/>
    <cellStyle name="60% - Accent1 2 7" xfId="3241"/>
    <cellStyle name="60% - Accent1 3" xfId="588"/>
    <cellStyle name="60% - Accent1 3 2" xfId="589"/>
    <cellStyle name="60% - Accent1 3 3" xfId="590"/>
    <cellStyle name="60% - Accent1 3 4" xfId="591"/>
    <cellStyle name="60% - Accent1 3 5" xfId="592"/>
    <cellStyle name="60% - Accent1 4" xfId="593"/>
    <cellStyle name="60% - Accent1 4 2" xfId="594"/>
    <cellStyle name="60% - Accent1 4 3" xfId="595"/>
    <cellStyle name="60% - Accent1 4 4" xfId="596"/>
    <cellStyle name="60% - Accent1 4 5" xfId="597"/>
    <cellStyle name="60% - Accent1 5" xfId="598"/>
    <cellStyle name="60% - Accent1 5 2" xfId="599"/>
    <cellStyle name="60% - Accent1 5 3" xfId="600"/>
    <cellStyle name="60% - Accent1 5 4" xfId="601"/>
    <cellStyle name="60% - Accent1 5 5" xfId="602"/>
    <cellStyle name="60% - Accent1 6" xfId="603"/>
    <cellStyle name="60% - Accent1 6 2" xfId="604"/>
    <cellStyle name="60% - Accent1 6 3" xfId="605"/>
    <cellStyle name="60% - Accent1 6 4" xfId="606"/>
    <cellStyle name="60% - Accent1 6 5" xfId="607"/>
    <cellStyle name="60% - Accent1 7" xfId="608"/>
    <cellStyle name="60% - Accent1 7 2" xfId="609"/>
    <cellStyle name="60% - Accent1 7 3" xfId="610"/>
    <cellStyle name="60% - Accent1 7 4" xfId="611"/>
    <cellStyle name="60% - Accent1 7 5" xfId="612"/>
    <cellStyle name="60% - Accent1 8" xfId="613"/>
    <cellStyle name="60% - Accent1 8 2" xfId="614"/>
    <cellStyle name="60% - Accent1 8 3" xfId="615"/>
    <cellStyle name="60% - Accent1 8 4" xfId="616"/>
    <cellStyle name="60% - Accent1 8 5" xfId="617"/>
    <cellStyle name="60% - Accent1 9" xfId="618"/>
    <cellStyle name="60% - Accent1 9 2" xfId="619"/>
    <cellStyle name="60% - Accent1 9 3" xfId="620"/>
    <cellStyle name="60% - Accent1 9 4" xfId="621"/>
    <cellStyle name="60% - Accent1 9 5" xfId="622"/>
    <cellStyle name="60% - Accent2" xfId="4121" builtinId="36" customBuiltin="1"/>
    <cellStyle name="60% - Accent2 10" xfId="623"/>
    <cellStyle name="60% - Accent2 11" xfId="624"/>
    <cellStyle name="60% - Accent2 12" xfId="625"/>
    <cellStyle name="60% - Accent2 13" xfId="626"/>
    <cellStyle name="60% - Accent2 14" xfId="627"/>
    <cellStyle name="60% - Accent2 15" xfId="628"/>
    <cellStyle name="60% - Accent2 2" xfId="629"/>
    <cellStyle name="60% - Accent2 2 2" xfId="630"/>
    <cellStyle name="60% - Accent2 2 2 2" xfId="631"/>
    <cellStyle name="60% - Accent2 2 2 3" xfId="3242"/>
    <cellStyle name="60% - Accent2 2 3" xfId="632"/>
    <cellStyle name="60% - Accent2 2 4" xfId="633"/>
    <cellStyle name="60% - Accent2 2 5" xfId="634"/>
    <cellStyle name="60% - Accent2 2 6" xfId="635"/>
    <cellStyle name="60% - Accent2 2 7" xfId="3243"/>
    <cellStyle name="60% - Accent2 3" xfId="636"/>
    <cellStyle name="60% - Accent2 3 2" xfId="637"/>
    <cellStyle name="60% - Accent2 3 3" xfId="638"/>
    <cellStyle name="60% - Accent2 3 4" xfId="639"/>
    <cellStyle name="60% - Accent2 3 5" xfId="640"/>
    <cellStyle name="60% - Accent2 4" xfId="641"/>
    <cellStyle name="60% - Accent2 4 2" xfId="642"/>
    <cellStyle name="60% - Accent2 4 3" xfId="643"/>
    <cellStyle name="60% - Accent2 4 4" xfId="644"/>
    <cellStyle name="60% - Accent2 4 5" xfId="645"/>
    <cellStyle name="60% - Accent2 5" xfId="646"/>
    <cellStyle name="60% - Accent2 5 2" xfId="647"/>
    <cellStyle name="60% - Accent2 5 3" xfId="648"/>
    <cellStyle name="60% - Accent2 5 4" xfId="649"/>
    <cellStyle name="60% - Accent2 5 5" xfId="650"/>
    <cellStyle name="60% - Accent2 6" xfId="651"/>
    <cellStyle name="60% - Accent2 6 2" xfId="652"/>
    <cellStyle name="60% - Accent2 6 3" xfId="653"/>
    <cellStyle name="60% - Accent2 6 4" xfId="654"/>
    <cellStyle name="60% - Accent2 6 5" xfId="655"/>
    <cellStyle name="60% - Accent2 7" xfId="656"/>
    <cellStyle name="60% - Accent2 7 2" xfId="657"/>
    <cellStyle name="60% - Accent2 7 3" xfId="658"/>
    <cellStyle name="60% - Accent2 7 4" xfId="659"/>
    <cellStyle name="60% - Accent2 7 5" xfId="660"/>
    <cellStyle name="60% - Accent2 8" xfId="661"/>
    <cellStyle name="60% - Accent2 8 2" xfId="662"/>
    <cellStyle name="60% - Accent2 8 3" xfId="663"/>
    <cellStyle name="60% - Accent2 8 4" xfId="664"/>
    <cellStyle name="60% - Accent2 8 5" xfId="665"/>
    <cellStyle name="60% - Accent2 9" xfId="666"/>
    <cellStyle name="60% - Accent2 9 2" xfId="667"/>
    <cellStyle name="60% - Accent2 9 3" xfId="668"/>
    <cellStyle name="60% - Accent2 9 4" xfId="669"/>
    <cellStyle name="60% - Accent2 9 5" xfId="670"/>
    <cellStyle name="60% - Accent3" xfId="4125" builtinId="40" customBuiltin="1"/>
    <cellStyle name="60% - Accent3 10" xfId="671"/>
    <cellStyle name="60% - Accent3 11" xfId="672"/>
    <cellStyle name="60% - Accent3 12" xfId="673"/>
    <cellStyle name="60% - Accent3 13" xfId="674"/>
    <cellStyle name="60% - Accent3 14" xfId="675"/>
    <cellStyle name="60% - Accent3 15" xfId="676"/>
    <cellStyle name="60% - Accent3 2" xfId="677"/>
    <cellStyle name="60% - Accent3 2 2" xfId="678"/>
    <cellStyle name="60% - Accent3 2 2 2" xfId="679"/>
    <cellStyle name="60% - Accent3 2 2 3" xfId="3244"/>
    <cellStyle name="60% - Accent3 2 3" xfId="680"/>
    <cellStyle name="60% - Accent3 2 4" xfId="681"/>
    <cellStyle name="60% - Accent3 2 5" xfId="682"/>
    <cellStyle name="60% - Accent3 2 6" xfId="683"/>
    <cellStyle name="60% - Accent3 2 7" xfId="3245"/>
    <cellStyle name="60% - Accent3 3" xfId="684"/>
    <cellStyle name="60% - Accent3 3 2" xfId="685"/>
    <cellStyle name="60% - Accent3 3 3" xfId="686"/>
    <cellStyle name="60% - Accent3 3 4" xfId="687"/>
    <cellStyle name="60% - Accent3 3 5" xfId="688"/>
    <cellStyle name="60% - Accent3 4" xfId="689"/>
    <cellStyle name="60% - Accent3 4 2" xfId="690"/>
    <cellStyle name="60% - Accent3 4 3" xfId="691"/>
    <cellStyle name="60% - Accent3 4 4" xfId="692"/>
    <cellStyle name="60% - Accent3 4 5" xfId="693"/>
    <cellStyle name="60% - Accent3 5" xfId="694"/>
    <cellStyle name="60% - Accent3 5 2" xfId="695"/>
    <cellStyle name="60% - Accent3 5 3" xfId="696"/>
    <cellStyle name="60% - Accent3 5 4" xfId="697"/>
    <cellStyle name="60% - Accent3 5 5" xfId="698"/>
    <cellStyle name="60% - Accent3 6" xfId="699"/>
    <cellStyle name="60% - Accent3 6 2" xfId="700"/>
    <cellStyle name="60% - Accent3 6 3" xfId="701"/>
    <cellStyle name="60% - Accent3 6 4" xfId="702"/>
    <cellStyle name="60% - Accent3 6 5" xfId="703"/>
    <cellStyle name="60% - Accent3 7" xfId="704"/>
    <cellStyle name="60% - Accent3 7 2" xfId="705"/>
    <cellStyle name="60% - Accent3 7 3" xfId="706"/>
    <cellStyle name="60% - Accent3 7 4" xfId="707"/>
    <cellStyle name="60% - Accent3 7 5" xfId="708"/>
    <cellStyle name="60% - Accent3 8" xfId="709"/>
    <cellStyle name="60% - Accent3 8 2" xfId="710"/>
    <cellStyle name="60% - Accent3 8 3" xfId="711"/>
    <cellStyle name="60% - Accent3 8 4" xfId="712"/>
    <cellStyle name="60% - Accent3 8 5" xfId="713"/>
    <cellStyle name="60% - Accent3 9" xfId="714"/>
    <cellStyle name="60% - Accent3 9 2" xfId="715"/>
    <cellStyle name="60% - Accent3 9 3" xfId="716"/>
    <cellStyle name="60% - Accent3 9 4" xfId="717"/>
    <cellStyle name="60% - Accent3 9 5" xfId="718"/>
    <cellStyle name="60% - Accent4" xfId="4129" builtinId="44" customBuiltin="1"/>
    <cellStyle name="60% - Accent4 10" xfId="719"/>
    <cellStyle name="60% - Accent4 11" xfId="720"/>
    <cellStyle name="60% - Accent4 12" xfId="721"/>
    <cellStyle name="60% - Accent4 13" xfId="722"/>
    <cellStyle name="60% - Accent4 14" xfId="723"/>
    <cellStyle name="60% - Accent4 15" xfId="724"/>
    <cellStyle name="60% - Accent4 2" xfId="725"/>
    <cellStyle name="60% - Accent4 2 2" xfId="726"/>
    <cellStyle name="60% - Accent4 2 2 2" xfId="727"/>
    <cellStyle name="60% - Accent4 2 2 3" xfId="3246"/>
    <cellStyle name="60% - Accent4 2 3" xfId="728"/>
    <cellStyle name="60% - Accent4 2 4" xfId="729"/>
    <cellStyle name="60% - Accent4 2 5" xfId="730"/>
    <cellStyle name="60% - Accent4 2 6" xfId="731"/>
    <cellStyle name="60% - Accent4 2 7" xfId="3247"/>
    <cellStyle name="60% - Accent4 3" xfId="732"/>
    <cellStyle name="60% - Accent4 3 2" xfId="733"/>
    <cellStyle name="60% - Accent4 3 3" xfId="734"/>
    <cellStyle name="60% - Accent4 3 4" xfId="735"/>
    <cellStyle name="60% - Accent4 3 5" xfId="736"/>
    <cellStyle name="60% - Accent4 4" xfId="737"/>
    <cellStyle name="60% - Accent4 4 2" xfId="738"/>
    <cellStyle name="60% - Accent4 4 3" xfId="739"/>
    <cellStyle name="60% - Accent4 4 4" xfId="740"/>
    <cellStyle name="60% - Accent4 4 5" xfId="741"/>
    <cellStyle name="60% - Accent4 5" xfId="742"/>
    <cellStyle name="60% - Accent4 5 2" xfId="743"/>
    <cellStyle name="60% - Accent4 5 3" xfId="744"/>
    <cellStyle name="60% - Accent4 5 4" xfId="745"/>
    <cellStyle name="60% - Accent4 5 5" xfId="746"/>
    <cellStyle name="60% - Accent4 6" xfId="747"/>
    <cellStyle name="60% - Accent4 6 2" xfId="748"/>
    <cellStyle name="60% - Accent4 6 3" xfId="749"/>
    <cellStyle name="60% - Accent4 6 4" xfId="750"/>
    <cellStyle name="60% - Accent4 6 5" xfId="751"/>
    <cellStyle name="60% - Accent4 7" xfId="752"/>
    <cellStyle name="60% - Accent4 7 2" xfId="753"/>
    <cellStyle name="60% - Accent4 7 3" xfId="754"/>
    <cellStyle name="60% - Accent4 7 4" xfId="755"/>
    <cellStyle name="60% - Accent4 7 5" xfId="756"/>
    <cellStyle name="60% - Accent4 8" xfId="757"/>
    <cellStyle name="60% - Accent4 8 2" xfId="758"/>
    <cellStyle name="60% - Accent4 8 3" xfId="759"/>
    <cellStyle name="60% - Accent4 8 4" xfId="760"/>
    <cellStyle name="60% - Accent4 8 5" xfId="761"/>
    <cellStyle name="60% - Accent4 9" xfId="762"/>
    <cellStyle name="60% - Accent4 9 2" xfId="763"/>
    <cellStyle name="60% - Accent4 9 3" xfId="764"/>
    <cellStyle name="60% - Accent4 9 4" xfId="765"/>
    <cellStyle name="60% - Accent4 9 5" xfId="766"/>
    <cellStyle name="60% - Accent5" xfId="4133" builtinId="48" customBuiltin="1"/>
    <cellStyle name="60% - Accent5 10" xfId="767"/>
    <cellStyle name="60% - Accent5 11" xfId="768"/>
    <cellStyle name="60% - Accent5 12" xfId="769"/>
    <cellStyle name="60% - Accent5 13" xfId="770"/>
    <cellStyle name="60% - Accent5 14" xfId="771"/>
    <cellStyle name="60% - Accent5 15" xfId="772"/>
    <cellStyle name="60% - Accent5 2" xfId="773"/>
    <cellStyle name="60% - Accent5 2 2" xfId="774"/>
    <cellStyle name="60% - Accent5 2 2 2" xfId="775"/>
    <cellStyle name="60% - Accent5 2 2 3" xfId="3248"/>
    <cellStyle name="60% - Accent5 2 3" xfId="776"/>
    <cellStyle name="60% - Accent5 2 4" xfId="777"/>
    <cellStyle name="60% - Accent5 2 5" xfId="778"/>
    <cellStyle name="60% - Accent5 2 6" xfId="779"/>
    <cellStyle name="60% - Accent5 2 7" xfId="3249"/>
    <cellStyle name="60% - Accent5 3" xfId="780"/>
    <cellStyle name="60% - Accent5 3 2" xfId="781"/>
    <cellStyle name="60% - Accent5 3 3" xfId="782"/>
    <cellStyle name="60% - Accent5 3 4" xfId="783"/>
    <cellStyle name="60% - Accent5 3 5" xfId="784"/>
    <cellStyle name="60% - Accent5 4" xfId="785"/>
    <cellStyle name="60% - Accent5 4 2" xfId="786"/>
    <cellStyle name="60% - Accent5 4 3" xfId="787"/>
    <cellStyle name="60% - Accent5 4 4" xfId="788"/>
    <cellStyle name="60% - Accent5 4 5" xfId="789"/>
    <cellStyle name="60% - Accent5 5" xfId="790"/>
    <cellStyle name="60% - Accent5 5 2" xfId="791"/>
    <cellStyle name="60% - Accent5 5 3" xfId="792"/>
    <cellStyle name="60% - Accent5 5 4" xfId="793"/>
    <cellStyle name="60% - Accent5 5 5" xfId="794"/>
    <cellStyle name="60% - Accent5 6" xfId="795"/>
    <cellStyle name="60% - Accent5 6 2" xfId="796"/>
    <cellStyle name="60% - Accent5 6 3" xfId="797"/>
    <cellStyle name="60% - Accent5 6 4" xfId="798"/>
    <cellStyle name="60% - Accent5 6 5" xfId="799"/>
    <cellStyle name="60% - Accent5 7" xfId="800"/>
    <cellStyle name="60% - Accent5 7 2" xfId="801"/>
    <cellStyle name="60% - Accent5 7 3" xfId="802"/>
    <cellStyle name="60% - Accent5 7 4" xfId="803"/>
    <cellStyle name="60% - Accent5 7 5" xfId="804"/>
    <cellStyle name="60% - Accent5 8" xfId="805"/>
    <cellStyle name="60% - Accent5 8 2" xfId="806"/>
    <cellStyle name="60% - Accent5 8 3" xfId="807"/>
    <cellStyle name="60% - Accent5 8 4" xfId="808"/>
    <cellStyle name="60% - Accent5 8 5" xfId="809"/>
    <cellStyle name="60% - Accent5 9" xfId="810"/>
    <cellStyle name="60% - Accent5 9 2" xfId="811"/>
    <cellStyle name="60% - Accent5 9 3" xfId="812"/>
    <cellStyle name="60% - Accent5 9 4" xfId="813"/>
    <cellStyle name="60% - Accent5 9 5" xfId="814"/>
    <cellStyle name="60% - Accent6" xfId="4137" builtinId="52" customBuiltin="1"/>
    <cellStyle name="60% - Accent6 10" xfId="815"/>
    <cellStyle name="60% - Accent6 11" xfId="816"/>
    <cellStyle name="60% - Accent6 12" xfId="817"/>
    <cellStyle name="60% - Accent6 13" xfId="818"/>
    <cellStyle name="60% - Accent6 14" xfId="819"/>
    <cellStyle name="60% - Accent6 15" xfId="820"/>
    <cellStyle name="60% - Accent6 2" xfId="821"/>
    <cellStyle name="60% - Accent6 2 2" xfId="822"/>
    <cellStyle name="60% - Accent6 2 2 2" xfId="823"/>
    <cellStyle name="60% - Accent6 2 2 3" xfId="3250"/>
    <cellStyle name="60% - Accent6 2 3" xfId="824"/>
    <cellStyle name="60% - Accent6 2 4" xfId="825"/>
    <cellStyle name="60% - Accent6 2 5" xfId="826"/>
    <cellStyle name="60% - Accent6 2 6" xfId="827"/>
    <cellStyle name="60% - Accent6 2 7" xfId="3251"/>
    <cellStyle name="60% - Accent6 3" xfId="828"/>
    <cellStyle name="60% - Accent6 3 2" xfId="829"/>
    <cellStyle name="60% - Accent6 3 3" xfId="830"/>
    <cellStyle name="60% - Accent6 3 4" xfId="831"/>
    <cellStyle name="60% - Accent6 3 5" xfId="832"/>
    <cellStyle name="60% - Accent6 4" xfId="833"/>
    <cellStyle name="60% - Accent6 4 2" xfId="834"/>
    <cellStyle name="60% - Accent6 4 3" xfId="835"/>
    <cellStyle name="60% - Accent6 4 4" xfId="836"/>
    <cellStyle name="60% - Accent6 4 5" xfId="837"/>
    <cellStyle name="60% - Accent6 5" xfId="838"/>
    <cellStyle name="60% - Accent6 5 2" xfId="839"/>
    <cellStyle name="60% - Accent6 5 3" xfId="840"/>
    <cellStyle name="60% - Accent6 5 4" xfId="841"/>
    <cellStyle name="60% - Accent6 5 5" xfId="842"/>
    <cellStyle name="60% - Accent6 6" xfId="843"/>
    <cellStyle name="60% - Accent6 6 2" xfId="844"/>
    <cellStyle name="60% - Accent6 6 3" xfId="845"/>
    <cellStyle name="60% - Accent6 6 4" xfId="846"/>
    <cellStyle name="60% - Accent6 6 5" xfId="847"/>
    <cellStyle name="60% - Accent6 7" xfId="848"/>
    <cellStyle name="60% - Accent6 7 2" xfId="849"/>
    <cellStyle name="60% - Accent6 7 3" xfId="850"/>
    <cellStyle name="60% - Accent6 7 4" xfId="851"/>
    <cellStyle name="60% - Accent6 7 5" xfId="852"/>
    <cellStyle name="60% - Accent6 8" xfId="853"/>
    <cellStyle name="60% - Accent6 8 2" xfId="854"/>
    <cellStyle name="60% - Accent6 8 3" xfId="855"/>
    <cellStyle name="60% - Accent6 8 4" xfId="856"/>
    <cellStyle name="60% - Accent6 8 5" xfId="857"/>
    <cellStyle name="60% - Accent6 9" xfId="858"/>
    <cellStyle name="60% - Accent6 9 2" xfId="859"/>
    <cellStyle name="60% - Accent6 9 3" xfId="860"/>
    <cellStyle name="60% - Accent6 9 4" xfId="861"/>
    <cellStyle name="60% - Accent6 9 5" xfId="862"/>
    <cellStyle name="60% Accent1" xfId="863"/>
    <cellStyle name="Accent1" xfId="4114" builtinId="29" customBuiltin="1"/>
    <cellStyle name="Accent1 10" xfId="864"/>
    <cellStyle name="Accent1 11" xfId="865"/>
    <cellStyle name="Accent1 12" xfId="866"/>
    <cellStyle name="Accent1 13" xfId="867"/>
    <cellStyle name="Accent1 14" xfId="868"/>
    <cellStyle name="Accent1 15" xfId="869"/>
    <cellStyle name="Accent1 2" xfId="870"/>
    <cellStyle name="Accent1 2 2" xfId="871"/>
    <cellStyle name="Accent1 2 2 2" xfId="872"/>
    <cellStyle name="Accent1 2 2 3" xfId="3252"/>
    <cellStyle name="Accent1 2 3" xfId="873"/>
    <cellStyle name="Accent1 2 4" xfId="874"/>
    <cellStyle name="Accent1 2 5" xfId="875"/>
    <cellStyle name="Accent1 2 6" xfId="876"/>
    <cellStyle name="Accent1 2 7" xfId="3253"/>
    <cellStyle name="Accent1 3" xfId="877"/>
    <cellStyle name="Accent1 3 2" xfId="878"/>
    <cellStyle name="Accent1 3 3" xfId="879"/>
    <cellStyle name="Accent1 3 4" xfId="880"/>
    <cellStyle name="Accent1 3 5" xfId="881"/>
    <cellStyle name="Accent1 4" xfId="882"/>
    <cellStyle name="Accent1 4 2" xfId="883"/>
    <cellStyle name="Accent1 4 3" xfId="884"/>
    <cellStyle name="Accent1 4 4" xfId="885"/>
    <cellStyle name="Accent1 4 5" xfId="886"/>
    <cellStyle name="Accent1 5" xfId="887"/>
    <cellStyle name="Accent1 5 2" xfId="888"/>
    <cellStyle name="Accent1 5 3" xfId="889"/>
    <cellStyle name="Accent1 5 4" xfId="890"/>
    <cellStyle name="Accent1 5 5" xfId="891"/>
    <cellStyle name="Accent1 6" xfId="892"/>
    <cellStyle name="Accent1 6 2" xfId="893"/>
    <cellStyle name="Accent1 6 3" xfId="894"/>
    <cellStyle name="Accent1 6 4" xfId="895"/>
    <cellStyle name="Accent1 6 5" xfId="896"/>
    <cellStyle name="Accent1 7" xfId="897"/>
    <cellStyle name="Accent1 7 2" xfId="898"/>
    <cellStyle name="Accent1 7 3" xfId="899"/>
    <cellStyle name="Accent1 7 4" xfId="900"/>
    <cellStyle name="Accent1 7 5" xfId="901"/>
    <cellStyle name="Accent1 8" xfId="902"/>
    <cellStyle name="Accent1 8 2" xfId="903"/>
    <cellStyle name="Accent1 8 3" xfId="904"/>
    <cellStyle name="Accent1 8 4" xfId="905"/>
    <cellStyle name="Accent1 8 5" xfId="906"/>
    <cellStyle name="Accent1 9" xfId="907"/>
    <cellStyle name="Accent1 9 2" xfId="908"/>
    <cellStyle name="Accent1 9 3" xfId="909"/>
    <cellStyle name="Accent1 9 4" xfId="910"/>
    <cellStyle name="Accent1 9 5" xfId="911"/>
    <cellStyle name="Accent2" xfId="4118" builtinId="33" customBuiltin="1"/>
    <cellStyle name="Accent2 10" xfId="912"/>
    <cellStyle name="Accent2 11" xfId="913"/>
    <cellStyle name="Accent2 12" xfId="914"/>
    <cellStyle name="Accent2 13" xfId="915"/>
    <cellStyle name="Accent2 14" xfId="916"/>
    <cellStyle name="Accent2 15" xfId="917"/>
    <cellStyle name="Accent2 2" xfId="918"/>
    <cellStyle name="Accent2 2 2" xfId="919"/>
    <cellStyle name="Accent2 2 2 2" xfId="920"/>
    <cellStyle name="Accent2 2 2 3" xfId="3254"/>
    <cellStyle name="Accent2 2 3" xfId="921"/>
    <cellStyle name="Accent2 2 4" xfId="922"/>
    <cellStyle name="Accent2 2 5" xfId="923"/>
    <cellStyle name="Accent2 2 6" xfId="924"/>
    <cellStyle name="Accent2 2 7" xfId="3255"/>
    <cellStyle name="Accent2 3" xfId="925"/>
    <cellStyle name="Accent2 3 2" xfId="926"/>
    <cellStyle name="Accent2 3 3" xfId="927"/>
    <cellStyle name="Accent2 3 4" xfId="928"/>
    <cellStyle name="Accent2 3 5" xfId="929"/>
    <cellStyle name="Accent2 4" xfId="930"/>
    <cellStyle name="Accent2 4 2" xfId="931"/>
    <cellStyle name="Accent2 4 3" xfId="932"/>
    <cellStyle name="Accent2 4 4" xfId="933"/>
    <cellStyle name="Accent2 4 5" xfId="934"/>
    <cellStyle name="Accent2 5" xfId="935"/>
    <cellStyle name="Accent2 5 2" xfId="936"/>
    <cellStyle name="Accent2 5 3" xfId="937"/>
    <cellStyle name="Accent2 5 4" xfId="938"/>
    <cellStyle name="Accent2 5 5" xfId="939"/>
    <cellStyle name="Accent2 6" xfId="940"/>
    <cellStyle name="Accent2 6 2" xfId="941"/>
    <cellStyle name="Accent2 6 3" xfId="942"/>
    <cellStyle name="Accent2 6 4" xfId="943"/>
    <cellStyle name="Accent2 6 5" xfId="944"/>
    <cellStyle name="Accent2 7" xfId="945"/>
    <cellStyle name="Accent2 7 2" xfId="946"/>
    <cellStyle name="Accent2 7 3" xfId="947"/>
    <cellStyle name="Accent2 7 4" xfId="948"/>
    <cellStyle name="Accent2 7 5" xfId="949"/>
    <cellStyle name="Accent2 8" xfId="950"/>
    <cellStyle name="Accent2 8 2" xfId="951"/>
    <cellStyle name="Accent2 8 3" xfId="952"/>
    <cellStyle name="Accent2 8 4" xfId="953"/>
    <cellStyle name="Accent2 8 5" xfId="954"/>
    <cellStyle name="Accent2 9" xfId="955"/>
    <cellStyle name="Accent2 9 2" xfId="956"/>
    <cellStyle name="Accent2 9 3" xfId="957"/>
    <cellStyle name="Accent2 9 4" xfId="958"/>
    <cellStyle name="Accent2 9 5" xfId="959"/>
    <cellStyle name="Accent3" xfId="4122" builtinId="37" customBuiltin="1"/>
    <cellStyle name="Accent3 10" xfId="960"/>
    <cellStyle name="Accent3 11" xfId="961"/>
    <cellStyle name="Accent3 12" xfId="962"/>
    <cellStyle name="Accent3 13" xfId="963"/>
    <cellStyle name="Accent3 14" xfId="964"/>
    <cellStyle name="Accent3 15" xfId="965"/>
    <cellStyle name="Accent3 2" xfId="966"/>
    <cellStyle name="Accent3 2 2" xfId="967"/>
    <cellStyle name="Accent3 2 2 2" xfId="968"/>
    <cellStyle name="Accent3 2 2 3" xfId="3256"/>
    <cellStyle name="Accent3 2 3" xfId="969"/>
    <cellStyle name="Accent3 2 4" xfId="970"/>
    <cellStyle name="Accent3 2 5" xfId="971"/>
    <cellStyle name="Accent3 2 6" xfId="972"/>
    <cellStyle name="Accent3 2 7" xfId="3257"/>
    <cellStyle name="Accent3 3" xfId="973"/>
    <cellStyle name="Accent3 3 2" xfId="974"/>
    <cellStyle name="Accent3 3 3" xfId="975"/>
    <cellStyle name="Accent3 3 4" xfId="976"/>
    <cellStyle name="Accent3 3 5" xfId="977"/>
    <cellStyle name="Accent3 4" xfId="978"/>
    <cellStyle name="Accent3 4 2" xfId="979"/>
    <cellStyle name="Accent3 4 3" xfId="980"/>
    <cellStyle name="Accent3 4 4" xfId="981"/>
    <cellStyle name="Accent3 4 5" xfId="982"/>
    <cellStyle name="Accent3 5" xfId="983"/>
    <cellStyle name="Accent3 5 2" xfId="984"/>
    <cellStyle name="Accent3 5 3" xfId="985"/>
    <cellStyle name="Accent3 5 4" xfId="986"/>
    <cellStyle name="Accent3 5 5" xfId="987"/>
    <cellStyle name="Accent3 6" xfId="988"/>
    <cellStyle name="Accent3 6 2" xfId="989"/>
    <cellStyle name="Accent3 6 3" xfId="990"/>
    <cellStyle name="Accent3 6 4" xfId="991"/>
    <cellStyle name="Accent3 6 5" xfId="992"/>
    <cellStyle name="Accent3 7" xfId="993"/>
    <cellStyle name="Accent3 7 2" xfId="994"/>
    <cellStyle name="Accent3 7 3" xfId="995"/>
    <cellStyle name="Accent3 7 4" xfId="996"/>
    <cellStyle name="Accent3 7 5" xfId="997"/>
    <cellStyle name="Accent3 8" xfId="998"/>
    <cellStyle name="Accent3 8 2" xfId="999"/>
    <cellStyle name="Accent3 8 3" xfId="1000"/>
    <cellStyle name="Accent3 8 4" xfId="1001"/>
    <cellStyle name="Accent3 8 5" xfId="1002"/>
    <cellStyle name="Accent3 9" xfId="1003"/>
    <cellStyle name="Accent3 9 2" xfId="1004"/>
    <cellStyle name="Accent3 9 3" xfId="1005"/>
    <cellStyle name="Accent3 9 4" xfId="1006"/>
    <cellStyle name="Accent3 9 5" xfId="1007"/>
    <cellStyle name="Accent4" xfId="4126" builtinId="41" customBuiltin="1"/>
    <cellStyle name="Accent4 10" xfId="1008"/>
    <cellStyle name="Accent4 11" xfId="1009"/>
    <cellStyle name="Accent4 12" xfId="1010"/>
    <cellStyle name="Accent4 13" xfId="1011"/>
    <cellStyle name="Accent4 14" xfId="1012"/>
    <cellStyle name="Accent4 15" xfId="1013"/>
    <cellStyle name="Accent4 2" xfId="1014"/>
    <cellStyle name="Accent4 2 2" xfId="1015"/>
    <cellStyle name="Accent4 2 2 2" xfId="1016"/>
    <cellStyle name="Accent4 2 2 3" xfId="3258"/>
    <cellStyle name="Accent4 2 3" xfId="1017"/>
    <cellStyle name="Accent4 2 4" xfId="1018"/>
    <cellStyle name="Accent4 2 5" xfId="1019"/>
    <cellStyle name="Accent4 2 6" xfId="1020"/>
    <cellStyle name="Accent4 2 7" xfId="3259"/>
    <cellStyle name="Accent4 3" xfId="1021"/>
    <cellStyle name="Accent4 3 2" xfId="1022"/>
    <cellStyle name="Accent4 3 3" xfId="1023"/>
    <cellStyle name="Accent4 3 4" xfId="1024"/>
    <cellStyle name="Accent4 3 5" xfId="1025"/>
    <cellStyle name="Accent4 4" xfId="1026"/>
    <cellStyle name="Accent4 4 2" xfId="1027"/>
    <cellStyle name="Accent4 4 3" xfId="1028"/>
    <cellStyle name="Accent4 4 4" xfId="1029"/>
    <cellStyle name="Accent4 4 5" xfId="1030"/>
    <cellStyle name="Accent4 5" xfId="1031"/>
    <cellStyle name="Accent4 5 2" xfId="1032"/>
    <cellStyle name="Accent4 5 3" xfId="1033"/>
    <cellStyle name="Accent4 5 4" xfId="1034"/>
    <cellStyle name="Accent4 5 5" xfId="1035"/>
    <cellStyle name="Accent4 6" xfId="1036"/>
    <cellStyle name="Accent4 6 2" xfId="1037"/>
    <cellStyle name="Accent4 6 3" xfId="1038"/>
    <cellStyle name="Accent4 6 4" xfId="1039"/>
    <cellStyle name="Accent4 6 5" xfId="1040"/>
    <cellStyle name="Accent4 7" xfId="1041"/>
    <cellStyle name="Accent4 7 2" xfId="1042"/>
    <cellStyle name="Accent4 7 3" xfId="1043"/>
    <cellStyle name="Accent4 7 4" xfId="1044"/>
    <cellStyle name="Accent4 7 5" xfId="1045"/>
    <cellStyle name="Accent4 8" xfId="1046"/>
    <cellStyle name="Accent4 8 2" xfId="1047"/>
    <cellStyle name="Accent4 8 3" xfId="1048"/>
    <cellStyle name="Accent4 8 4" xfId="1049"/>
    <cellStyle name="Accent4 8 5" xfId="1050"/>
    <cellStyle name="Accent4 9" xfId="1051"/>
    <cellStyle name="Accent4 9 2" xfId="1052"/>
    <cellStyle name="Accent4 9 3" xfId="1053"/>
    <cellStyle name="Accent4 9 4" xfId="1054"/>
    <cellStyle name="Accent4 9 5" xfId="1055"/>
    <cellStyle name="Accent5" xfId="4130" builtinId="45" customBuiltin="1"/>
    <cellStyle name="Accent5 10" xfId="1056"/>
    <cellStyle name="Accent5 11" xfId="1057"/>
    <cellStyle name="Accent5 12" xfId="1058"/>
    <cellStyle name="Accent5 13" xfId="1059"/>
    <cellStyle name="Accent5 14" xfId="1060"/>
    <cellStyle name="Accent5 15" xfId="1061"/>
    <cellStyle name="Accent5 2" xfId="1062"/>
    <cellStyle name="Accent5 2 2" xfId="1063"/>
    <cellStyle name="Accent5 2 3" xfId="1064"/>
    <cellStyle name="Accent5 2 4" xfId="1065"/>
    <cellStyle name="Accent5 2 5" xfId="1066"/>
    <cellStyle name="Accent5 2 6" xfId="1067"/>
    <cellStyle name="Accent5 2 7" xfId="3260"/>
    <cellStyle name="Accent5 3" xfId="1068"/>
    <cellStyle name="Accent5 3 2" xfId="1069"/>
    <cellStyle name="Accent5 3 3" xfId="1070"/>
    <cellStyle name="Accent5 3 4" xfId="1071"/>
    <cellStyle name="Accent5 3 5" xfId="1072"/>
    <cellStyle name="Accent5 4" xfId="1073"/>
    <cellStyle name="Accent5 4 2" xfId="1074"/>
    <cellStyle name="Accent5 4 3" xfId="1075"/>
    <cellStyle name="Accent5 4 4" xfId="1076"/>
    <cellStyle name="Accent5 4 5" xfId="1077"/>
    <cellStyle name="Accent5 5" xfId="1078"/>
    <cellStyle name="Accent5 5 2" xfId="1079"/>
    <cellStyle name="Accent5 5 3" xfId="1080"/>
    <cellStyle name="Accent5 5 4" xfId="1081"/>
    <cellStyle name="Accent5 5 5" xfId="1082"/>
    <cellStyle name="Accent5 6" xfId="1083"/>
    <cellStyle name="Accent5 6 2" xfId="1084"/>
    <cellStyle name="Accent5 6 3" xfId="1085"/>
    <cellStyle name="Accent5 6 4" xfId="1086"/>
    <cellStyle name="Accent5 6 5" xfId="1087"/>
    <cellStyle name="Accent5 7" xfId="1088"/>
    <cellStyle name="Accent5 7 2" xfId="1089"/>
    <cellStyle name="Accent5 7 3" xfId="1090"/>
    <cellStyle name="Accent5 7 4" xfId="1091"/>
    <cellStyle name="Accent5 7 5" xfId="1092"/>
    <cellStyle name="Accent5 8" xfId="1093"/>
    <cellStyle name="Accent5 8 2" xfId="1094"/>
    <cellStyle name="Accent5 8 3" xfId="1095"/>
    <cellStyle name="Accent5 8 4" xfId="1096"/>
    <cellStyle name="Accent5 8 5" xfId="1097"/>
    <cellStyle name="Accent5 9" xfId="1098"/>
    <cellStyle name="Accent5 9 2" xfId="1099"/>
    <cellStyle name="Accent5 9 3" xfId="1100"/>
    <cellStyle name="Accent5 9 4" xfId="1101"/>
    <cellStyle name="Accent5 9 5" xfId="1102"/>
    <cellStyle name="Accent6" xfId="4134" builtinId="49" customBuiltin="1"/>
    <cellStyle name="Accent6 10" xfId="1103"/>
    <cellStyle name="Accent6 11" xfId="1104"/>
    <cellStyle name="Accent6 12" xfId="1105"/>
    <cellStyle name="Accent6 13" xfId="1106"/>
    <cellStyle name="Accent6 14" xfId="1107"/>
    <cellStyle name="Accent6 15" xfId="1108"/>
    <cellStyle name="Accent6 2" xfId="1109"/>
    <cellStyle name="Accent6 2 2" xfId="1110"/>
    <cellStyle name="Accent6 2 2 2" xfId="1111"/>
    <cellStyle name="Accent6 2 2 3" xfId="3261"/>
    <cellStyle name="Accent6 2 3" xfId="1112"/>
    <cellStyle name="Accent6 2 4" xfId="1113"/>
    <cellStyle name="Accent6 2 5" xfId="1114"/>
    <cellStyle name="Accent6 2 6" xfId="1115"/>
    <cellStyle name="Accent6 2 7" xfId="3262"/>
    <cellStyle name="Accent6 3" xfId="1116"/>
    <cellStyle name="Accent6 3 2" xfId="1117"/>
    <cellStyle name="Accent6 3 3" xfId="1118"/>
    <cellStyle name="Accent6 3 4" xfId="1119"/>
    <cellStyle name="Accent6 3 5" xfId="1120"/>
    <cellStyle name="Accent6 4" xfId="1121"/>
    <cellStyle name="Accent6 4 2" xfId="1122"/>
    <cellStyle name="Accent6 4 3" xfId="1123"/>
    <cellStyle name="Accent6 4 4" xfId="1124"/>
    <cellStyle name="Accent6 4 5" xfId="1125"/>
    <cellStyle name="Accent6 5" xfId="1126"/>
    <cellStyle name="Accent6 5 2" xfId="1127"/>
    <cellStyle name="Accent6 5 3" xfId="1128"/>
    <cellStyle name="Accent6 5 4" xfId="1129"/>
    <cellStyle name="Accent6 5 5" xfId="1130"/>
    <cellStyle name="Accent6 6" xfId="1131"/>
    <cellStyle name="Accent6 6 2" xfId="1132"/>
    <cellStyle name="Accent6 6 3" xfId="1133"/>
    <cellStyle name="Accent6 6 4" xfId="1134"/>
    <cellStyle name="Accent6 6 5" xfId="1135"/>
    <cellStyle name="Accent6 7" xfId="1136"/>
    <cellStyle name="Accent6 7 2" xfId="1137"/>
    <cellStyle name="Accent6 7 3" xfId="1138"/>
    <cellStyle name="Accent6 7 4" xfId="1139"/>
    <cellStyle name="Accent6 7 5" xfId="1140"/>
    <cellStyle name="Accent6 8" xfId="1141"/>
    <cellStyle name="Accent6 8 2" xfId="1142"/>
    <cellStyle name="Accent6 8 3" xfId="1143"/>
    <cellStyle name="Accent6 8 4" xfId="1144"/>
    <cellStyle name="Accent6 8 5" xfId="1145"/>
    <cellStyle name="Accent6 9" xfId="1146"/>
    <cellStyle name="Accent6 9 2" xfId="1147"/>
    <cellStyle name="Accent6 9 3" xfId="1148"/>
    <cellStyle name="Accent6 9 4" xfId="1149"/>
    <cellStyle name="Accent6 9 5" xfId="1150"/>
    <cellStyle name="Account" xfId="1151"/>
    <cellStyle name="Account 10" xfId="1152"/>
    <cellStyle name="Account 10 2" xfId="1153"/>
    <cellStyle name="Account 10 2 2" xfId="1154"/>
    <cellStyle name="Account 10 3" xfId="1155"/>
    <cellStyle name="Account 11" xfId="1156"/>
    <cellStyle name="Account 11 2" xfId="1157"/>
    <cellStyle name="Account 11 2 2" xfId="1158"/>
    <cellStyle name="Account 11 3" xfId="1159"/>
    <cellStyle name="Account 12" xfId="1160"/>
    <cellStyle name="Account 12 2" xfId="1161"/>
    <cellStyle name="Account 12 2 2" xfId="1162"/>
    <cellStyle name="Account 12 3" xfId="1163"/>
    <cellStyle name="Account 13" xfId="1164"/>
    <cellStyle name="Account 13 2" xfId="1165"/>
    <cellStyle name="Account 13 2 2" xfId="1166"/>
    <cellStyle name="Account 13 3" xfId="1167"/>
    <cellStyle name="Account 14" xfId="1168"/>
    <cellStyle name="Account 14 2" xfId="1169"/>
    <cellStyle name="Account 14 2 2" xfId="1170"/>
    <cellStyle name="Account 14 3" xfId="1171"/>
    <cellStyle name="Account 15" xfId="1172"/>
    <cellStyle name="Account 15 2" xfId="1173"/>
    <cellStyle name="Account 15 2 2" xfId="1174"/>
    <cellStyle name="Account 15 3" xfId="1175"/>
    <cellStyle name="Account 2" xfId="1176"/>
    <cellStyle name="Account 2 2" xfId="1177"/>
    <cellStyle name="Account 2 2 2" xfId="1178"/>
    <cellStyle name="Account 2 3" xfId="1179"/>
    <cellStyle name="Account 3" xfId="1180"/>
    <cellStyle name="Account 3 2" xfId="1181"/>
    <cellStyle name="Account 3 2 2" xfId="1182"/>
    <cellStyle name="Account 3 3" xfId="1183"/>
    <cellStyle name="Account 4" xfId="1184"/>
    <cellStyle name="Account 4 2" xfId="1185"/>
    <cellStyle name="Account 4 2 2" xfId="1186"/>
    <cellStyle name="Account 4 3" xfId="1187"/>
    <cellStyle name="Account 5" xfId="1188"/>
    <cellStyle name="Account 5 2" xfId="1189"/>
    <cellStyle name="Account 5 2 2" xfId="1190"/>
    <cellStyle name="Account 5 3" xfId="1191"/>
    <cellStyle name="Account 6" xfId="1192"/>
    <cellStyle name="Account 6 2" xfId="1193"/>
    <cellStyle name="Account 6 2 2" xfId="1194"/>
    <cellStyle name="Account 6 3" xfId="1195"/>
    <cellStyle name="Account 7" xfId="1196"/>
    <cellStyle name="Account 7 2" xfId="1197"/>
    <cellStyle name="Account 7 2 2" xfId="1198"/>
    <cellStyle name="Account 7 3" xfId="1199"/>
    <cellStyle name="Account 8" xfId="1200"/>
    <cellStyle name="Account 8 2" xfId="1201"/>
    <cellStyle name="Account 8 2 2" xfId="1202"/>
    <cellStyle name="Account 8 3" xfId="1203"/>
    <cellStyle name="Account 9" xfId="1204"/>
    <cellStyle name="Account 9 2" xfId="1205"/>
    <cellStyle name="Account 9 2 2" xfId="1206"/>
    <cellStyle name="Account 9 3" xfId="1207"/>
    <cellStyle name="Bad" xfId="4104" builtinId="27" customBuiltin="1"/>
    <cellStyle name="Bad 10" xfId="1208"/>
    <cellStyle name="Bad 11" xfId="1209"/>
    <cellStyle name="Bad 12" xfId="1210"/>
    <cellStyle name="Bad 13" xfId="1211"/>
    <cellStyle name="Bad 14" xfId="1212"/>
    <cellStyle name="Bad 15" xfId="1213"/>
    <cellStyle name="Bad 2" xfId="1214"/>
    <cellStyle name="Bad 2 2" xfId="1215"/>
    <cellStyle name="Bad 2 2 2" xfId="1216"/>
    <cellStyle name="Bad 2 2 3" xfId="3263"/>
    <cellStyle name="Bad 2 3" xfId="1217"/>
    <cellStyle name="Bad 2 4" xfId="1218"/>
    <cellStyle name="Bad 2 5" xfId="1219"/>
    <cellStyle name="Bad 2 6" xfId="1220"/>
    <cellStyle name="Bad 2 7" xfId="3264"/>
    <cellStyle name="Bad 3" xfId="1221"/>
    <cellStyle name="Bad 3 2" xfId="1222"/>
    <cellStyle name="Bad 3 3" xfId="1223"/>
    <cellStyle name="Bad 3 4" xfId="1224"/>
    <cellStyle name="Bad 3 5" xfId="1225"/>
    <cellStyle name="Bad 4" xfId="1226"/>
    <cellStyle name="Bad 4 2" xfId="1227"/>
    <cellStyle name="Bad 4 3" xfId="1228"/>
    <cellStyle name="Bad 4 4" xfId="1229"/>
    <cellStyle name="Bad 4 5" xfId="1230"/>
    <cellStyle name="Bad 5" xfId="1231"/>
    <cellStyle name="Bad 5 2" xfId="1232"/>
    <cellStyle name="Bad 5 3" xfId="1233"/>
    <cellStyle name="Bad 5 4" xfId="1234"/>
    <cellStyle name="Bad 5 5" xfId="1235"/>
    <cellStyle name="Bad 6" xfId="1236"/>
    <cellStyle name="Bad 6 2" xfId="1237"/>
    <cellStyle name="Bad 6 3" xfId="1238"/>
    <cellStyle name="Bad 6 4" xfId="1239"/>
    <cellStyle name="Bad 6 5" xfId="1240"/>
    <cellStyle name="Bad 7" xfId="1241"/>
    <cellStyle name="Bad 7 2" xfId="1242"/>
    <cellStyle name="Bad 7 3" xfId="1243"/>
    <cellStyle name="Bad 7 4" xfId="1244"/>
    <cellStyle name="Bad 7 5" xfId="1245"/>
    <cellStyle name="Bad 8" xfId="1246"/>
    <cellStyle name="Bad 8 2" xfId="1247"/>
    <cellStyle name="Bad 8 3" xfId="1248"/>
    <cellStyle name="Bad 8 4" xfId="1249"/>
    <cellStyle name="Bad 8 5" xfId="1250"/>
    <cellStyle name="Bad 9" xfId="1251"/>
    <cellStyle name="Bad 9 2" xfId="1252"/>
    <cellStyle name="Bad 9 3" xfId="1253"/>
    <cellStyle name="Bad 9 4" xfId="1254"/>
    <cellStyle name="Bad 9 5" xfId="1255"/>
    <cellStyle name="Calculation" xfId="4108" builtinId="22" customBuiltin="1"/>
    <cellStyle name="Calculation 10" xfId="1256"/>
    <cellStyle name="Calculation 11" xfId="1257"/>
    <cellStyle name="Calculation 12" xfId="1258"/>
    <cellStyle name="Calculation 13" xfId="1259"/>
    <cellStyle name="Calculation 14" xfId="1260"/>
    <cellStyle name="Calculation 15" xfId="1261"/>
    <cellStyle name="Calculation 2" xfId="1262"/>
    <cellStyle name="Calculation 2 10" xfId="1263"/>
    <cellStyle name="Calculation 2 11" xfId="1264"/>
    <cellStyle name="Calculation 2 12" xfId="3265"/>
    <cellStyle name="Calculation 2 2" xfId="1265"/>
    <cellStyle name="Calculation 2 2 10" xfId="3266"/>
    <cellStyle name="Calculation 2 2 2" xfId="1266"/>
    <cellStyle name="Calculation 2 2 3" xfId="1267"/>
    <cellStyle name="Calculation 2 2 4" xfId="1268"/>
    <cellStyle name="Calculation 2 2 5" xfId="1269"/>
    <cellStyle name="Calculation 2 2 6" xfId="1270"/>
    <cellStyle name="Calculation 2 2 7" xfId="1271"/>
    <cellStyle name="Calculation 2 2 8" xfId="1272"/>
    <cellStyle name="Calculation 2 2 9" xfId="1273"/>
    <cellStyle name="Calculation 2 3" xfId="1274"/>
    <cellStyle name="Calculation 2 3 2" xfId="1275"/>
    <cellStyle name="Calculation 2 3 3" xfId="3267"/>
    <cellStyle name="Calculation 2 4" xfId="1276"/>
    <cellStyle name="Calculation 2 4 2" xfId="1277"/>
    <cellStyle name="Calculation 2 4 3" xfId="3268"/>
    <cellStyle name="Calculation 2 5" xfId="1278"/>
    <cellStyle name="Calculation 2 5 2" xfId="1279"/>
    <cellStyle name="Calculation 2 5 3" xfId="3269"/>
    <cellStyle name="Calculation 2 6" xfId="1280"/>
    <cellStyle name="Calculation 2 7" xfId="1281"/>
    <cellStyle name="Calculation 2 8" xfId="1282"/>
    <cellStyle name="Calculation 2 9" xfId="1283"/>
    <cellStyle name="Calculation 3" xfId="1284"/>
    <cellStyle name="Calculation 3 2" xfId="1285"/>
    <cellStyle name="Calculation 3 3" xfId="1286"/>
    <cellStyle name="Calculation 3 4" xfId="1287"/>
    <cellStyle name="Calculation 3 5" xfId="1288"/>
    <cellStyle name="Calculation 4" xfId="1289"/>
    <cellStyle name="Calculation 4 2" xfId="1290"/>
    <cellStyle name="Calculation 4 3" xfId="1291"/>
    <cellStyle name="Calculation 4 4" xfId="1292"/>
    <cellStyle name="Calculation 4 5" xfId="1293"/>
    <cellStyle name="Calculation 5" xfId="1294"/>
    <cellStyle name="Calculation 5 2" xfId="1295"/>
    <cellStyle name="Calculation 5 3" xfId="1296"/>
    <cellStyle name="Calculation 5 4" xfId="1297"/>
    <cellStyle name="Calculation 5 5" xfId="1298"/>
    <cellStyle name="Calculation 6" xfId="1299"/>
    <cellStyle name="Calculation 6 2" xfId="1300"/>
    <cellStyle name="Calculation 6 3" xfId="1301"/>
    <cellStyle name="Calculation 6 4" xfId="1302"/>
    <cellStyle name="Calculation 6 5" xfId="1303"/>
    <cellStyle name="Calculation 7" xfId="1304"/>
    <cellStyle name="Calculation 7 2" xfId="1305"/>
    <cellStyle name="Calculation 7 3" xfId="1306"/>
    <cellStyle name="Calculation 7 4" xfId="1307"/>
    <cellStyle name="Calculation 7 5" xfId="1308"/>
    <cellStyle name="Calculation 8" xfId="1309"/>
    <cellStyle name="Calculation 8 2" xfId="1310"/>
    <cellStyle name="Calculation 8 3" xfId="1311"/>
    <cellStyle name="Calculation 8 4" xfId="1312"/>
    <cellStyle name="Calculation 8 5" xfId="1313"/>
    <cellStyle name="Calculation 9" xfId="1314"/>
    <cellStyle name="Calculation 9 2" xfId="1315"/>
    <cellStyle name="Calculation 9 3" xfId="1316"/>
    <cellStyle name="Calculation 9 4" xfId="1317"/>
    <cellStyle name="Calculation 9 5" xfId="1318"/>
    <cellStyle name="Check Cell" xfId="4110" builtinId="23" customBuiltin="1"/>
    <cellStyle name="Check Cell 10" xfId="1319"/>
    <cellStyle name="Check Cell 11" xfId="1320"/>
    <cellStyle name="Check Cell 12" xfId="1321"/>
    <cellStyle name="Check Cell 13" xfId="1322"/>
    <cellStyle name="Check Cell 14" xfId="1323"/>
    <cellStyle name="Check Cell 15" xfId="1324"/>
    <cellStyle name="Check Cell 2" xfId="1325"/>
    <cellStyle name="Check Cell 2 2" xfId="1326"/>
    <cellStyle name="Check Cell 2 3" xfId="1327"/>
    <cellStyle name="Check Cell 2 4" xfId="1328"/>
    <cellStyle name="Check Cell 2 5" xfId="1329"/>
    <cellStyle name="Check Cell 2 6" xfId="1330"/>
    <cellStyle name="Check Cell 2 7" xfId="3270"/>
    <cellStyle name="Check Cell 3" xfId="1331"/>
    <cellStyle name="Check Cell 3 2" xfId="1332"/>
    <cellStyle name="Check Cell 3 3" xfId="1333"/>
    <cellStyle name="Check Cell 3 4" xfId="1334"/>
    <cellStyle name="Check Cell 3 5" xfId="1335"/>
    <cellStyle name="Check Cell 4" xfId="1336"/>
    <cellStyle name="Check Cell 4 2" xfId="1337"/>
    <cellStyle name="Check Cell 4 3" xfId="1338"/>
    <cellStyle name="Check Cell 4 4" xfId="1339"/>
    <cellStyle name="Check Cell 4 5" xfId="1340"/>
    <cellStyle name="Check Cell 5" xfId="1341"/>
    <cellStyle name="Check Cell 5 2" xfId="1342"/>
    <cellStyle name="Check Cell 5 3" xfId="1343"/>
    <cellStyle name="Check Cell 5 4" xfId="1344"/>
    <cellStyle name="Check Cell 5 5" xfId="1345"/>
    <cellStyle name="Check Cell 6" xfId="1346"/>
    <cellStyle name="Check Cell 6 2" xfId="1347"/>
    <cellStyle name="Check Cell 6 3" xfId="1348"/>
    <cellStyle name="Check Cell 6 4" xfId="1349"/>
    <cellStyle name="Check Cell 6 5" xfId="1350"/>
    <cellStyle name="Check Cell 7" xfId="1351"/>
    <cellStyle name="Check Cell 7 2" xfId="1352"/>
    <cellStyle name="Check Cell 7 3" xfId="1353"/>
    <cellStyle name="Check Cell 7 4" xfId="1354"/>
    <cellStyle name="Check Cell 7 5" xfId="1355"/>
    <cellStyle name="Check Cell 8" xfId="1356"/>
    <cellStyle name="Check Cell 8 2" xfId="1357"/>
    <cellStyle name="Check Cell 8 3" xfId="1358"/>
    <cellStyle name="Check Cell 8 4" xfId="1359"/>
    <cellStyle name="Check Cell 8 5" xfId="1360"/>
    <cellStyle name="Check Cell 9" xfId="1361"/>
    <cellStyle name="Check Cell 9 2" xfId="1362"/>
    <cellStyle name="Check Cell 9 3" xfId="1363"/>
    <cellStyle name="Check Cell 9 4" xfId="1364"/>
    <cellStyle name="Check Cell 9 5" xfId="1365"/>
    <cellStyle name="Comma [0] 10" xfId="1366"/>
    <cellStyle name="Comma [0] 11" xfId="1367"/>
    <cellStyle name="Comma [0] 12" xfId="1368"/>
    <cellStyle name="Comma [0] 13" xfId="1369"/>
    <cellStyle name="Comma [0] 14" xfId="1370"/>
    <cellStyle name="Comma [0] 2" xfId="1371"/>
    <cellStyle name="Comma [0] 2 2" xfId="1372"/>
    <cellStyle name="Comma [0] 2 3" xfId="1373"/>
    <cellStyle name="Comma [0] 2 4" xfId="1374"/>
    <cellStyle name="Comma [0] 2 5" xfId="1375"/>
    <cellStyle name="Comma [0] 3" xfId="1376"/>
    <cellStyle name="Comma [0] 3 2" xfId="1377"/>
    <cellStyle name="Comma [0] 3 3" xfId="1378"/>
    <cellStyle name="Comma [0] 3 4" xfId="1379"/>
    <cellStyle name="Comma [0] 3 5" xfId="1380"/>
    <cellStyle name="Comma [0] 4" xfId="1381"/>
    <cellStyle name="Comma [0] 4 2" xfId="1382"/>
    <cellStyle name="Comma [0] 4 3" xfId="1383"/>
    <cellStyle name="Comma [0] 4 4" xfId="1384"/>
    <cellStyle name="Comma [0] 4 5" xfId="1385"/>
    <cellStyle name="Comma [0] 5" xfId="1386"/>
    <cellStyle name="Comma [0] 5 2" xfId="1387"/>
    <cellStyle name="Comma [0] 5 3" xfId="1388"/>
    <cellStyle name="Comma [0] 5 4" xfId="1389"/>
    <cellStyle name="Comma [0] 5 5" xfId="1390"/>
    <cellStyle name="Comma [0] 6" xfId="1391"/>
    <cellStyle name="Comma [0] 6 2" xfId="1392"/>
    <cellStyle name="Comma [0] 6 3" xfId="1393"/>
    <cellStyle name="Comma [0] 6 4" xfId="1394"/>
    <cellStyle name="Comma [0] 6 5" xfId="1395"/>
    <cellStyle name="Comma [0] 7" xfId="1396"/>
    <cellStyle name="Comma [0] 7 2" xfId="1397"/>
    <cellStyle name="Comma [0] 7 3" xfId="1398"/>
    <cellStyle name="Comma [0] 7 4" xfId="1399"/>
    <cellStyle name="Comma [0] 7 5" xfId="1400"/>
    <cellStyle name="Comma [0] 8" xfId="1401"/>
    <cellStyle name="Comma [0] 8 2" xfId="1402"/>
    <cellStyle name="Comma [0] 8 3" xfId="1403"/>
    <cellStyle name="Comma [0] 8 4" xfId="1404"/>
    <cellStyle name="Comma [0] 8 5" xfId="1405"/>
    <cellStyle name="Comma [0] 9" xfId="1406"/>
    <cellStyle name="Comma [0] 9 2" xfId="1407"/>
    <cellStyle name="Comma [0] 9 3" xfId="1408"/>
    <cellStyle name="Comma [0] 9 4" xfId="1409"/>
    <cellStyle name="Comma [0] 9 5" xfId="1410"/>
    <cellStyle name="Comma 10" xfId="1411"/>
    <cellStyle name="Comma 10 2" xfId="1412"/>
    <cellStyle name="Comma 10 3" xfId="1413"/>
    <cellStyle name="Comma 10 4" xfId="1414"/>
    <cellStyle name="Comma 10 5" xfId="1415"/>
    <cellStyle name="Comma 11" xfId="1416"/>
    <cellStyle name="Comma 12" xfId="1417"/>
    <cellStyle name="Comma 13" xfId="1418"/>
    <cellStyle name="Comma 14" xfId="1419"/>
    <cellStyle name="Comma 15" xfId="1420"/>
    <cellStyle name="Comma 16" xfId="1421"/>
    <cellStyle name="Comma 16 10" xfId="5258"/>
    <cellStyle name="Comma 16 2" xfId="1422"/>
    <cellStyle name="Comma 16 3" xfId="1423"/>
    <cellStyle name="Comma 16 3 2" xfId="3092"/>
    <cellStyle name="Comma 16 3 2 2" xfId="4356"/>
    <cellStyle name="Comma 16 3 2 2 2" xfId="6673"/>
    <cellStyle name="Comma 16 3 2 3" xfId="5550"/>
    <cellStyle name="Comma 16 3 3" xfId="3271"/>
    <cellStyle name="Comma 16 3 3 2" xfId="4565"/>
    <cellStyle name="Comma 16 3 3 2 2" xfId="6798"/>
    <cellStyle name="Comma 16 3 3 3" xfId="5675"/>
    <cellStyle name="Comma 16 3 4" xfId="3272"/>
    <cellStyle name="Comma 16 3 4 2" xfId="4566"/>
    <cellStyle name="Comma 16 3 4 2 2" xfId="6799"/>
    <cellStyle name="Comma 16 3 4 3" xfId="5676"/>
    <cellStyle name="Comma 16 3 5" xfId="4230"/>
    <cellStyle name="Comma 16 3 5 2" xfId="6382"/>
    <cellStyle name="Comma 16 3 6" xfId="5259"/>
    <cellStyle name="Comma 16 4" xfId="1424"/>
    <cellStyle name="Comma 16 4 2" xfId="3177"/>
    <cellStyle name="Comma 16 4 2 2" xfId="4525"/>
    <cellStyle name="Comma 16 4 2 2 2" xfId="6758"/>
    <cellStyle name="Comma 16 4 2 3" xfId="5635"/>
    <cellStyle name="Comma 16 4 3" xfId="3273"/>
    <cellStyle name="Comma 16 4 3 2" xfId="4567"/>
    <cellStyle name="Comma 16 4 3 2 2" xfId="6800"/>
    <cellStyle name="Comma 16 4 3 3" xfId="5677"/>
    <cellStyle name="Comma 16 4 4" xfId="3274"/>
    <cellStyle name="Comma 16 4 4 2" xfId="4568"/>
    <cellStyle name="Comma 16 4 4 2 2" xfId="6801"/>
    <cellStyle name="Comma 16 4 4 3" xfId="5678"/>
    <cellStyle name="Comma 16 4 5" xfId="4319"/>
    <cellStyle name="Comma 16 4 5 2" xfId="6383"/>
    <cellStyle name="Comma 16 4 6" xfId="5260"/>
    <cellStyle name="Comma 16 5" xfId="3007"/>
    <cellStyle name="Comma 16 5 2" xfId="4360"/>
    <cellStyle name="Comma 16 5 2 2" xfId="6588"/>
    <cellStyle name="Comma 16 5 3" xfId="5465"/>
    <cellStyle name="Comma 16 6" xfId="3214"/>
    <cellStyle name="Comma 16 6 2" xfId="4561"/>
    <cellStyle name="Comma 16 6 2 2" xfId="6794"/>
    <cellStyle name="Comma 16 6 3" xfId="5671"/>
    <cellStyle name="Comma 16 7" xfId="3275"/>
    <cellStyle name="Comma 16 7 2" xfId="4569"/>
    <cellStyle name="Comma 16 7 2 2" xfId="6802"/>
    <cellStyle name="Comma 16 7 3" xfId="5679"/>
    <cellStyle name="Comma 16 8" xfId="4183"/>
    <cellStyle name="Comma 16 8 2" xfId="6375"/>
    <cellStyle name="Comma 16 9" xfId="6381"/>
    <cellStyle name="Comma 17" xfId="1425"/>
    <cellStyle name="Comma 17 2" xfId="1426"/>
    <cellStyle name="Comma 17 2 2" xfId="3125"/>
    <cellStyle name="Comma 17 2 2 2" xfId="4473"/>
    <cellStyle name="Comma 17 2 2 2 2" xfId="6706"/>
    <cellStyle name="Comma 17 2 2 3" xfId="5583"/>
    <cellStyle name="Comma 17 2 3" xfId="3276"/>
    <cellStyle name="Comma 17 2 3 2" xfId="4570"/>
    <cellStyle name="Comma 17 2 3 2 2" xfId="6803"/>
    <cellStyle name="Comma 17 2 3 3" xfId="5680"/>
    <cellStyle name="Comma 17 2 4" xfId="3277"/>
    <cellStyle name="Comma 17 2 4 2" xfId="4571"/>
    <cellStyle name="Comma 17 2 4 2 2" xfId="6804"/>
    <cellStyle name="Comma 17 2 4 3" xfId="5681"/>
    <cellStyle name="Comma 17 2 5" xfId="4264"/>
    <cellStyle name="Comma 17 2 5 2" xfId="6385"/>
    <cellStyle name="Comma 17 2 6" xfId="5262"/>
    <cellStyle name="Comma 17 3" xfId="1427"/>
    <cellStyle name="Comma 17 3 2" xfId="3209"/>
    <cellStyle name="Comma 17 3 2 2" xfId="4557"/>
    <cellStyle name="Comma 17 3 2 2 2" xfId="6790"/>
    <cellStyle name="Comma 17 3 2 3" xfId="5667"/>
    <cellStyle name="Comma 17 3 3" xfId="3278"/>
    <cellStyle name="Comma 17 3 3 2" xfId="4572"/>
    <cellStyle name="Comma 17 3 3 2 2" xfId="6805"/>
    <cellStyle name="Comma 17 3 3 3" xfId="5682"/>
    <cellStyle name="Comma 17 3 4" xfId="3279"/>
    <cellStyle name="Comma 17 3 4 2" xfId="4573"/>
    <cellStyle name="Comma 17 3 4 2 2" xfId="6806"/>
    <cellStyle name="Comma 17 3 4 3" xfId="5683"/>
    <cellStyle name="Comma 17 3 5" xfId="4351"/>
    <cellStyle name="Comma 17 3 5 2" xfId="6386"/>
    <cellStyle name="Comma 17 3 6" xfId="5263"/>
    <cellStyle name="Comma 17 4" xfId="3040"/>
    <cellStyle name="Comma 17 4 2" xfId="4391"/>
    <cellStyle name="Comma 17 4 2 2" xfId="6621"/>
    <cellStyle name="Comma 17 4 3" xfId="5498"/>
    <cellStyle name="Comma 17 5" xfId="3280"/>
    <cellStyle name="Comma 17 5 2" xfId="4574"/>
    <cellStyle name="Comma 17 5 2 2" xfId="6807"/>
    <cellStyle name="Comma 17 5 3" xfId="5684"/>
    <cellStyle name="Comma 17 6" xfId="3281"/>
    <cellStyle name="Comma 17 6 2" xfId="4575"/>
    <cellStyle name="Comma 17 6 2 2" xfId="6808"/>
    <cellStyle name="Comma 17 6 3" xfId="5685"/>
    <cellStyle name="Comma 17 7" xfId="4224"/>
    <cellStyle name="Comma 17 7 2" xfId="6384"/>
    <cellStyle name="Comma 17 8" xfId="5261"/>
    <cellStyle name="Comma 18" xfId="1428"/>
    <cellStyle name="Comma 18 2" xfId="3208"/>
    <cellStyle name="Comma 18 2 2" xfId="4556"/>
    <cellStyle name="Comma 18 2 2 2" xfId="6789"/>
    <cellStyle name="Comma 18 2 3" xfId="5666"/>
    <cellStyle name="Comma 18 3" xfId="3282"/>
    <cellStyle name="Comma 18 3 2" xfId="4576"/>
    <cellStyle name="Comma 18 3 2 2" xfId="6809"/>
    <cellStyle name="Comma 18 3 3" xfId="5686"/>
    <cellStyle name="Comma 18 4" xfId="3283"/>
    <cellStyle name="Comma 18 4 2" xfId="4577"/>
    <cellStyle name="Comma 18 4 2 2" xfId="6810"/>
    <cellStyle name="Comma 18 4 3" xfId="5687"/>
    <cellStyle name="Comma 18 5" xfId="4179"/>
    <cellStyle name="Comma 18 5 2" xfId="6387"/>
    <cellStyle name="Comma 18 6" xfId="5264"/>
    <cellStyle name="Comma 19" xfId="1429"/>
    <cellStyle name="Comma 19 2" xfId="3210"/>
    <cellStyle name="Comma 19 2 2" xfId="4558"/>
    <cellStyle name="Comma 19 2 2 2" xfId="6791"/>
    <cellStyle name="Comma 19 2 3" xfId="5668"/>
    <cellStyle name="Comma 19 3" xfId="3284"/>
    <cellStyle name="Comma 19 3 2" xfId="4578"/>
    <cellStyle name="Comma 19 3 2 2" xfId="6811"/>
    <cellStyle name="Comma 19 3 3" xfId="5688"/>
    <cellStyle name="Comma 19 4" xfId="3285"/>
    <cellStyle name="Comma 19 4 2" xfId="4579"/>
    <cellStyle name="Comma 19 4 2 2" xfId="6812"/>
    <cellStyle name="Comma 19 4 3" xfId="5689"/>
    <cellStyle name="Comma 19 5" xfId="4172"/>
    <cellStyle name="Comma 19 5 2" xfId="6388"/>
    <cellStyle name="Comma 19 6" xfId="5265"/>
    <cellStyle name="Comma 2" xfId="1430"/>
    <cellStyle name="Comma 2 2" xfId="1431"/>
    <cellStyle name="Comma 2 2 2" xfId="1432"/>
    <cellStyle name="Comma 2 2 2 2" xfId="1433"/>
    <cellStyle name="Comma 2 2 2 3" xfId="1434"/>
    <cellStyle name="Comma 2 2 2 3 2" xfId="1435"/>
    <cellStyle name="Comma 2 2 2 3 2 2" xfId="3127"/>
    <cellStyle name="Comma 2 2 2 3 2 2 2" xfId="4475"/>
    <cellStyle name="Comma 2 2 2 3 2 2 2 2" xfId="6708"/>
    <cellStyle name="Comma 2 2 2 3 2 2 3" xfId="5585"/>
    <cellStyle name="Comma 2 2 2 3 2 3" xfId="3286"/>
    <cellStyle name="Comma 2 2 2 3 2 3 2" xfId="4580"/>
    <cellStyle name="Comma 2 2 2 3 2 3 2 2" xfId="6813"/>
    <cellStyle name="Comma 2 2 2 3 2 3 3" xfId="5690"/>
    <cellStyle name="Comma 2 2 2 3 2 4" xfId="3287"/>
    <cellStyle name="Comma 2 2 2 3 2 4 2" xfId="4581"/>
    <cellStyle name="Comma 2 2 2 3 2 4 2 2" xfId="6814"/>
    <cellStyle name="Comma 2 2 2 3 2 4 3" xfId="5691"/>
    <cellStyle name="Comma 2 2 2 3 2 5" xfId="4165"/>
    <cellStyle name="Comma 2 2 2 3 2 5 2" xfId="6390"/>
    <cellStyle name="Comma 2 2 2 3 2 6" xfId="5267"/>
    <cellStyle name="Comma 2 2 2 3 3" xfId="3042"/>
    <cellStyle name="Comma 2 2 2 3 3 2" xfId="3288"/>
    <cellStyle name="Comma 2 2 2 3 3 2 2" xfId="4582"/>
    <cellStyle name="Comma 2 2 2 3 3 2 2 2" xfId="6815"/>
    <cellStyle name="Comma 2 2 2 3 3 2 3" xfId="5692"/>
    <cellStyle name="Comma 2 2 2 3 3 3" xfId="3289"/>
    <cellStyle name="Comma 2 2 2 3 3 3 2" xfId="4583"/>
    <cellStyle name="Comma 2 2 2 3 3 3 2 2" xfId="6816"/>
    <cellStyle name="Comma 2 2 2 3 3 3 3" xfId="5693"/>
    <cellStyle name="Comma 2 2 2 3 3 4" xfId="4393"/>
    <cellStyle name="Comma 2 2 2 3 3 4 2" xfId="6623"/>
    <cellStyle name="Comma 2 2 2 3 3 5" xfId="5500"/>
    <cellStyle name="Comma 2 2 2 3 4" xfId="3290"/>
    <cellStyle name="Comma 2 2 2 3 4 2" xfId="4584"/>
    <cellStyle name="Comma 2 2 2 3 4 2 2" xfId="6817"/>
    <cellStyle name="Comma 2 2 2 3 4 3" xfId="5694"/>
    <cellStyle name="Comma 2 2 2 3 5" xfId="3291"/>
    <cellStyle name="Comma 2 2 2 3 5 2" xfId="4585"/>
    <cellStyle name="Comma 2 2 2 3 5 2 2" xfId="6818"/>
    <cellStyle name="Comma 2 2 2 3 5 3" xfId="5695"/>
    <cellStyle name="Comma 2 2 2 3 6" xfId="3292"/>
    <cellStyle name="Comma 2 2 2 3 6 2" xfId="4586"/>
    <cellStyle name="Comma 2 2 2 3 6 2 2" xfId="6819"/>
    <cellStyle name="Comma 2 2 2 3 6 3" xfId="5696"/>
    <cellStyle name="Comma 2 2 2 3 7" xfId="4270"/>
    <cellStyle name="Comma 2 2 2 3 7 2" xfId="6389"/>
    <cellStyle name="Comma 2 2 2 3 8" xfId="5266"/>
    <cellStyle name="Comma 2 2 2 4" xfId="3293"/>
    <cellStyle name="Comma 2 2 2 4 2" xfId="4587"/>
    <cellStyle name="Comma 2 2 2 4 2 2" xfId="6820"/>
    <cellStyle name="Comma 2 2 2 4 3" xfId="5697"/>
    <cellStyle name="Comma 2 2 2 5" xfId="3294"/>
    <cellStyle name="Comma 2 2 2 5 2" xfId="4588"/>
    <cellStyle name="Comma 2 2 2 5 2 2" xfId="6821"/>
    <cellStyle name="Comma 2 2 2 5 3" xfId="5698"/>
    <cellStyle name="Comma 2 3" xfId="1436"/>
    <cellStyle name="Comma 2 3 2" xfId="1437"/>
    <cellStyle name="Comma 2 3 3" xfId="1438"/>
    <cellStyle name="Comma 2 3 3 2" xfId="1439"/>
    <cellStyle name="Comma 2 3 3 2 2" xfId="3128"/>
    <cellStyle name="Comma 2 3 3 2 2 2" xfId="4476"/>
    <cellStyle name="Comma 2 3 3 2 2 2 2" xfId="6709"/>
    <cellStyle name="Comma 2 3 3 2 2 3" xfId="5586"/>
    <cellStyle name="Comma 2 3 3 2 3" xfId="3295"/>
    <cellStyle name="Comma 2 3 3 2 3 2" xfId="4589"/>
    <cellStyle name="Comma 2 3 3 2 3 2 2" xfId="6822"/>
    <cellStyle name="Comma 2 3 3 2 3 3" xfId="5699"/>
    <cellStyle name="Comma 2 3 3 2 4" xfId="3296"/>
    <cellStyle name="Comma 2 3 3 2 4 2" xfId="4590"/>
    <cellStyle name="Comma 2 3 3 2 4 2 2" xfId="6823"/>
    <cellStyle name="Comma 2 3 3 2 4 3" xfId="5700"/>
    <cellStyle name="Comma 2 3 3 2 5" xfId="4145"/>
    <cellStyle name="Comma 2 3 3 2 5 2" xfId="6392"/>
    <cellStyle name="Comma 2 3 3 2 6" xfId="5269"/>
    <cellStyle name="Comma 2 3 3 3" xfId="3043"/>
    <cellStyle name="Comma 2 3 3 3 2" xfId="3297"/>
    <cellStyle name="Comma 2 3 3 3 2 2" xfId="4591"/>
    <cellStyle name="Comma 2 3 3 3 2 2 2" xfId="6824"/>
    <cellStyle name="Comma 2 3 3 3 2 3" xfId="5701"/>
    <cellStyle name="Comma 2 3 3 3 3" xfId="3298"/>
    <cellStyle name="Comma 2 3 3 3 3 2" xfId="4592"/>
    <cellStyle name="Comma 2 3 3 3 3 2 2" xfId="6825"/>
    <cellStyle name="Comma 2 3 3 3 3 3" xfId="5702"/>
    <cellStyle name="Comma 2 3 3 3 4" xfId="4394"/>
    <cellStyle name="Comma 2 3 3 3 4 2" xfId="6624"/>
    <cellStyle name="Comma 2 3 3 3 5" xfId="5501"/>
    <cellStyle name="Comma 2 3 3 4" xfId="3299"/>
    <cellStyle name="Comma 2 3 3 4 2" xfId="4593"/>
    <cellStyle name="Comma 2 3 3 4 2 2" xfId="6826"/>
    <cellStyle name="Comma 2 3 3 4 3" xfId="5703"/>
    <cellStyle name="Comma 2 3 3 5" xfId="3300"/>
    <cellStyle name="Comma 2 3 3 5 2" xfId="4594"/>
    <cellStyle name="Comma 2 3 3 5 2 2" xfId="6827"/>
    <cellStyle name="Comma 2 3 3 5 3" xfId="5704"/>
    <cellStyle name="Comma 2 3 3 6" xfId="3301"/>
    <cellStyle name="Comma 2 3 3 6 2" xfId="4595"/>
    <cellStyle name="Comma 2 3 3 6 2 2" xfId="6828"/>
    <cellStyle name="Comma 2 3 3 6 3" xfId="5705"/>
    <cellStyle name="Comma 2 3 3 7" xfId="4271"/>
    <cellStyle name="Comma 2 3 3 7 2" xfId="6391"/>
    <cellStyle name="Comma 2 3 3 8" xfId="5268"/>
    <cellStyle name="Comma 2 3 4" xfId="3302"/>
    <cellStyle name="Comma 2 3 5" xfId="3303"/>
    <cellStyle name="Comma 2 3 5 2" xfId="4596"/>
    <cellStyle name="Comma 2 3 5 2 2" xfId="6829"/>
    <cellStyle name="Comma 2 3 5 3" xfId="5706"/>
    <cellStyle name="Comma 2 3 6" xfId="3304"/>
    <cellStyle name="Comma 2 3 6 2" xfId="4597"/>
    <cellStyle name="Comma 2 3 6 2 2" xfId="6830"/>
    <cellStyle name="Comma 2 3 6 3" xfId="5707"/>
    <cellStyle name="Comma 2 4" xfId="1440"/>
    <cellStyle name="Comma 2 5" xfId="1441"/>
    <cellStyle name="Comma 2 5 2" xfId="3305"/>
    <cellStyle name="Comma 20" xfId="4098"/>
    <cellStyle name="Comma 20 2" xfId="5257"/>
    <cellStyle name="Comma 20 2 2" xfId="7491"/>
    <cellStyle name="Comma 20 3" xfId="6368"/>
    <cellStyle name="Comma 21" xfId="6370"/>
    <cellStyle name="Comma 3" xfId="1442"/>
    <cellStyle name="Comma 3 2" xfId="1443"/>
    <cellStyle name="Comma 3 2 2" xfId="1444"/>
    <cellStyle name="Comma 3 2 3" xfId="1445"/>
    <cellStyle name="Comma 3 2 3 2" xfId="1446"/>
    <cellStyle name="Comma 3 2 3 2 2" xfId="3129"/>
    <cellStyle name="Comma 3 2 3 2 2 2" xfId="4477"/>
    <cellStyle name="Comma 3 2 3 2 2 2 2" xfId="6710"/>
    <cellStyle name="Comma 3 2 3 2 2 3" xfId="5587"/>
    <cellStyle name="Comma 3 2 3 2 3" xfId="3306"/>
    <cellStyle name="Comma 3 2 3 2 3 2" xfId="4598"/>
    <cellStyle name="Comma 3 2 3 2 3 2 2" xfId="6831"/>
    <cellStyle name="Comma 3 2 3 2 3 3" xfId="5708"/>
    <cellStyle name="Comma 3 2 3 2 4" xfId="3307"/>
    <cellStyle name="Comma 3 2 3 2 4 2" xfId="4599"/>
    <cellStyle name="Comma 3 2 3 2 4 2 2" xfId="6832"/>
    <cellStyle name="Comma 3 2 3 2 4 3" xfId="5709"/>
    <cellStyle name="Comma 3 2 3 2 5" xfId="4171"/>
    <cellStyle name="Comma 3 2 3 2 5 2" xfId="6394"/>
    <cellStyle name="Comma 3 2 3 2 6" xfId="5271"/>
    <cellStyle name="Comma 3 2 3 3" xfId="3044"/>
    <cellStyle name="Comma 3 2 3 3 2" xfId="3308"/>
    <cellStyle name="Comma 3 2 3 3 2 2" xfId="4600"/>
    <cellStyle name="Comma 3 2 3 3 2 2 2" xfId="6833"/>
    <cellStyle name="Comma 3 2 3 3 2 3" xfId="5710"/>
    <cellStyle name="Comma 3 2 3 3 3" xfId="3309"/>
    <cellStyle name="Comma 3 2 3 3 3 2" xfId="4601"/>
    <cellStyle name="Comma 3 2 3 3 3 2 2" xfId="6834"/>
    <cellStyle name="Comma 3 2 3 3 3 3" xfId="5711"/>
    <cellStyle name="Comma 3 2 3 3 4" xfId="4395"/>
    <cellStyle name="Comma 3 2 3 3 4 2" xfId="6625"/>
    <cellStyle name="Comma 3 2 3 3 5" xfId="5502"/>
    <cellStyle name="Comma 3 2 3 4" xfId="3310"/>
    <cellStyle name="Comma 3 2 3 4 2" xfId="4602"/>
    <cellStyle name="Comma 3 2 3 4 2 2" xfId="6835"/>
    <cellStyle name="Comma 3 2 3 4 3" xfId="5712"/>
    <cellStyle name="Comma 3 2 3 5" xfId="3311"/>
    <cellStyle name="Comma 3 2 3 5 2" xfId="4603"/>
    <cellStyle name="Comma 3 2 3 5 2 2" xfId="6836"/>
    <cellStyle name="Comma 3 2 3 5 3" xfId="5713"/>
    <cellStyle name="Comma 3 2 3 6" xfId="3312"/>
    <cellStyle name="Comma 3 2 3 6 2" xfId="4604"/>
    <cellStyle name="Comma 3 2 3 6 2 2" xfId="6837"/>
    <cellStyle name="Comma 3 2 3 6 3" xfId="5714"/>
    <cellStyle name="Comma 3 2 3 7" xfId="4272"/>
    <cellStyle name="Comma 3 2 3 7 2" xfId="6393"/>
    <cellStyle name="Comma 3 2 3 8" xfId="5270"/>
    <cellStyle name="Comma 3 2 4" xfId="3313"/>
    <cellStyle name="Comma 3 2 5" xfId="3314"/>
    <cellStyle name="Comma 3 2 5 2" xfId="4605"/>
    <cellStyle name="Comma 3 2 5 2 2" xfId="6838"/>
    <cellStyle name="Comma 3 2 5 3" xfId="5715"/>
    <cellStyle name="Comma 3 2 6" xfId="3315"/>
    <cellStyle name="Comma 3 2 6 2" xfId="4606"/>
    <cellStyle name="Comma 3 2 6 2 2" xfId="6839"/>
    <cellStyle name="Comma 3 2 6 3" xfId="5716"/>
    <cellStyle name="Comma 3 3" xfId="1447"/>
    <cellStyle name="Comma 3 4" xfId="1448"/>
    <cellStyle name="Comma 3 5" xfId="1449"/>
    <cellStyle name="Comma 3 6" xfId="1450"/>
    <cellStyle name="Comma 3 7" xfId="3316"/>
    <cellStyle name="Comma 3 8" xfId="6378"/>
    <cellStyle name="Comma 4" xfId="1451"/>
    <cellStyle name="Comma 4 2" xfId="1452"/>
    <cellStyle name="Comma 4 2 2" xfId="1453"/>
    <cellStyle name="Comma 4 2 2 2" xfId="4273"/>
    <cellStyle name="Comma 4 2 3" xfId="1454"/>
    <cellStyle name="Comma 4 2 3 2" xfId="1455"/>
    <cellStyle name="Comma 4 2 3 2 2" xfId="3130"/>
    <cellStyle name="Comma 4 2 3 2 2 2" xfId="4478"/>
    <cellStyle name="Comma 4 2 3 2 2 2 2" xfId="6711"/>
    <cellStyle name="Comma 4 2 3 2 2 3" xfId="5588"/>
    <cellStyle name="Comma 4 2 3 2 3" xfId="3317"/>
    <cellStyle name="Comma 4 2 3 2 3 2" xfId="4607"/>
    <cellStyle name="Comma 4 2 3 2 3 2 2" xfId="6840"/>
    <cellStyle name="Comma 4 2 3 2 3 3" xfId="5717"/>
    <cellStyle name="Comma 4 2 3 2 4" xfId="3318"/>
    <cellStyle name="Comma 4 2 3 2 4 2" xfId="4608"/>
    <cellStyle name="Comma 4 2 3 2 4 2 2" xfId="6841"/>
    <cellStyle name="Comma 4 2 3 2 4 3" xfId="5718"/>
    <cellStyle name="Comma 4 2 3 2 5" xfId="4178"/>
    <cellStyle name="Comma 4 2 3 2 5 2" xfId="6396"/>
    <cellStyle name="Comma 4 2 3 2 6" xfId="5273"/>
    <cellStyle name="Comma 4 2 3 3" xfId="3045"/>
    <cellStyle name="Comma 4 2 3 3 2" xfId="4396"/>
    <cellStyle name="Comma 4 2 3 3 2 2" xfId="6626"/>
    <cellStyle name="Comma 4 2 3 3 3" xfId="5503"/>
    <cellStyle name="Comma 4 2 3 4" xfId="3319"/>
    <cellStyle name="Comma 4 2 3 4 2" xfId="4609"/>
    <cellStyle name="Comma 4 2 3 4 2 2" xfId="6842"/>
    <cellStyle name="Comma 4 2 3 4 3" xfId="5719"/>
    <cellStyle name="Comma 4 2 3 5" xfId="3320"/>
    <cellStyle name="Comma 4 2 3 5 2" xfId="4610"/>
    <cellStyle name="Comma 4 2 3 5 2 2" xfId="6843"/>
    <cellStyle name="Comma 4 2 3 5 3" xfId="5720"/>
    <cellStyle name="Comma 4 2 3 6" xfId="4164"/>
    <cellStyle name="Comma 4 2 3 6 2" xfId="6395"/>
    <cellStyle name="Comma 4 2 3 7" xfId="5272"/>
    <cellStyle name="Comma 4 2 4" xfId="3321"/>
    <cellStyle name="Comma 4 3" xfId="1456"/>
    <cellStyle name="Comma 4 3 2" xfId="1457"/>
    <cellStyle name="Comma 4 3 3" xfId="1458"/>
    <cellStyle name="Comma 4 3 4" xfId="3322"/>
    <cellStyle name="Comma 4 4" xfId="1459"/>
    <cellStyle name="Comma 4 5" xfId="1460"/>
    <cellStyle name="Comma 4 6" xfId="1461"/>
    <cellStyle name="Comma 4 7" xfId="3323"/>
    <cellStyle name="Comma 5" xfId="1462"/>
    <cellStyle name="Comma 5 2" xfId="1463"/>
    <cellStyle name="Comma 5 2 2" xfId="1464"/>
    <cellStyle name="Comma 5 2 3" xfId="3324"/>
    <cellStyle name="Comma 5 3" xfId="1465"/>
    <cellStyle name="Comma 5 3 2" xfId="1466"/>
    <cellStyle name="Comma 5 3 3" xfId="3325"/>
    <cellStyle name="Comma 5 4" xfId="1467"/>
    <cellStyle name="Comma 5 5" xfId="1468"/>
    <cellStyle name="Comma 5 6" xfId="1469"/>
    <cellStyle name="Comma 5 7" xfId="3326"/>
    <cellStyle name="Comma 6" xfId="1470"/>
    <cellStyle name="Comma 6 2" xfId="1471"/>
    <cellStyle name="Comma 6 2 2" xfId="1472"/>
    <cellStyle name="Comma 6 2 3" xfId="3327"/>
    <cellStyle name="Comma 6 3" xfId="1473"/>
    <cellStyle name="Comma 6 3 2" xfId="1474"/>
    <cellStyle name="Comma 6 3 3" xfId="3328"/>
    <cellStyle name="Comma 6 4" xfId="1475"/>
    <cellStyle name="Comma 6 4 2" xfId="1476"/>
    <cellStyle name="Comma 6 4 3" xfId="3329"/>
    <cellStyle name="Comma 6 5" xfId="1477"/>
    <cellStyle name="Comma 6 5 2" xfId="3330"/>
    <cellStyle name="Comma 6 5 3" xfId="3331"/>
    <cellStyle name="Comma 6 5 3 2" xfId="4611"/>
    <cellStyle name="Comma 6 5 3 2 2" xfId="6844"/>
    <cellStyle name="Comma 6 5 3 3" xfId="5721"/>
    <cellStyle name="Comma 6 5 4" xfId="3332"/>
    <cellStyle name="Comma 6 5 4 2" xfId="4612"/>
    <cellStyle name="Comma 6 5 4 2 2" xfId="6845"/>
    <cellStyle name="Comma 6 5 4 3" xfId="5722"/>
    <cellStyle name="Comma 6 6" xfId="1478"/>
    <cellStyle name="Comma 6 7" xfId="3217"/>
    <cellStyle name="Comma 6 7 2" xfId="4564"/>
    <cellStyle name="Comma 6 7 2 2" xfId="6797"/>
    <cellStyle name="Comma 6 7 3" xfId="5674"/>
    <cellStyle name="Comma 6 8" xfId="3333"/>
    <cellStyle name="Comma 6 8 2" xfId="4613"/>
    <cellStyle name="Comma 6 8 2 2" xfId="6846"/>
    <cellStyle name="Comma 6 8 3" xfId="5723"/>
    <cellStyle name="Comma 6 9" xfId="3334"/>
    <cellStyle name="Comma 6 9 2" xfId="4614"/>
    <cellStyle name="Comma 6 9 2 2" xfId="6847"/>
    <cellStyle name="Comma 6 9 3" xfId="5724"/>
    <cellStyle name="Comma 7" xfId="1479"/>
    <cellStyle name="Comma 7 2" xfId="1480"/>
    <cellStyle name="Comma 7 2 2" xfId="1481"/>
    <cellStyle name="Comma 7 2 3" xfId="3335"/>
    <cellStyle name="Comma 7 3" xfId="1482"/>
    <cellStyle name="Comma 7 4" xfId="1483"/>
    <cellStyle name="Comma 7 5" xfId="1484"/>
    <cellStyle name="Comma 7 6" xfId="1485"/>
    <cellStyle name="Comma 7 7" xfId="3336"/>
    <cellStyle name="Comma 8" xfId="1486"/>
    <cellStyle name="Comma 8 2" xfId="1487"/>
    <cellStyle name="Comma 8 3" xfId="1488"/>
    <cellStyle name="Comma 8 4" xfId="1489"/>
    <cellStyle name="Comma 8 5" xfId="1490"/>
    <cellStyle name="Comma 8 6" xfId="1491"/>
    <cellStyle name="Comma 8 7" xfId="3337"/>
    <cellStyle name="Comma 9" xfId="1492"/>
    <cellStyle name="Comma 9 2" xfId="1493"/>
    <cellStyle name="Comma 9 3" xfId="1494"/>
    <cellStyle name="Comma 9 4" xfId="1495"/>
    <cellStyle name="Comma 9 5" xfId="1496"/>
    <cellStyle name="Currency [0] 10" xfId="1497"/>
    <cellStyle name="Currency [0] 11" xfId="1498"/>
    <cellStyle name="Currency [0] 12" xfId="1499"/>
    <cellStyle name="Currency [0] 13" xfId="1500"/>
    <cellStyle name="Currency [0] 14" xfId="1501"/>
    <cellStyle name="Currency [0] 2" xfId="1502"/>
    <cellStyle name="Currency [0] 2 2" xfId="1503"/>
    <cellStyle name="Currency [0] 2 3" xfId="1504"/>
    <cellStyle name="Currency [0] 2 4" xfId="1505"/>
    <cellStyle name="Currency [0] 2 5" xfId="1506"/>
    <cellStyle name="Currency [0] 3" xfId="1507"/>
    <cellStyle name="Currency [0] 3 2" xfId="1508"/>
    <cellStyle name="Currency [0] 3 3" xfId="1509"/>
    <cellStyle name="Currency [0] 3 4" xfId="1510"/>
    <cellStyle name="Currency [0] 3 5" xfId="1511"/>
    <cellStyle name="Currency [0] 4" xfId="1512"/>
    <cellStyle name="Currency [0] 4 2" xfId="1513"/>
    <cellStyle name="Currency [0] 4 3" xfId="1514"/>
    <cellStyle name="Currency [0] 4 4" xfId="1515"/>
    <cellStyle name="Currency [0] 4 5" xfId="1516"/>
    <cellStyle name="Currency [0] 5" xfId="1517"/>
    <cellStyle name="Currency [0] 5 2" xfId="1518"/>
    <cellStyle name="Currency [0] 5 3" xfId="1519"/>
    <cellStyle name="Currency [0] 5 4" xfId="1520"/>
    <cellStyle name="Currency [0] 5 5" xfId="1521"/>
    <cellStyle name="Currency [0] 6" xfId="1522"/>
    <cellStyle name="Currency [0] 6 2" xfId="1523"/>
    <cellStyle name="Currency [0] 6 3" xfId="1524"/>
    <cellStyle name="Currency [0] 6 4" xfId="1525"/>
    <cellStyle name="Currency [0] 6 5" xfId="1526"/>
    <cellStyle name="Currency [0] 7" xfId="1527"/>
    <cellStyle name="Currency [0] 7 2" xfId="1528"/>
    <cellStyle name="Currency [0] 7 3" xfId="1529"/>
    <cellStyle name="Currency [0] 7 4" xfId="1530"/>
    <cellStyle name="Currency [0] 7 5" xfId="1531"/>
    <cellStyle name="Currency [0] 8" xfId="1532"/>
    <cellStyle name="Currency [0] 8 2" xfId="1533"/>
    <cellStyle name="Currency [0] 8 3" xfId="1534"/>
    <cellStyle name="Currency [0] 8 4" xfId="1535"/>
    <cellStyle name="Currency [0] 8 5" xfId="1536"/>
    <cellStyle name="Currency [0] 9" xfId="1537"/>
    <cellStyle name="Currency [0] 9 2" xfId="1538"/>
    <cellStyle name="Currency [0] 9 3" xfId="1539"/>
    <cellStyle name="Currency [0] 9 4" xfId="1540"/>
    <cellStyle name="Currency [0] 9 5" xfId="1541"/>
    <cellStyle name="Currency 10" xfId="1542"/>
    <cellStyle name="Currency 10 2" xfId="1543"/>
    <cellStyle name="Currency 10 3" xfId="1544"/>
    <cellStyle name="Currency 10 4" xfId="1545"/>
    <cellStyle name="Currency 10 5" xfId="1546"/>
    <cellStyle name="Currency 11" xfId="1547"/>
    <cellStyle name="Currency 12" xfId="1548"/>
    <cellStyle name="Currency 13" xfId="1549"/>
    <cellStyle name="Currency 14" xfId="1550"/>
    <cellStyle name="Currency 15" xfId="1551"/>
    <cellStyle name="Currency 16" xfId="4226"/>
    <cellStyle name="Currency 16 2" xfId="4262"/>
    <cellStyle name="Currency 16 3" xfId="4353"/>
    <cellStyle name="Currency 16 4" xfId="6372"/>
    <cellStyle name="Currency 17" xfId="7493"/>
    <cellStyle name="Currency 18" xfId="7496"/>
    <cellStyle name="Currency 19" xfId="7495"/>
    <cellStyle name="Currency 2" xfId="1552"/>
    <cellStyle name="Currency 2 10" xfId="6380"/>
    <cellStyle name="Currency 2 2" xfId="1553"/>
    <cellStyle name="Currency 2 2 2" xfId="1554"/>
    <cellStyle name="Currency 2 3" xfId="1555"/>
    <cellStyle name="Currency 2 4" xfId="1556"/>
    <cellStyle name="Currency 2 5" xfId="1557"/>
    <cellStyle name="Currency 2 5 2" xfId="1558"/>
    <cellStyle name="Currency 2 5 2 2" xfId="1559"/>
    <cellStyle name="Currency 2 5 2 2 2" xfId="3131"/>
    <cellStyle name="Currency 2 5 2 2 2 2" xfId="4479"/>
    <cellStyle name="Currency 2 5 2 2 2 2 2" xfId="6712"/>
    <cellStyle name="Currency 2 5 2 2 2 3" xfId="5589"/>
    <cellStyle name="Currency 2 5 2 2 3" xfId="3338"/>
    <cellStyle name="Currency 2 5 2 2 3 2" xfId="4615"/>
    <cellStyle name="Currency 2 5 2 2 3 2 2" xfId="6848"/>
    <cellStyle name="Currency 2 5 2 2 3 3" xfId="5725"/>
    <cellStyle name="Currency 2 5 2 2 4" xfId="3339"/>
    <cellStyle name="Currency 2 5 2 2 4 2" xfId="4616"/>
    <cellStyle name="Currency 2 5 2 2 4 2 2" xfId="6849"/>
    <cellStyle name="Currency 2 5 2 2 4 3" xfId="5726"/>
    <cellStyle name="Currency 2 5 2 2 5" xfId="4170"/>
    <cellStyle name="Currency 2 5 2 2 5 2" xfId="6398"/>
    <cellStyle name="Currency 2 5 2 2 6" xfId="5275"/>
    <cellStyle name="Currency 2 5 2 3" xfId="3046"/>
    <cellStyle name="Currency 2 5 2 3 2" xfId="3340"/>
    <cellStyle name="Currency 2 5 2 3 2 2" xfId="4617"/>
    <cellStyle name="Currency 2 5 2 3 2 2 2" xfId="6850"/>
    <cellStyle name="Currency 2 5 2 3 2 3" xfId="5727"/>
    <cellStyle name="Currency 2 5 2 3 3" xfId="3341"/>
    <cellStyle name="Currency 2 5 2 3 3 2" xfId="4618"/>
    <cellStyle name="Currency 2 5 2 3 3 2 2" xfId="6851"/>
    <cellStyle name="Currency 2 5 2 3 3 3" xfId="5728"/>
    <cellStyle name="Currency 2 5 2 3 4" xfId="4397"/>
    <cellStyle name="Currency 2 5 2 3 4 2" xfId="6627"/>
    <cellStyle name="Currency 2 5 2 3 5" xfId="5504"/>
    <cellStyle name="Currency 2 5 2 4" xfId="3342"/>
    <cellStyle name="Currency 2 5 2 4 2" xfId="4619"/>
    <cellStyle name="Currency 2 5 2 4 2 2" xfId="6852"/>
    <cellStyle name="Currency 2 5 2 4 3" xfId="5729"/>
    <cellStyle name="Currency 2 5 2 5" xfId="3343"/>
    <cellStyle name="Currency 2 5 2 5 2" xfId="4620"/>
    <cellStyle name="Currency 2 5 2 5 2 2" xfId="6853"/>
    <cellStyle name="Currency 2 5 2 5 3" xfId="5730"/>
    <cellStyle name="Currency 2 5 2 6" xfId="3344"/>
    <cellStyle name="Currency 2 5 2 6 2" xfId="4621"/>
    <cellStyle name="Currency 2 5 2 6 2 2" xfId="6854"/>
    <cellStyle name="Currency 2 5 2 6 3" xfId="5731"/>
    <cellStyle name="Currency 2 5 2 7" xfId="4274"/>
    <cellStyle name="Currency 2 5 2 7 2" xfId="6397"/>
    <cellStyle name="Currency 2 5 2 8" xfId="5274"/>
    <cellStyle name="Currency 2 5 3" xfId="3345"/>
    <cellStyle name="Currency 2 5 4" xfId="3346"/>
    <cellStyle name="Currency 2 5 4 2" xfId="4622"/>
    <cellStyle name="Currency 2 5 4 2 2" xfId="6855"/>
    <cellStyle name="Currency 2 5 4 3" xfId="5732"/>
    <cellStyle name="Currency 2 5 5" xfId="3347"/>
    <cellStyle name="Currency 2 5 5 2" xfId="4623"/>
    <cellStyle name="Currency 2 5 5 2 2" xfId="6856"/>
    <cellStyle name="Currency 2 5 5 3" xfId="5733"/>
    <cellStyle name="Currency 2 6" xfId="1560"/>
    <cellStyle name="Currency 2 7" xfId="3348"/>
    <cellStyle name="Currency 2 7 2" xfId="3349"/>
    <cellStyle name="Currency 2 7 2 2" xfId="4625"/>
    <cellStyle name="Currency 2 7 2 2 2" xfId="6858"/>
    <cellStyle name="Currency 2 7 2 3" xfId="5735"/>
    <cellStyle name="Currency 2 7 3" xfId="3350"/>
    <cellStyle name="Currency 2 7 3 2" xfId="4626"/>
    <cellStyle name="Currency 2 7 3 2 2" xfId="6859"/>
    <cellStyle name="Currency 2 7 3 3" xfId="5736"/>
    <cellStyle name="Currency 2 7 4" xfId="4624"/>
    <cellStyle name="Currency 2 7 4 2" xfId="6857"/>
    <cellStyle name="Currency 2 7 5" xfId="5734"/>
    <cellStyle name="Currency 2 8" xfId="3351"/>
    <cellStyle name="Currency 2 8 2" xfId="4627"/>
    <cellStyle name="Currency 2 8 2 2" xfId="6860"/>
    <cellStyle name="Currency 2 8 3" xfId="5737"/>
    <cellStyle name="Currency 2 9" xfId="3352"/>
    <cellStyle name="Currency 2 9 2" xfId="4628"/>
    <cellStyle name="Currency 2 9 2 2" xfId="6861"/>
    <cellStyle name="Currency 2 9 3" xfId="5738"/>
    <cellStyle name="Currency 3" xfId="1561"/>
    <cellStyle name="Currency 3 2" xfId="1562"/>
    <cellStyle name="Currency 3 2 2" xfId="1563"/>
    <cellStyle name="Currency 3 2 3" xfId="3353"/>
    <cellStyle name="Currency 3 3" xfId="1564"/>
    <cellStyle name="Currency 3 3 2" xfId="1565"/>
    <cellStyle name="Currency 3 3 3" xfId="3354"/>
    <cellStyle name="Currency 3 4" xfId="1566"/>
    <cellStyle name="Currency 3 4 2" xfId="1567"/>
    <cellStyle name="Currency 3 4 2 2" xfId="1568"/>
    <cellStyle name="Currency 3 4 2 2 2" xfId="3133"/>
    <cellStyle name="Currency 3 4 2 2 2 2" xfId="4481"/>
    <cellStyle name="Currency 3 4 2 2 2 2 2" xfId="6714"/>
    <cellStyle name="Currency 3 4 2 2 2 3" xfId="5591"/>
    <cellStyle name="Currency 3 4 2 2 3" xfId="3355"/>
    <cellStyle name="Currency 3 4 2 2 3 2" xfId="4629"/>
    <cellStyle name="Currency 3 4 2 2 3 2 2" xfId="6862"/>
    <cellStyle name="Currency 3 4 2 2 3 3" xfId="5739"/>
    <cellStyle name="Currency 3 4 2 2 4" xfId="3356"/>
    <cellStyle name="Currency 3 4 2 2 4 2" xfId="4630"/>
    <cellStyle name="Currency 3 4 2 2 4 2 2" xfId="6863"/>
    <cellStyle name="Currency 3 4 2 2 4 3" xfId="5740"/>
    <cellStyle name="Currency 3 4 2 2 5" xfId="4169"/>
    <cellStyle name="Currency 3 4 2 2 5 2" xfId="6400"/>
    <cellStyle name="Currency 3 4 2 2 6" xfId="5277"/>
    <cellStyle name="Currency 3 4 2 3" xfId="3048"/>
    <cellStyle name="Currency 3 4 2 3 2" xfId="3357"/>
    <cellStyle name="Currency 3 4 2 3 2 2" xfId="4631"/>
    <cellStyle name="Currency 3 4 2 3 2 2 2" xfId="6864"/>
    <cellStyle name="Currency 3 4 2 3 2 3" xfId="5741"/>
    <cellStyle name="Currency 3 4 2 3 3" xfId="3358"/>
    <cellStyle name="Currency 3 4 2 3 3 2" xfId="4632"/>
    <cellStyle name="Currency 3 4 2 3 3 2 2" xfId="6865"/>
    <cellStyle name="Currency 3 4 2 3 3 3" xfId="5742"/>
    <cellStyle name="Currency 3 4 2 3 4" xfId="4399"/>
    <cellStyle name="Currency 3 4 2 3 4 2" xfId="6629"/>
    <cellStyle name="Currency 3 4 2 3 5" xfId="5506"/>
    <cellStyle name="Currency 3 4 2 4" xfId="3359"/>
    <cellStyle name="Currency 3 4 2 4 2" xfId="4633"/>
    <cellStyle name="Currency 3 4 2 4 2 2" xfId="6866"/>
    <cellStyle name="Currency 3 4 2 4 3" xfId="5743"/>
    <cellStyle name="Currency 3 4 2 5" xfId="3360"/>
    <cellStyle name="Currency 3 4 2 5 2" xfId="4634"/>
    <cellStyle name="Currency 3 4 2 5 2 2" xfId="6867"/>
    <cellStyle name="Currency 3 4 2 5 3" xfId="5744"/>
    <cellStyle name="Currency 3 4 2 6" xfId="3361"/>
    <cellStyle name="Currency 3 4 2 6 2" xfId="4635"/>
    <cellStyle name="Currency 3 4 2 6 2 2" xfId="6868"/>
    <cellStyle name="Currency 3 4 2 6 3" xfId="5745"/>
    <cellStyle name="Currency 3 4 2 7" xfId="4308"/>
    <cellStyle name="Currency 3 4 2 7 2" xfId="6399"/>
    <cellStyle name="Currency 3 4 2 8" xfId="5276"/>
    <cellStyle name="Currency 3 4 3" xfId="3362"/>
    <cellStyle name="Currency 3 4 4" xfId="3363"/>
    <cellStyle name="Currency 3 4 4 2" xfId="4636"/>
    <cellStyle name="Currency 3 4 4 2 2" xfId="6869"/>
    <cellStyle name="Currency 3 4 4 3" xfId="5746"/>
    <cellStyle name="Currency 3 4 5" xfId="3364"/>
    <cellStyle name="Currency 3 4 5 2" xfId="4637"/>
    <cellStyle name="Currency 3 4 5 2 2" xfId="6870"/>
    <cellStyle name="Currency 3 4 5 3" xfId="5747"/>
    <cellStyle name="Currency 3 5" xfId="1569"/>
    <cellStyle name="Currency 3 5 2" xfId="1570"/>
    <cellStyle name="Currency 3 5 3" xfId="3365"/>
    <cellStyle name="Currency 3 6" xfId="1571"/>
    <cellStyle name="Currency 3 6 2" xfId="1572"/>
    <cellStyle name="Currency 3 6 2 2" xfId="3132"/>
    <cellStyle name="Currency 3 6 2 2 2" xfId="4480"/>
    <cellStyle name="Currency 3 6 2 2 2 2" xfId="6713"/>
    <cellStyle name="Currency 3 6 2 2 3" xfId="5590"/>
    <cellStyle name="Currency 3 6 2 3" xfId="3366"/>
    <cellStyle name="Currency 3 6 2 3 2" xfId="4638"/>
    <cellStyle name="Currency 3 6 2 3 2 2" xfId="6871"/>
    <cellStyle name="Currency 3 6 2 3 3" xfId="5748"/>
    <cellStyle name="Currency 3 6 2 4" xfId="3367"/>
    <cellStyle name="Currency 3 6 2 4 2" xfId="4639"/>
    <cellStyle name="Currency 3 6 2 4 2 2" xfId="6872"/>
    <cellStyle name="Currency 3 6 2 4 3" xfId="5749"/>
    <cellStyle name="Currency 3 6 2 5" xfId="4139"/>
    <cellStyle name="Currency 3 6 2 5 2" xfId="6402"/>
    <cellStyle name="Currency 3 6 2 6" xfId="5279"/>
    <cellStyle name="Currency 3 6 3" xfId="3047"/>
    <cellStyle name="Currency 3 6 3 2" xfId="4398"/>
    <cellStyle name="Currency 3 6 3 2 2" xfId="6628"/>
    <cellStyle name="Currency 3 6 3 3" xfId="5505"/>
    <cellStyle name="Currency 3 6 4" xfId="3368"/>
    <cellStyle name="Currency 3 6 4 2" xfId="4640"/>
    <cellStyle name="Currency 3 6 4 2 2" xfId="6873"/>
    <cellStyle name="Currency 3 6 4 3" xfId="5750"/>
    <cellStyle name="Currency 3 6 5" xfId="3369"/>
    <cellStyle name="Currency 3 6 5 2" xfId="4641"/>
    <cellStyle name="Currency 3 6 5 2 2" xfId="6874"/>
    <cellStyle name="Currency 3 6 5 3" xfId="5751"/>
    <cellStyle name="Currency 3 6 6" xfId="4266"/>
    <cellStyle name="Currency 3 6 6 2" xfId="6401"/>
    <cellStyle name="Currency 3 6 7" xfId="5278"/>
    <cellStyle name="Currency 3 7" xfId="3370"/>
    <cellStyle name="Currency 4" xfId="1573"/>
    <cellStyle name="Currency 4 2" xfId="1574"/>
    <cellStyle name="Currency 4 2 2" xfId="3371"/>
    <cellStyle name="Currency 4 2 3" xfId="3372"/>
    <cellStyle name="Currency 4 2 3 2" xfId="4642"/>
    <cellStyle name="Currency 4 2 3 2 2" xfId="6875"/>
    <cellStyle name="Currency 4 2 3 3" xfId="5752"/>
    <cellStyle name="Currency 4 2 4" xfId="3373"/>
    <cellStyle name="Currency 4 2 4 2" xfId="4643"/>
    <cellStyle name="Currency 4 2 4 2 2" xfId="6876"/>
    <cellStyle name="Currency 4 2 4 3" xfId="5753"/>
    <cellStyle name="Currency 4 3" xfId="1575"/>
    <cellStyle name="Currency 4 4" xfId="1576"/>
    <cellStyle name="Currency 4 5" xfId="1577"/>
    <cellStyle name="Currency 4 6" xfId="1578"/>
    <cellStyle name="Currency 4 6 2" xfId="1579"/>
    <cellStyle name="Currency 4 6 2 2" xfId="3134"/>
    <cellStyle name="Currency 4 6 2 2 2" xfId="4482"/>
    <cellStyle name="Currency 4 6 2 2 2 2" xfId="6715"/>
    <cellStyle name="Currency 4 6 2 2 3" xfId="5592"/>
    <cellStyle name="Currency 4 6 2 3" xfId="3374"/>
    <cellStyle name="Currency 4 6 2 3 2" xfId="4644"/>
    <cellStyle name="Currency 4 6 2 3 2 2" xfId="6877"/>
    <cellStyle name="Currency 4 6 2 3 3" xfId="5754"/>
    <cellStyle name="Currency 4 6 2 4" xfId="3375"/>
    <cellStyle name="Currency 4 6 2 4 2" xfId="4645"/>
    <cellStyle name="Currency 4 6 2 4 2 2" xfId="6878"/>
    <cellStyle name="Currency 4 6 2 4 3" xfId="5755"/>
    <cellStyle name="Currency 4 6 2 5" xfId="4358"/>
    <cellStyle name="Currency 4 6 2 5 2" xfId="6404"/>
    <cellStyle name="Currency 4 6 2 6" xfId="5281"/>
    <cellStyle name="Currency 4 6 3" xfId="3049"/>
    <cellStyle name="Currency 4 6 3 2" xfId="4400"/>
    <cellStyle name="Currency 4 6 3 2 2" xfId="6630"/>
    <cellStyle name="Currency 4 6 3 3" xfId="5507"/>
    <cellStyle name="Currency 4 6 4" xfId="3376"/>
    <cellStyle name="Currency 4 6 4 2" xfId="4646"/>
    <cellStyle name="Currency 4 6 4 2 2" xfId="6879"/>
    <cellStyle name="Currency 4 6 4 3" xfId="5756"/>
    <cellStyle name="Currency 4 6 5" xfId="3377"/>
    <cellStyle name="Currency 4 6 5 2" xfId="4647"/>
    <cellStyle name="Currency 4 6 5 2 2" xfId="6880"/>
    <cellStyle name="Currency 4 6 5 3" xfId="5757"/>
    <cellStyle name="Currency 4 6 6" xfId="4267"/>
    <cellStyle name="Currency 4 6 6 2" xfId="6403"/>
    <cellStyle name="Currency 4 6 7" xfId="5280"/>
    <cellStyle name="Currency 4 7" xfId="3378"/>
    <cellStyle name="Currency 4 8" xfId="3379"/>
    <cellStyle name="Currency 4 8 2" xfId="4648"/>
    <cellStyle name="Currency 4 8 2 2" xfId="6881"/>
    <cellStyle name="Currency 4 8 3" xfId="5758"/>
    <cellStyle name="Currency 4 9" xfId="3380"/>
    <cellStyle name="Currency 4 9 2" xfId="4649"/>
    <cellStyle name="Currency 4 9 2 2" xfId="6882"/>
    <cellStyle name="Currency 4 9 3" xfId="5759"/>
    <cellStyle name="Currency 5" xfId="1580"/>
    <cellStyle name="Currency 5 2" xfId="1581"/>
    <cellStyle name="Currency 5 2 2" xfId="1582"/>
    <cellStyle name="Currency 5 2 3" xfId="3381"/>
    <cellStyle name="Currency 5 3" xfId="1583"/>
    <cellStyle name="Currency 5 4" xfId="1584"/>
    <cellStyle name="Currency 5 5" xfId="1585"/>
    <cellStyle name="Currency 5 6" xfId="1586"/>
    <cellStyle name="Currency 5 7" xfId="3382"/>
    <cellStyle name="Currency 6" xfId="1587"/>
    <cellStyle name="Currency 6 2" xfId="1588"/>
    <cellStyle name="Currency 6 2 2" xfId="1589"/>
    <cellStyle name="Currency 6 2 3" xfId="3383"/>
    <cellStyle name="Currency 6 3" xfId="1590"/>
    <cellStyle name="Currency 6 4" xfId="1591"/>
    <cellStyle name="Currency 6 5" xfId="1592"/>
    <cellStyle name="Currency 6 6" xfId="1593"/>
    <cellStyle name="Currency 6 7" xfId="3384"/>
    <cellStyle name="Currency 7" xfId="1594"/>
    <cellStyle name="Currency 7 2" xfId="1595"/>
    <cellStyle name="Currency 7 3" xfId="1596"/>
    <cellStyle name="Currency 7 4" xfId="1597"/>
    <cellStyle name="Currency 7 5" xfId="1598"/>
    <cellStyle name="Currency 8" xfId="1599"/>
    <cellStyle name="Currency 8 2" xfId="1600"/>
    <cellStyle name="Currency 8 3" xfId="1601"/>
    <cellStyle name="Currency 8 4" xfId="1602"/>
    <cellStyle name="Currency 8 5" xfId="1603"/>
    <cellStyle name="Currency 9" xfId="1604"/>
    <cellStyle name="Currency 9 2" xfId="1605"/>
    <cellStyle name="Currency 9 3" xfId="1606"/>
    <cellStyle name="Currency 9 4" xfId="1607"/>
    <cellStyle name="Currency 9 5" xfId="1608"/>
    <cellStyle name="Date" xfId="1609"/>
    <cellStyle name="Explanatory Text" xfId="4112" builtinId="53" customBuiltin="1"/>
    <cellStyle name="Explanatory Text 10" xfId="1610"/>
    <cellStyle name="Explanatory Text 11" xfId="1611"/>
    <cellStyle name="Explanatory Text 12" xfId="1612"/>
    <cellStyle name="Explanatory Text 13" xfId="1613"/>
    <cellStyle name="Explanatory Text 14" xfId="1614"/>
    <cellStyle name="Explanatory Text 15" xfId="1615"/>
    <cellStyle name="Explanatory Text 2" xfId="1616"/>
    <cellStyle name="Explanatory Text 2 2" xfId="1617"/>
    <cellStyle name="Explanatory Text 2 3" xfId="1618"/>
    <cellStyle name="Explanatory Text 2 4" xfId="1619"/>
    <cellStyle name="Explanatory Text 2 5" xfId="1620"/>
    <cellStyle name="Explanatory Text 2 6" xfId="1621"/>
    <cellStyle name="Explanatory Text 2 7" xfId="3385"/>
    <cellStyle name="Explanatory Text 3" xfId="1622"/>
    <cellStyle name="Explanatory Text 3 2" xfId="1623"/>
    <cellStyle name="Explanatory Text 3 3" xfId="1624"/>
    <cellStyle name="Explanatory Text 3 4" xfId="1625"/>
    <cellStyle name="Explanatory Text 3 5" xfId="1626"/>
    <cellStyle name="Explanatory Text 4" xfId="1627"/>
    <cellStyle name="Explanatory Text 4 2" xfId="1628"/>
    <cellStyle name="Explanatory Text 4 3" xfId="1629"/>
    <cellStyle name="Explanatory Text 4 4" xfId="1630"/>
    <cellStyle name="Explanatory Text 4 5" xfId="1631"/>
    <cellStyle name="Explanatory Text 5" xfId="1632"/>
    <cellStyle name="Explanatory Text 5 2" xfId="1633"/>
    <cellStyle name="Explanatory Text 5 3" xfId="1634"/>
    <cellStyle name="Explanatory Text 5 4" xfId="1635"/>
    <cellStyle name="Explanatory Text 5 5" xfId="1636"/>
    <cellStyle name="Explanatory Text 6" xfId="1637"/>
    <cellStyle name="Explanatory Text 6 2" xfId="1638"/>
    <cellStyle name="Explanatory Text 6 3" xfId="1639"/>
    <cellStyle name="Explanatory Text 6 4" xfId="1640"/>
    <cellStyle name="Explanatory Text 6 5" xfId="1641"/>
    <cellStyle name="Explanatory Text 7" xfId="1642"/>
    <cellStyle name="Explanatory Text 7 2" xfId="1643"/>
    <cellStyle name="Explanatory Text 7 3" xfId="1644"/>
    <cellStyle name="Explanatory Text 7 4" xfId="1645"/>
    <cellStyle name="Explanatory Text 7 5" xfId="1646"/>
    <cellStyle name="Explanatory Text 8" xfId="1647"/>
    <cellStyle name="Explanatory Text 8 2" xfId="1648"/>
    <cellStyle name="Explanatory Text 8 3" xfId="1649"/>
    <cellStyle name="Explanatory Text 8 4" xfId="1650"/>
    <cellStyle name="Explanatory Text 8 5" xfId="1651"/>
    <cellStyle name="Explanatory Text 9" xfId="1652"/>
    <cellStyle name="Explanatory Text 9 2" xfId="1653"/>
    <cellStyle name="Explanatory Text 9 3" xfId="1654"/>
    <cellStyle name="Explanatory Text 9 4" xfId="1655"/>
    <cellStyle name="Explanatory Text 9 5" xfId="1656"/>
    <cellStyle name="Fund" xfId="1657"/>
    <cellStyle name="Fund 10" xfId="1658"/>
    <cellStyle name="Fund 10 2" xfId="1659"/>
    <cellStyle name="Fund 10 2 2" xfId="1660"/>
    <cellStyle name="Fund 10 3" xfId="1661"/>
    <cellStyle name="Fund 11" xfId="1662"/>
    <cellStyle name="Fund 11 2" xfId="1663"/>
    <cellStyle name="Fund 11 2 2" xfId="1664"/>
    <cellStyle name="Fund 11 3" xfId="1665"/>
    <cellStyle name="Fund 12" xfId="1666"/>
    <cellStyle name="Fund 12 2" xfId="1667"/>
    <cellStyle name="Fund 12 2 2" xfId="1668"/>
    <cellStyle name="Fund 12 3" xfId="1669"/>
    <cellStyle name="Fund 13" xfId="1670"/>
    <cellStyle name="Fund 13 2" xfId="1671"/>
    <cellStyle name="Fund 13 2 2" xfId="1672"/>
    <cellStyle name="Fund 13 3" xfId="1673"/>
    <cellStyle name="Fund 14" xfId="1674"/>
    <cellStyle name="Fund 14 2" xfId="1675"/>
    <cellStyle name="Fund 14 2 2" xfId="1676"/>
    <cellStyle name="Fund 14 3" xfId="1677"/>
    <cellStyle name="Fund 15" xfId="1678"/>
    <cellStyle name="Fund 15 2" xfId="1679"/>
    <cellStyle name="Fund 15 2 2" xfId="1680"/>
    <cellStyle name="Fund 15 3" xfId="1681"/>
    <cellStyle name="Fund 2" xfId="1682"/>
    <cellStyle name="Fund 2 2" xfId="1683"/>
    <cellStyle name="Fund 2 2 2" xfId="1684"/>
    <cellStyle name="Fund 2 3" xfId="1685"/>
    <cellStyle name="Fund 3" xfId="1686"/>
    <cellStyle name="Fund 3 2" xfId="1687"/>
    <cellStyle name="Fund 3 2 2" xfId="1688"/>
    <cellStyle name="Fund 3 3" xfId="1689"/>
    <cellStyle name="Fund 4" xfId="1690"/>
    <cellStyle name="Fund 4 2" xfId="1691"/>
    <cellStyle name="Fund 4 2 2" xfId="1692"/>
    <cellStyle name="Fund 4 3" xfId="1693"/>
    <cellStyle name="Fund 5" xfId="1694"/>
    <cellStyle name="Fund 5 2" xfId="1695"/>
    <cellStyle name="Fund 5 2 2" xfId="1696"/>
    <cellStyle name="Fund 5 3" xfId="1697"/>
    <cellStyle name="Fund 6" xfId="1698"/>
    <cellStyle name="Fund 6 2" xfId="1699"/>
    <cellStyle name="Fund 6 2 2" xfId="1700"/>
    <cellStyle name="Fund 6 3" xfId="1701"/>
    <cellStyle name="Fund 7" xfId="1702"/>
    <cellStyle name="Fund 7 2" xfId="1703"/>
    <cellStyle name="Fund 7 2 2" xfId="1704"/>
    <cellStyle name="Fund 7 3" xfId="1705"/>
    <cellStyle name="Fund 8" xfId="1706"/>
    <cellStyle name="Fund 8 2" xfId="1707"/>
    <cellStyle name="Fund 8 2 2" xfId="1708"/>
    <cellStyle name="Fund 8 3" xfId="1709"/>
    <cellStyle name="Fund 9" xfId="1710"/>
    <cellStyle name="Fund 9 2" xfId="1711"/>
    <cellStyle name="Fund 9 2 2" xfId="1712"/>
    <cellStyle name="Fund 9 3" xfId="1713"/>
    <cellStyle name="General" xfId="1714"/>
    <cellStyle name="Good" xfId="4103" builtinId="26" customBuiltin="1"/>
    <cellStyle name="Good 10" xfId="1715"/>
    <cellStyle name="Good 11" xfId="1716"/>
    <cellStyle name="Good 12" xfId="1717"/>
    <cellStyle name="Good 13" xfId="1718"/>
    <cellStyle name="Good 14" xfId="1719"/>
    <cellStyle name="Good 15" xfId="1720"/>
    <cellStyle name="Good 2" xfId="1721"/>
    <cellStyle name="Good 2 2" xfId="1722"/>
    <cellStyle name="Good 2 2 2" xfId="1723"/>
    <cellStyle name="Good 2 2 3" xfId="3386"/>
    <cellStyle name="Good 2 3" xfId="1724"/>
    <cellStyle name="Good 2 4" xfId="1725"/>
    <cellStyle name="Good 2 5" xfId="1726"/>
    <cellStyle name="Good 2 6" xfId="1727"/>
    <cellStyle name="Good 2 7" xfId="3387"/>
    <cellStyle name="Good 3" xfId="1728"/>
    <cellStyle name="Good 3 2" xfId="1729"/>
    <cellStyle name="Good 3 3" xfId="1730"/>
    <cellStyle name="Good 3 4" xfId="1731"/>
    <cellStyle name="Good 3 5" xfId="1732"/>
    <cellStyle name="Good 4" xfId="1733"/>
    <cellStyle name="Good 4 2" xfId="1734"/>
    <cellStyle name="Good 4 3" xfId="1735"/>
    <cellStyle name="Good 4 4" xfId="1736"/>
    <cellStyle name="Good 4 5" xfId="1737"/>
    <cellStyle name="Good 5" xfId="1738"/>
    <cellStyle name="Good 5 2" xfId="1739"/>
    <cellStyle name="Good 5 3" xfId="1740"/>
    <cellStyle name="Good 5 4" xfId="1741"/>
    <cellStyle name="Good 5 5" xfId="1742"/>
    <cellStyle name="Good 6" xfId="1743"/>
    <cellStyle name="Good 6 2" xfId="1744"/>
    <cellStyle name="Good 6 3" xfId="1745"/>
    <cellStyle name="Good 6 4" xfId="1746"/>
    <cellStyle name="Good 6 5" xfId="1747"/>
    <cellStyle name="Good 7" xfId="1748"/>
    <cellStyle name="Good 7 2" xfId="1749"/>
    <cellStyle name="Good 7 3" xfId="1750"/>
    <cellStyle name="Good 7 4" xfId="1751"/>
    <cellStyle name="Good 7 5" xfId="1752"/>
    <cellStyle name="Good 8" xfId="1753"/>
    <cellStyle name="Good 8 2" xfId="1754"/>
    <cellStyle name="Good 8 3" xfId="1755"/>
    <cellStyle name="Good 8 4" xfId="1756"/>
    <cellStyle name="Good 8 5" xfId="1757"/>
    <cellStyle name="Good 9" xfId="1758"/>
    <cellStyle name="Good 9 2" xfId="1759"/>
    <cellStyle name="Good 9 3" xfId="1760"/>
    <cellStyle name="Good 9 4" xfId="1761"/>
    <cellStyle name="Good 9 5" xfId="1762"/>
    <cellStyle name="Heading 1" xfId="4099" builtinId="16" customBuiltin="1"/>
    <cellStyle name="Heading 1 10" xfId="1763"/>
    <cellStyle name="Heading 1 11" xfId="1764"/>
    <cellStyle name="Heading 1 12" xfId="1765"/>
    <cellStyle name="Heading 1 13" xfId="1766"/>
    <cellStyle name="Heading 1 14" xfId="1767"/>
    <cellStyle name="Heading 1 15" xfId="1768"/>
    <cellStyle name="Heading 1 2" xfId="1769"/>
    <cellStyle name="Heading 1 2 10" xfId="1770"/>
    <cellStyle name="Heading 1 2 11" xfId="1771"/>
    <cellStyle name="Heading 1 2 12" xfId="1772"/>
    <cellStyle name="Heading 1 2 13" xfId="1773"/>
    <cellStyle name="Heading 1 2 14" xfId="3388"/>
    <cellStyle name="Heading 1 2 2" xfId="1774"/>
    <cellStyle name="Heading 1 2 2 10" xfId="1775"/>
    <cellStyle name="Heading 1 2 2 11" xfId="1776"/>
    <cellStyle name="Heading 1 2 2 12" xfId="1777"/>
    <cellStyle name="Heading 1 2 2 13" xfId="3389"/>
    <cellStyle name="Heading 1 2 2 2" xfId="1778"/>
    <cellStyle name="Heading 1 2 2 3" xfId="1779"/>
    <cellStyle name="Heading 1 2 2 4" xfId="1780"/>
    <cellStyle name="Heading 1 2 2 5" xfId="1781"/>
    <cellStyle name="Heading 1 2 2 6" xfId="1782"/>
    <cellStyle name="Heading 1 2 2 7" xfId="1783"/>
    <cellStyle name="Heading 1 2 2 8" xfId="1784"/>
    <cellStyle name="Heading 1 2 2 9" xfId="1785"/>
    <cellStyle name="Heading 1 2 3" xfId="1786"/>
    <cellStyle name="Heading 1 2 3 2" xfId="1787"/>
    <cellStyle name="Heading 1 2 3 3" xfId="3390"/>
    <cellStyle name="Heading 1 2 4" xfId="1788"/>
    <cellStyle name="Heading 1 2 4 2" xfId="1789"/>
    <cellStyle name="Heading 1 2 4 3" xfId="3391"/>
    <cellStyle name="Heading 1 2 5" xfId="1790"/>
    <cellStyle name="Heading 1 2 5 2" xfId="1791"/>
    <cellStyle name="Heading 1 2 5 3" xfId="3392"/>
    <cellStyle name="Heading 1 2 6" xfId="1792"/>
    <cellStyle name="Heading 1 2 7" xfId="1793"/>
    <cellStyle name="Heading 1 2 8" xfId="1794"/>
    <cellStyle name="Heading 1 2 9" xfId="1795"/>
    <cellStyle name="Heading 1 3" xfId="1796"/>
    <cellStyle name="Heading 1 3 10" xfId="1797"/>
    <cellStyle name="Heading 1 3 11" xfId="1798"/>
    <cellStyle name="Heading 1 3 12" xfId="1799"/>
    <cellStyle name="Heading 1 3 13" xfId="3393"/>
    <cellStyle name="Heading 1 3 2" xfId="1800"/>
    <cellStyle name="Heading 1 3 2 10" xfId="1801"/>
    <cellStyle name="Heading 1 3 2 11" xfId="1802"/>
    <cellStyle name="Heading 1 3 2 12" xfId="1803"/>
    <cellStyle name="Heading 1 3 2 13" xfId="3394"/>
    <cellStyle name="Heading 1 3 2 2" xfId="1804"/>
    <cellStyle name="Heading 1 3 2 3" xfId="1805"/>
    <cellStyle name="Heading 1 3 2 4" xfId="1806"/>
    <cellStyle name="Heading 1 3 2 5" xfId="1807"/>
    <cellStyle name="Heading 1 3 2 6" xfId="1808"/>
    <cellStyle name="Heading 1 3 2 7" xfId="1809"/>
    <cellStyle name="Heading 1 3 2 8" xfId="1810"/>
    <cellStyle name="Heading 1 3 2 9" xfId="1811"/>
    <cellStyle name="Heading 1 3 3" xfId="1812"/>
    <cellStyle name="Heading 1 3 3 2" xfId="1813"/>
    <cellStyle name="Heading 1 3 3 3" xfId="3395"/>
    <cellStyle name="Heading 1 3 4" xfId="1814"/>
    <cellStyle name="Heading 1 3 4 2" xfId="1815"/>
    <cellStyle name="Heading 1 3 4 3" xfId="3396"/>
    <cellStyle name="Heading 1 3 5" xfId="1816"/>
    <cellStyle name="Heading 1 3 5 2" xfId="1817"/>
    <cellStyle name="Heading 1 3 5 3" xfId="3397"/>
    <cellStyle name="Heading 1 3 6" xfId="1818"/>
    <cellStyle name="Heading 1 3 7" xfId="1819"/>
    <cellStyle name="Heading 1 3 8" xfId="1820"/>
    <cellStyle name="Heading 1 3 9" xfId="1821"/>
    <cellStyle name="Heading 1 4" xfId="1822"/>
    <cellStyle name="Heading 1 4 2" xfId="1823"/>
    <cellStyle name="Heading 1 4 3" xfId="1824"/>
    <cellStyle name="Heading 1 4 4" xfId="1825"/>
    <cellStyle name="Heading 1 4 5" xfId="1826"/>
    <cellStyle name="Heading 1 5" xfId="1827"/>
    <cellStyle name="Heading 1 5 2" xfId="1828"/>
    <cellStyle name="Heading 1 5 3" xfId="1829"/>
    <cellStyle name="Heading 1 5 4" xfId="1830"/>
    <cellStyle name="Heading 1 5 5" xfId="1831"/>
    <cellStyle name="Heading 1 6" xfId="1832"/>
    <cellStyle name="Heading 1 6 2" xfId="1833"/>
    <cellStyle name="Heading 1 6 3" xfId="1834"/>
    <cellStyle name="Heading 1 6 4" xfId="1835"/>
    <cellStyle name="Heading 1 6 5" xfId="1836"/>
    <cellStyle name="Heading 1 7" xfId="1837"/>
    <cellStyle name="Heading 1 7 2" xfId="1838"/>
    <cellStyle name="Heading 1 7 3" xfId="1839"/>
    <cellStyle name="Heading 1 7 4" xfId="1840"/>
    <cellStyle name="Heading 1 7 5" xfId="1841"/>
    <cellStyle name="Heading 1 8" xfId="1842"/>
    <cellStyle name="Heading 1 8 2" xfId="1843"/>
    <cellStyle name="Heading 1 8 3" xfId="1844"/>
    <cellStyle name="Heading 1 8 4" xfId="1845"/>
    <cellStyle name="Heading 1 8 5" xfId="1846"/>
    <cellStyle name="Heading 1 9" xfId="1847"/>
    <cellStyle name="Heading 1 9 2" xfId="1848"/>
    <cellStyle name="Heading 1 9 3" xfId="1849"/>
    <cellStyle name="Heading 1 9 4" xfId="1850"/>
    <cellStyle name="Heading 1 9 5" xfId="1851"/>
    <cellStyle name="Heading 2" xfId="4100" builtinId="17" customBuiltin="1"/>
    <cellStyle name="Heading 2 10" xfId="1852"/>
    <cellStyle name="Heading 2 11" xfId="1853"/>
    <cellStyle name="Heading 2 12" xfId="1854"/>
    <cellStyle name="Heading 2 13" xfId="1855"/>
    <cellStyle name="Heading 2 14" xfId="1856"/>
    <cellStyle name="Heading 2 15" xfId="1857"/>
    <cellStyle name="Heading 2 2" xfId="1858"/>
    <cellStyle name="Heading 2 2 10" xfId="1859"/>
    <cellStyle name="Heading 2 2 11" xfId="1860"/>
    <cellStyle name="Heading 2 2 12" xfId="1861"/>
    <cellStyle name="Heading 2 2 13" xfId="1862"/>
    <cellStyle name="Heading 2 2 14" xfId="3398"/>
    <cellStyle name="Heading 2 2 2" xfId="1863"/>
    <cellStyle name="Heading 2 2 2 10" xfId="1864"/>
    <cellStyle name="Heading 2 2 2 11" xfId="1865"/>
    <cellStyle name="Heading 2 2 2 12" xfId="1866"/>
    <cellStyle name="Heading 2 2 2 13" xfId="3399"/>
    <cellStyle name="Heading 2 2 2 2" xfId="1867"/>
    <cellStyle name="Heading 2 2 2 3" xfId="1868"/>
    <cellStyle name="Heading 2 2 2 4" xfId="1869"/>
    <cellStyle name="Heading 2 2 2 5" xfId="1870"/>
    <cellStyle name="Heading 2 2 2 6" xfId="1871"/>
    <cellStyle name="Heading 2 2 2 7" xfId="1872"/>
    <cellStyle name="Heading 2 2 2 8" xfId="1873"/>
    <cellStyle name="Heading 2 2 2 9" xfId="1874"/>
    <cellStyle name="Heading 2 2 3" xfId="1875"/>
    <cellStyle name="Heading 2 2 3 2" xfId="1876"/>
    <cellStyle name="Heading 2 2 3 3" xfId="3400"/>
    <cellStyle name="Heading 2 2 4" xfId="1877"/>
    <cellStyle name="Heading 2 2 4 2" xfId="1878"/>
    <cellStyle name="Heading 2 2 4 3" xfId="3401"/>
    <cellStyle name="Heading 2 2 5" xfId="1879"/>
    <cellStyle name="Heading 2 2 5 2" xfId="1880"/>
    <cellStyle name="Heading 2 2 5 3" xfId="3402"/>
    <cellStyle name="Heading 2 2 6" xfId="1881"/>
    <cellStyle name="Heading 2 2 7" xfId="1882"/>
    <cellStyle name="Heading 2 2 8" xfId="1883"/>
    <cellStyle name="Heading 2 2 9" xfId="1884"/>
    <cellStyle name="Heading 2 3" xfId="1885"/>
    <cellStyle name="Heading 2 3 10" xfId="1886"/>
    <cellStyle name="Heading 2 3 11" xfId="1887"/>
    <cellStyle name="Heading 2 3 12" xfId="1888"/>
    <cellStyle name="Heading 2 3 13" xfId="1889"/>
    <cellStyle name="Heading 2 3 14" xfId="3403"/>
    <cellStyle name="Heading 2 3 2" xfId="1890"/>
    <cellStyle name="Heading 2 3 2 10" xfId="1891"/>
    <cellStyle name="Heading 2 3 2 11" xfId="1892"/>
    <cellStyle name="Heading 2 3 2 12" xfId="1893"/>
    <cellStyle name="Heading 2 3 2 13" xfId="3404"/>
    <cellStyle name="Heading 2 3 2 2" xfId="1894"/>
    <cellStyle name="Heading 2 3 2 3" xfId="1895"/>
    <cellStyle name="Heading 2 3 2 4" xfId="1896"/>
    <cellStyle name="Heading 2 3 2 5" xfId="1897"/>
    <cellStyle name="Heading 2 3 2 6" xfId="1898"/>
    <cellStyle name="Heading 2 3 2 7" xfId="1899"/>
    <cellStyle name="Heading 2 3 2 8" xfId="1900"/>
    <cellStyle name="Heading 2 3 2 9" xfId="1901"/>
    <cellStyle name="Heading 2 3 3" xfId="1902"/>
    <cellStyle name="Heading 2 3 3 2" xfId="1903"/>
    <cellStyle name="Heading 2 3 3 3" xfId="3405"/>
    <cellStyle name="Heading 2 3 4" xfId="1904"/>
    <cellStyle name="Heading 2 3 4 2" xfId="1905"/>
    <cellStyle name="Heading 2 3 4 3" xfId="3406"/>
    <cellStyle name="Heading 2 3 5" xfId="1906"/>
    <cellStyle name="Heading 2 3 5 2" xfId="1907"/>
    <cellStyle name="Heading 2 3 5 3" xfId="3407"/>
    <cellStyle name="Heading 2 3 6" xfId="1908"/>
    <cellStyle name="Heading 2 3 7" xfId="1909"/>
    <cellStyle name="Heading 2 3 8" xfId="1910"/>
    <cellStyle name="Heading 2 3 9" xfId="1911"/>
    <cellStyle name="Heading 2 4" xfId="1912"/>
    <cellStyle name="Heading 2 4 2" xfId="1913"/>
    <cellStyle name="Heading 2 4 3" xfId="1914"/>
    <cellStyle name="Heading 2 4 4" xfId="1915"/>
    <cellStyle name="Heading 2 4 5" xfId="1916"/>
    <cellStyle name="Heading 2 5" xfId="1917"/>
    <cellStyle name="Heading 2 5 2" xfId="1918"/>
    <cellStyle name="Heading 2 5 3" xfId="1919"/>
    <cellStyle name="Heading 2 5 4" xfId="1920"/>
    <cellStyle name="Heading 2 5 5" xfId="1921"/>
    <cellStyle name="Heading 2 6" xfId="1922"/>
    <cellStyle name="Heading 2 6 2" xfId="1923"/>
    <cellStyle name="Heading 2 6 3" xfId="1924"/>
    <cellStyle name="Heading 2 6 4" xfId="1925"/>
    <cellStyle name="Heading 2 6 5" xfId="1926"/>
    <cellStyle name="Heading 2 7" xfId="1927"/>
    <cellStyle name="Heading 2 7 2" xfId="1928"/>
    <cellStyle name="Heading 2 7 3" xfId="1929"/>
    <cellStyle name="Heading 2 7 4" xfId="1930"/>
    <cellStyle name="Heading 2 7 5" xfId="1931"/>
    <cellStyle name="Heading 2 8" xfId="1932"/>
    <cellStyle name="Heading 2 8 2" xfId="1933"/>
    <cellStyle name="Heading 2 8 3" xfId="1934"/>
    <cellStyle name="Heading 2 8 4" xfId="1935"/>
    <cellStyle name="Heading 2 8 5" xfId="1936"/>
    <cellStyle name="Heading 2 9" xfId="1937"/>
    <cellStyle name="Heading 2 9 2" xfId="1938"/>
    <cellStyle name="Heading 2 9 3" xfId="1939"/>
    <cellStyle name="Heading 2 9 4" xfId="1940"/>
    <cellStyle name="Heading 2 9 5" xfId="1941"/>
    <cellStyle name="Heading 3" xfId="4101" builtinId="18" customBuiltin="1"/>
    <cellStyle name="Heading 3 10" xfId="1942"/>
    <cellStyle name="Heading 3 11" xfId="1943"/>
    <cellStyle name="Heading 3 12" xfId="1944"/>
    <cellStyle name="Heading 3 13" xfId="1945"/>
    <cellStyle name="Heading 3 14" xfId="1946"/>
    <cellStyle name="Heading 3 15" xfId="1947"/>
    <cellStyle name="Heading 3 2" xfId="1948"/>
    <cellStyle name="Heading 3 2 2" xfId="1949"/>
    <cellStyle name="Heading 3 2 2 2" xfId="1950"/>
    <cellStyle name="Heading 3 2 2 3" xfId="3408"/>
    <cellStyle name="Heading 3 2 3" xfId="1951"/>
    <cellStyle name="Heading 3 2 3 2" xfId="1952"/>
    <cellStyle name="Heading 3 2 3 3" xfId="3409"/>
    <cellStyle name="Heading 3 2 4" xfId="1953"/>
    <cellStyle name="Heading 3 2 4 2" xfId="1954"/>
    <cellStyle name="Heading 3 2 4 3" xfId="3410"/>
    <cellStyle name="Heading 3 2 5" xfId="1955"/>
    <cellStyle name="Heading 3 2 6" xfId="1956"/>
    <cellStyle name="Heading 3 2 7" xfId="3411"/>
    <cellStyle name="Heading 3 3" xfId="1957"/>
    <cellStyle name="Heading 3 3 2" xfId="1958"/>
    <cellStyle name="Heading 3 3 3" xfId="1959"/>
    <cellStyle name="Heading 3 3 4" xfId="1960"/>
    <cellStyle name="Heading 3 3 5" xfId="1961"/>
    <cellStyle name="Heading 3 4" xfId="1962"/>
    <cellStyle name="Heading 3 4 2" xfId="1963"/>
    <cellStyle name="Heading 3 4 3" xfId="1964"/>
    <cellStyle name="Heading 3 4 4" xfId="1965"/>
    <cellStyle name="Heading 3 4 5" xfId="1966"/>
    <cellStyle name="Heading 3 5" xfId="1967"/>
    <cellStyle name="Heading 3 5 2" xfId="1968"/>
    <cellStyle name="Heading 3 5 3" xfId="1969"/>
    <cellStyle name="Heading 3 5 4" xfId="1970"/>
    <cellStyle name="Heading 3 5 5" xfId="1971"/>
    <cellStyle name="Heading 3 6" xfId="1972"/>
    <cellStyle name="Heading 3 6 2" xfId="1973"/>
    <cellStyle name="Heading 3 6 3" xfId="1974"/>
    <cellStyle name="Heading 3 6 4" xfId="1975"/>
    <cellStyle name="Heading 3 6 5" xfId="1976"/>
    <cellStyle name="Heading 3 7" xfId="1977"/>
    <cellStyle name="Heading 3 7 2" xfId="1978"/>
    <cellStyle name="Heading 3 7 3" xfId="1979"/>
    <cellStyle name="Heading 3 7 4" xfId="1980"/>
    <cellStyle name="Heading 3 7 5" xfId="1981"/>
    <cellStyle name="Heading 3 8" xfId="1982"/>
    <cellStyle name="Heading 3 8 2" xfId="1983"/>
    <cellStyle name="Heading 3 8 3" xfId="1984"/>
    <cellStyle name="Heading 3 8 4" xfId="1985"/>
    <cellStyle name="Heading 3 8 5" xfId="1986"/>
    <cellStyle name="Heading 3 9" xfId="1987"/>
    <cellStyle name="Heading 3 9 2" xfId="1988"/>
    <cellStyle name="Heading 3 9 3" xfId="1989"/>
    <cellStyle name="Heading 3 9 4" xfId="1990"/>
    <cellStyle name="Heading 3 9 5" xfId="1991"/>
    <cellStyle name="Heading 4" xfId="4102" builtinId="19" customBuiltin="1"/>
    <cellStyle name="Heading 4 10" xfId="1992"/>
    <cellStyle name="Heading 4 11" xfId="1993"/>
    <cellStyle name="Heading 4 12" xfId="1994"/>
    <cellStyle name="Heading 4 13" xfId="1995"/>
    <cellStyle name="Heading 4 14" xfId="1996"/>
    <cellStyle name="Heading 4 15" xfId="1997"/>
    <cellStyle name="Heading 4 2" xfId="1998"/>
    <cellStyle name="Heading 4 2 2" xfId="1999"/>
    <cellStyle name="Heading 4 2 2 2" xfId="2000"/>
    <cellStyle name="Heading 4 2 2 3" xfId="3412"/>
    <cellStyle name="Heading 4 2 3" xfId="2001"/>
    <cellStyle name="Heading 4 2 4" xfId="2002"/>
    <cellStyle name="Heading 4 2 5" xfId="2003"/>
    <cellStyle name="Heading 4 2 6" xfId="2004"/>
    <cellStyle name="Heading 4 2 7" xfId="3413"/>
    <cellStyle name="Heading 4 3" xfId="2005"/>
    <cellStyle name="Heading 4 3 2" xfId="2006"/>
    <cellStyle name="Heading 4 3 3" xfId="2007"/>
    <cellStyle name="Heading 4 3 4" xfId="2008"/>
    <cellStyle name="Heading 4 3 5" xfId="2009"/>
    <cellStyle name="Heading 4 4" xfId="2010"/>
    <cellStyle name="Heading 4 4 2" xfId="2011"/>
    <cellStyle name="Heading 4 4 3" xfId="2012"/>
    <cellStyle name="Heading 4 4 4" xfId="2013"/>
    <cellStyle name="Heading 4 4 5" xfId="2014"/>
    <cellStyle name="Heading 4 5" xfId="2015"/>
    <cellStyle name="Heading 4 5 2" xfId="2016"/>
    <cellStyle name="Heading 4 5 3" xfId="2017"/>
    <cellStyle name="Heading 4 5 4" xfId="2018"/>
    <cellStyle name="Heading 4 5 5" xfId="2019"/>
    <cellStyle name="Heading 4 6" xfId="2020"/>
    <cellStyle name="Heading 4 6 2" xfId="2021"/>
    <cellStyle name="Heading 4 6 3" xfId="2022"/>
    <cellStyle name="Heading 4 6 4" xfId="2023"/>
    <cellStyle name="Heading 4 6 5" xfId="2024"/>
    <cellStyle name="Heading 4 7" xfId="2025"/>
    <cellStyle name="Heading 4 7 2" xfId="2026"/>
    <cellStyle name="Heading 4 7 3" xfId="2027"/>
    <cellStyle name="Heading 4 7 4" xfId="2028"/>
    <cellStyle name="Heading 4 7 5" xfId="2029"/>
    <cellStyle name="Heading 4 8" xfId="2030"/>
    <cellStyle name="Heading 4 8 2" xfId="2031"/>
    <cellStyle name="Heading 4 8 3" xfId="2032"/>
    <cellStyle name="Heading 4 8 4" xfId="2033"/>
    <cellStyle name="Heading 4 8 5" xfId="2034"/>
    <cellStyle name="Heading 4 9" xfId="2035"/>
    <cellStyle name="Heading 4 9 2" xfId="2036"/>
    <cellStyle name="Heading 4 9 3" xfId="2037"/>
    <cellStyle name="Heading 4 9 4" xfId="2038"/>
    <cellStyle name="Heading 4 9 5" xfId="2039"/>
    <cellStyle name="Hyperlink 2" xfId="2040"/>
    <cellStyle name="Hyperlink 3" xfId="2041"/>
    <cellStyle name="Hyperlink 4" xfId="2042"/>
    <cellStyle name="Hyperlink 4 2" xfId="4316"/>
    <cellStyle name="Input" xfId="4106" builtinId="20" customBuiltin="1"/>
    <cellStyle name="Input 10" xfId="2043"/>
    <cellStyle name="Input 11" xfId="2044"/>
    <cellStyle name="Input 12" xfId="2045"/>
    <cellStyle name="Input 13" xfId="2046"/>
    <cellStyle name="Input 14" xfId="2047"/>
    <cellStyle name="Input 15" xfId="2048"/>
    <cellStyle name="Input 2" xfId="2049"/>
    <cellStyle name="Input 2 10" xfId="2050"/>
    <cellStyle name="Input 2 11" xfId="2051"/>
    <cellStyle name="Input 2 12" xfId="3414"/>
    <cellStyle name="Input 2 2" xfId="2052"/>
    <cellStyle name="Input 2 2 10" xfId="3415"/>
    <cellStyle name="Input 2 2 2" xfId="2053"/>
    <cellStyle name="Input 2 2 3" xfId="2054"/>
    <cellStyle name="Input 2 2 4" xfId="2055"/>
    <cellStyle name="Input 2 2 5" xfId="2056"/>
    <cellStyle name="Input 2 2 6" xfId="2057"/>
    <cellStyle name="Input 2 2 7" xfId="2058"/>
    <cellStyle name="Input 2 2 8" xfId="2059"/>
    <cellStyle name="Input 2 2 9" xfId="2060"/>
    <cellStyle name="Input 2 3" xfId="2061"/>
    <cellStyle name="Input 2 3 2" xfId="2062"/>
    <cellStyle name="Input 2 3 3" xfId="3416"/>
    <cellStyle name="Input 2 4" xfId="2063"/>
    <cellStyle name="Input 2 4 2" xfId="2064"/>
    <cellStyle name="Input 2 4 3" xfId="3417"/>
    <cellStyle name="Input 2 5" xfId="2065"/>
    <cellStyle name="Input 2 5 2" xfId="2066"/>
    <cellStyle name="Input 2 5 3" xfId="3418"/>
    <cellStyle name="Input 2 6" xfId="2067"/>
    <cellStyle name="Input 2 7" xfId="2068"/>
    <cellStyle name="Input 2 8" xfId="2069"/>
    <cellStyle name="Input 2 9" xfId="2070"/>
    <cellStyle name="Input 3" xfId="2071"/>
    <cellStyle name="Input 3 2" xfId="2072"/>
    <cellStyle name="Input 3 3" xfId="2073"/>
    <cellStyle name="Input 3 4" xfId="2074"/>
    <cellStyle name="Input 3 5" xfId="2075"/>
    <cellStyle name="Input 4" xfId="2076"/>
    <cellStyle name="Input 4 2" xfId="2077"/>
    <cellStyle name="Input 4 3" xfId="2078"/>
    <cellStyle name="Input 4 4" xfId="2079"/>
    <cellStyle name="Input 4 5" xfId="2080"/>
    <cellStyle name="Input 5" xfId="2081"/>
    <cellStyle name="Input 5 2" xfId="2082"/>
    <cellStyle name="Input 5 3" xfId="2083"/>
    <cellStyle name="Input 5 4" xfId="2084"/>
    <cellStyle name="Input 5 5" xfId="2085"/>
    <cellStyle name="Input 6" xfId="2086"/>
    <cellStyle name="Input 6 2" xfId="2087"/>
    <cellStyle name="Input 6 3" xfId="2088"/>
    <cellStyle name="Input 6 4" xfId="2089"/>
    <cellStyle name="Input 6 5" xfId="2090"/>
    <cellStyle name="Input 7" xfId="2091"/>
    <cellStyle name="Input 7 2" xfId="2092"/>
    <cellStyle name="Input 7 3" xfId="2093"/>
    <cellStyle name="Input 7 4" xfId="2094"/>
    <cellStyle name="Input 7 5" xfId="2095"/>
    <cellStyle name="Input 8" xfId="2096"/>
    <cellStyle name="Input 8 2" xfId="2097"/>
    <cellStyle name="Input 8 3" xfId="2098"/>
    <cellStyle name="Input 8 4" xfId="2099"/>
    <cellStyle name="Input 8 5" xfId="2100"/>
    <cellStyle name="Input 9" xfId="2101"/>
    <cellStyle name="Input 9 2" xfId="2102"/>
    <cellStyle name="Input 9 3" xfId="2103"/>
    <cellStyle name="Input 9 4" xfId="2104"/>
    <cellStyle name="Input 9 5" xfId="2105"/>
    <cellStyle name="Linked Cell" xfId="4109" builtinId="24" customBuiltin="1"/>
    <cellStyle name="Linked Cell 10" xfId="2106"/>
    <cellStyle name="Linked Cell 11" xfId="2107"/>
    <cellStyle name="Linked Cell 12" xfId="2108"/>
    <cellStyle name="Linked Cell 13" xfId="2109"/>
    <cellStyle name="Linked Cell 14" xfId="2110"/>
    <cellStyle name="Linked Cell 15" xfId="2111"/>
    <cellStyle name="Linked Cell 2" xfId="2112"/>
    <cellStyle name="Linked Cell 2 2" xfId="2113"/>
    <cellStyle name="Linked Cell 2 2 2" xfId="2114"/>
    <cellStyle name="Linked Cell 2 2 3" xfId="3419"/>
    <cellStyle name="Linked Cell 2 3" xfId="2115"/>
    <cellStyle name="Linked Cell 2 4" xfId="2116"/>
    <cellStyle name="Linked Cell 2 5" xfId="2117"/>
    <cellStyle name="Linked Cell 2 6" xfId="2118"/>
    <cellStyle name="Linked Cell 2 7" xfId="3420"/>
    <cellStyle name="Linked Cell 3" xfId="2119"/>
    <cellStyle name="Linked Cell 3 2" xfId="2120"/>
    <cellStyle name="Linked Cell 3 3" xfId="2121"/>
    <cellStyle name="Linked Cell 3 4" xfId="2122"/>
    <cellStyle name="Linked Cell 3 5" xfId="2123"/>
    <cellStyle name="Linked Cell 4" xfId="2124"/>
    <cellStyle name="Linked Cell 4 2" xfId="2125"/>
    <cellStyle name="Linked Cell 4 3" xfId="2126"/>
    <cellStyle name="Linked Cell 4 4" xfId="2127"/>
    <cellStyle name="Linked Cell 4 5" xfId="2128"/>
    <cellStyle name="Linked Cell 5" xfId="2129"/>
    <cellStyle name="Linked Cell 5 2" xfId="2130"/>
    <cellStyle name="Linked Cell 5 3" xfId="2131"/>
    <cellStyle name="Linked Cell 5 4" xfId="2132"/>
    <cellStyle name="Linked Cell 5 5" xfId="2133"/>
    <cellStyle name="Linked Cell 6" xfId="2134"/>
    <cellStyle name="Linked Cell 6 2" xfId="2135"/>
    <cellStyle name="Linked Cell 6 3" xfId="2136"/>
    <cellStyle name="Linked Cell 6 4" xfId="2137"/>
    <cellStyle name="Linked Cell 6 5" xfId="2138"/>
    <cellStyle name="Linked Cell 7" xfId="2139"/>
    <cellStyle name="Linked Cell 7 2" xfId="2140"/>
    <cellStyle name="Linked Cell 7 3" xfId="2141"/>
    <cellStyle name="Linked Cell 7 4" xfId="2142"/>
    <cellStyle name="Linked Cell 7 5" xfId="2143"/>
    <cellStyle name="Linked Cell 8" xfId="2144"/>
    <cellStyle name="Linked Cell 8 2" xfId="2145"/>
    <cellStyle name="Linked Cell 8 3" xfId="2146"/>
    <cellStyle name="Linked Cell 8 4" xfId="2147"/>
    <cellStyle name="Linked Cell 8 5" xfId="2148"/>
    <cellStyle name="Linked Cell 9" xfId="2149"/>
    <cellStyle name="Linked Cell 9 2" xfId="2150"/>
    <cellStyle name="Linked Cell 9 3" xfId="2151"/>
    <cellStyle name="Linked Cell 9 4" xfId="2152"/>
    <cellStyle name="Linked Cell 9 5" xfId="2153"/>
    <cellStyle name="Neutral" xfId="4105" builtinId="28" customBuiltin="1"/>
    <cellStyle name="Neutral 10" xfId="2154"/>
    <cellStyle name="Neutral 11" xfId="2155"/>
    <cellStyle name="Neutral 12" xfId="2156"/>
    <cellStyle name="Neutral 13" xfId="2157"/>
    <cellStyle name="Neutral 14" xfId="2158"/>
    <cellStyle name="Neutral 15" xfId="2159"/>
    <cellStyle name="Neutral 2" xfId="2160"/>
    <cellStyle name="Neutral 2 2" xfId="2161"/>
    <cellStyle name="Neutral 2 2 2" xfId="2162"/>
    <cellStyle name="Neutral 2 2 3" xfId="3421"/>
    <cellStyle name="Neutral 2 3" xfId="2163"/>
    <cellStyle name="Neutral 2 4" xfId="2164"/>
    <cellStyle name="Neutral 2 5" xfId="2165"/>
    <cellStyle name="Neutral 2 6" xfId="2166"/>
    <cellStyle name="Neutral 2 7" xfId="3422"/>
    <cellStyle name="Neutral 3" xfId="2167"/>
    <cellStyle name="Neutral 3 2" xfId="2168"/>
    <cellStyle name="Neutral 3 3" xfId="2169"/>
    <cellStyle name="Neutral 3 4" xfId="2170"/>
    <cellStyle name="Neutral 3 5" xfId="2171"/>
    <cellStyle name="Neutral 4" xfId="2172"/>
    <cellStyle name="Neutral 4 2" xfId="2173"/>
    <cellStyle name="Neutral 4 3" xfId="2174"/>
    <cellStyle name="Neutral 4 4" xfId="2175"/>
    <cellStyle name="Neutral 4 5" xfId="2176"/>
    <cellStyle name="Neutral 5" xfId="2177"/>
    <cellStyle name="Neutral 5 2" xfId="2178"/>
    <cellStyle name="Neutral 5 3" xfId="2179"/>
    <cellStyle name="Neutral 5 4" xfId="2180"/>
    <cellStyle name="Neutral 5 5" xfId="2181"/>
    <cellStyle name="Neutral 6" xfId="2182"/>
    <cellStyle name="Neutral 6 2" xfId="2183"/>
    <cellStyle name="Neutral 6 3" xfId="2184"/>
    <cellStyle name="Neutral 6 4" xfId="2185"/>
    <cellStyle name="Neutral 6 5" xfId="2186"/>
    <cellStyle name="Neutral 7" xfId="2187"/>
    <cellStyle name="Neutral 7 2" xfId="2188"/>
    <cellStyle name="Neutral 7 3" xfId="2189"/>
    <cellStyle name="Neutral 7 4" xfId="2190"/>
    <cellStyle name="Neutral 7 5" xfId="2191"/>
    <cellStyle name="Neutral 8" xfId="2192"/>
    <cellStyle name="Neutral 8 2" xfId="2193"/>
    <cellStyle name="Neutral 8 3" xfId="2194"/>
    <cellStyle name="Neutral 8 4" xfId="2195"/>
    <cellStyle name="Neutral 8 5" xfId="2196"/>
    <cellStyle name="Neutral 9" xfId="2197"/>
    <cellStyle name="Neutral 9 2" xfId="2198"/>
    <cellStyle name="Neutral 9 3" xfId="2199"/>
    <cellStyle name="Neutral 9 4" xfId="2200"/>
    <cellStyle name="Neutral 9 5" xfId="2201"/>
    <cellStyle name="Normal" xfId="0" builtinId="0"/>
    <cellStyle name="Normal 10" xfId="2202"/>
    <cellStyle name="Normal 10 2" xfId="2203"/>
    <cellStyle name="Normal 10 2 2" xfId="2204"/>
    <cellStyle name="Normal 10 2 2 2" xfId="2205"/>
    <cellStyle name="Normal 10 2 2 2 2" xfId="3174"/>
    <cellStyle name="Normal 10 2 2 2 2 2" xfId="4522"/>
    <cellStyle name="Normal 10 2 2 2 2 2 2" xfId="6755"/>
    <cellStyle name="Normal 10 2 2 2 2 3" xfId="5632"/>
    <cellStyle name="Normal 10 2 2 2 3" xfId="3423"/>
    <cellStyle name="Normal 10 2 2 2 3 2" xfId="4650"/>
    <cellStyle name="Normal 10 2 2 2 3 2 2" xfId="6883"/>
    <cellStyle name="Normal 10 2 2 2 3 3" xfId="5760"/>
    <cellStyle name="Normal 10 2 2 2 4" xfId="3424"/>
    <cellStyle name="Normal 10 2 2 2 4 2" xfId="4651"/>
    <cellStyle name="Normal 10 2 2 2 4 2 2" xfId="6884"/>
    <cellStyle name="Normal 10 2 2 2 4 3" xfId="5761"/>
    <cellStyle name="Normal 10 2 2 2 5" xfId="4163"/>
    <cellStyle name="Normal 10 2 2 2 5 2" xfId="6406"/>
    <cellStyle name="Normal 10 2 2 2 6" xfId="5283"/>
    <cellStyle name="Normal 10 2 2 3" xfId="3089"/>
    <cellStyle name="Normal 10 2 2 3 2" xfId="3425"/>
    <cellStyle name="Normal 10 2 2 3 2 2" xfId="4652"/>
    <cellStyle name="Normal 10 2 2 3 2 2 2" xfId="6885"/>
    <cellStyle name="Normal 10 2 2 3 2 3" xfId="5762"/>
    <cellStyle name="Normal 10 2 2 3 3" xfId="3426"/>
    <cellStyle name="Normal 10 2 2 3 3 2" xfId="4653"/>
    <cellStyle name="Normal 10 2 2 3 3 2 2" xfId="6886"/>
    <cellStyle name="Normal 10 2 2 3 3 3" xfId="5763"/>
    <cellStyle name="Normal 10 2 2 3 4" xfId="4440"/>
    <cellStyle name="Normal 10 2 2 3 4 2" xfId="6670"/>
    <cellStyle name="Normal 10 2 2 3 5" xfId="5547"/>
    <cellStyle name="Normal 10 2 2 4" xfId="3427"/>
    <cellStyle name="Normal 10 2 2 4 2" xfId="4654"/>
    <cellStyle name="Normal 10 2 2 4 2 2" xfId="6887"/>
    <cellStyle name="Normal 10 2 2 4 3" xfId="5764"/>
    <cellStyle name="Normal 10 2 2 5" xfId="3428"/>
    <cellStyle name="Normal 10 2 2 5 2" xfId="4655"/>
    <cellStyle name="Normal 10 2 2 5 2 2" xfId="6888"/>
    <cellStyle name="Normal 10 2 2 5 3" xfId="5765"/>
    <cellStyle name="Normal 10 2 2 6" xfId="3429"/>
    <cellStyle name="Normal 10 2 2 6 2" xfId="4656"/>
    <cellStyle name="Normal 10 2 2 6 2 2" xfId="6889"/>
    <cellStyle name="Normal 10 2 2 6 3" xfId="5766"/>
    <cellStyle name="Normal 10 2 2 7" xfId="4156"/>
    <cellStyle name="Normal 10 2 2 7 2" xfId="6405"/>
    <cellStyle name="Normal 10 2 2 8" xfId="5282"/>
    <cellStyle name="Normal 10 2 3" xfId="3430"/>
    <cellStyle name="Normal 10 2 4" xfId="3431"/>
    <cellStyle name="Normal 10 2 4 2" xfId="4657"/>
    <cellStyle name="Normal 10 2 4 2 2" xfId="6890"/>
    <cellStyle name="Normal 10 2 4 3" xfId="5767"/>
    <cellStyle name="Normal 10 2 5" xfId="3432"/>
    <cellStyle name="Normal 10 2 5 2" xfId="4658"/>
    <cellStyle name="Normal 10 2 5 2 2" xfId="6891"/>
    <cellStyle name="Normal 10 2 5 3" xfId="5768"/>
    <cellStyle name="Normal 10 3" xfId="2206"/>
    <cellStyle name="Normal 10 3 2" xfId="3433"/>
    <cellStyle name="Normal 10 3 3" xfId="3434"/>
    <cellStyle name="Normal 10 3 3 2" xfId="4659"/>
    <cellStyle name="Normal 10 3 3 2 2" xfId="6892"/>
    <cellStyle name="Normal 10 3 3 3" xfId="5769"/>
    <cellStyle name="Normal 10 3 4" xfId="3435"/>
    <cellStyle name="Normal 10 3 4 2" xfId="4660"/>
    <cellStyle name="Normal 10 3 4 2 2" xfId="6893"/>
    <cellStyle name="Normal 10 3 4 3" xfId="5770"/>
    <cellStyle name="Normal 10 4" xfId="2207"/>
    <cellStyle name="Normal 10 5" xfId="2208"/>
    <cellStyle name="Normal 10 6" xfId="2209"/>
    <cellStyle name="Normal 10 7" xfId="3436"/>
    <cellStyle name="Normal 10 8" xfId="3437"/>
    <cellStyle name="Normal 10 8 2" xfId="4661"/>
    <cellStyle name="Normal 10 8 2 2" xfId="6894"/>
    <cellStyle name="Normal 10 8 3" xfId="5771"/>
    <cellStyle name="Normal 10 9" xfId="3438"/>
    <cellStyle name="Normal 10 9 2" xfId="4662"/>
    <cellStyle name="Normal 10 9 2 2" xfId="6895"/>
    <cellStyle name="Normal 10 9 3" xfId="5772"/>
    <cellStyle name="Normal 11" xfId="2210"/>
    <cellStyle name="Normal 11 2" xfId="2211"/>
    <cellStyle name="Normal 11 2 2" xfId="2212"/>
    <cellStyle name="Normal 11 2 3" xfId="3439"/>
    <cellStyle name="Normal 11 3" xfId="2213"/>
    <cellStyle name="Normal 11 3 2" xfId="3440"/>
    <cellStyle name="Normal 11 3 3" xfId="3441"/>
    <cellStyle name="Normal 11 3 3 2" xfId="4663"/>
    <cellStyle name="Normal 11 3 3 2 2" xfId="6896"/>
    <cellStyle name="Normal 11 3 3 3" xfId="5773"/>
    <cellStyle name="Normal 11 3 4" xfId="3442"/>
    <cellStyle name="Normal 11 3 4 2" xfId="4664"/>
    <cellStyle name="Normal 11 3 4 2 2" xfId="6897"/>
    <cellStyle name="Normal 11 3 4 3" xfId="5774"/>
    <cellStyle name="Normal 11 4" xfId="2214"/>
    <cellStyle name="Normal 11 5" xfId="2215"/>
    <cellStyle name="Normal 11 6" xfId="2216"/>
    <cellStyle name="Normal 11 7" xfId="3215"/>
    <cellStyle name="Normal 11 7 2" xfId="4562"/>
    <cellStyle name="Normal 11 7 2 2" xfId="6795"/>
    <cellStyle name="Normal 11 7 3" xfId="5672"/>
    <cellStyle name="Normal 11 8" xfId="3443"/>
    <cellStyle name="Normal 11 8 2" xfId="4665"/>
    <cellStyle name="Normal 11 8 2 2" xfId="6898"/>
    <cellStyle name="Normal 11 8 3" xfId="5775"/>
    <cellStyle name="Normal 11 9" xfId="3444"/>
    <cellStyle name="Normal 11 9 2" xfId="4666"/>
    <cellStyle name="Normal 11 9 2 2" xfId="6899"/>
    <cellStyle name="Normal 11 9 3" xfId="5776"/>
    <cellStyle name="Normal 12" xfId="2217"/>
    <cellStyle name="Normal 12 2" xfId="2218"/>
    <cellStyle name="Normal 12 3" xfId="3445"/>
    <cellStyle name="Normal 13" xfId="2219"/>
    <cellStyle name="Normal 13 2" xfId="2220"/>
    <cellStyle name="Normal 13 3" xfId="3446"/>
    <cellStyle name="Normal 14" xfId="2221"/>
    <cellStyle name="Normal 14 2" xfId="3447"/>
    <cellStyle name="Normal 14 2 2" xfId="3448"/>
    <cellStyle name="Normal 14 2 2 2" xfId="4667"/>
    <cellStyle name="Normal 14 2 2 2 2" xfId="6901"/>
    <cellStyle name="Normal 14 2 2 3" xfId="5778"/>
    <cellStyle name="Normal 14 2 3" xfId="3449"/>
    <cellStyle name="Normal 14 2 3 2" xfId="4668"/>
    <cellStyle name="Normal 14 2 3 2 2" xfId="6902"/>
    <cellStyle name="Normal 14 2 3 3" xfId="5779"/>
    <cellStyle name="Normal 14 2 4" xfId="4317"/>
    <cellStyle name="Normal 14 2 4 2" xfId="6900"/>
    <cellStyle name="Normal 14 2 5" xfId="5777"/>
    <cellStyle name="Normal 14 3" xfId="3450"/>
    <cellStyle name="Normal 14 4" xfId="3451"/>
    <cellStyle name="Normal 14 4 2" xfId="4669"/>
    <cellStyle name="Normal 14 4 2 2" xfId="6903"/>
    <cellStyle name="Normal 14 4 3" xfId="5780"/>
    <cellStyle name="Normal 14 5" xfId="3452"/>
    <cellStyle name="Normal 14 5 2" xfId="4670"/>
    <cellStyle name="Normal 14 5 2 2" xfId="6904"/>
    <cellStyle name="Normal 14 5 3" xfId="5781"/>
    <cellStyle name="Normal 15" xfId="2222"/>
    <cellStyle name="Normal 15 2" xfId="2223"/>
    <cellStyle name="Normal 15 3" xfId="3453"/>
    <cellStyle name="Normal 16" xfId="2224"/>
    <cellStyle name="Normal 17" xfId="2225"/>
    <cellStyle name="Normal 17 2" xfId="2226"/>
    <cellStyle name="Normal 17 2 2" xfId="3091"/>
    <cellStyle name="Normal 17 2 2 2" xfId="4354"/>
    <cellStyle name="Normal 17 2 2 2 2" xfId="6672"/>
    <cellStyle name="Normal 17 2 2 3" xfId="5549"/>
    <cellStyle name="Normal 17 2 3" xfId="3454"/>
    <cellStyle name="Normal 17 2 3 2" xfId="4671"/>
    <cellStyle name="Normal 17 2 3 2 2" xfId="6905"/>
    <cellStyle name="Normal 17 2 3 3" xfId="5782"/>
    <cellStyle name="Normal 17 2 4" xfId="3455"/>
    <cellStyle name="Normal 17 2 4 2" xfId="4672"/>
    <cellStyle name="Normal 17 2 4 2 2" xfId="6906"/>
    <cellStyle name="Normal 17 2 4 3" xfId="5783"/>
    <cellStyle name="Normal 17 2 5" xfId="4229"/>
    <cellStyle name="Normal 17 2 5 2" xfId="6408"/>
    <cellStyle name="Normal 17 2 6" xfId="5285"/>
    <cellStyle name="Normal 17 3" xfId="2227"/>
    <cellStyle name="Normal 17 3 2" xfId="3176"/>
    <cellStyle name="Normal 17 3 2 2" xfId="4524"/>
    <cellStyle name="Normal 17 3 2 2 2" xfId="6757"/>
    <cellStyle name="Normal 17 3 2 3" xfId="5634"/>
    <cellStyle name="Normal 17 3 3" xfId="3456"/>
    <cellStyle name="Normal 17 3 3 2" xfId="4673"/>
    <cellStyle name="Normal 17 3 3 2 2" xfId="6907"/>
    <cellStyle name="Normal 17 3 3 3" xfId="5784"/>
    <cellStyle name="Normal 17 3 4" xfId="3457"/>
    <cellStyle name="Normal 17 3 4 2" xfId="4674"/>
    <cellStyle name="Normal 17 3 4 2 2" xfId="6908"/>
    <cellStyle name="Normal 17 3 4 3" xfId="5785"/>
    <cellStyle name="Normal 17 3 5" xfId="4318"/>
    <cellStyle name="Normal 17 3 5 2" xfId="6409"/>
    <cellStyle name="Normal 17 3 6" xfId="5286"/>
    <cellStyle name="Normal 17 4" xfId="3006"/>
    <cellStyle name="Normal 17 4 2" xfId="4359"/>
    <cellStyle name="Normal 17 4 2 2" xfId="6587"/>
    <cellStyle name="Normal 17 4 3" xfId="5464"/>
    <cellStyle name="Normal 17 5" xfId="3212"/>
    <cellStyle name="Normal 17 5 2" xfId="4560"/>
    <cellStyle name="Normal 17 5 2 2" xfId="6793"/>
    <cellStyle name="Normal 17 5 3" xfId="5670"/>
    <cellStyle name="Normal 17 6" xfId="3458"/>
    <cellStyle name="Normal 17 6 2" xfId="4675"/>
    <cellStyle name="Normal 17 6 2 2" xfId="6909"/>
    <cellStyle name="Normal 17 6 3" xfId="5786"/>
    <cellStyle name="Normal 17 7" xfId="4182"/>
    <cellStyle name="Normal 17 7 2" xfId="6373"/>
    <cellStyle name="Normal 17 8" xfId="6407"/>
    <cellStyle name="Normal 17 9" xfId="5284"/>
    <cellStyle name="Normal 18" xfId="2228"/>
    <cellStyle name="Normal 18 2" xfId="2229"/>
    <cellStyle name="Normal 18 2 2" xfId="3123"/>
    <cellStyle name="Normal 18 2 2 2" xfId="4471"/>
    <cellStyle name="Normal 18 2 2 2 2" xfId="6704"/>
    <cellStyle name="Normal 18 2 2 3" xfId="5581"/>
    <cellStyle name="Normal 18 2 3" xfId="3459"/>
    <cellStyle name="Normal 18 2 3 2" xfId="4676"/>
    <cellStyle name="Normal 18 2 3 2 2" xfId="6910"/>
    <cellStyle name="Normal 18 2 3 3" xfId="5787"/>
    <cellStyle name="Normal 18 2 4" xfId="3460"/>
    <cellStyle name="Normal 18 2 4 2" xfId="4677"/>
    <cellStyle name="Normal 18 2 4 2 2" xfId="6911"/>
    <cellStyle name="Normal 18 2 4 3" xfId="5788"/>
    <cellStyle name="Normal 18 2 5" xfId="4261"/>
    <cellStyle name="Normal 18 2 5 2" xfId="6411"/>
    <cellStyle name="Normal 18 2 6" xfId="5288"/>
    <cellStyle name="Normal 18 3" xfId="3038"/>
    <cellStyle name="Normal 18 3 2" xfId="4350"/>
    <cellStyle name="Normal 18 3 2 2" xfId="6619"/>
    <cellStyle name="Normal 18 3 3" xfId="5496"/>
    <cellStyle name="Normal 18 4" xfId="3461"/>
    <cellStyle name="Normal 18 4 2" xfId="4678"/>
    <cellStyle name="Normal 18 4 2 2" xfId="6912"/>
    <cellStyle name="Normal 18 4 3" xfId="5789"/>
    <cellStyle name="Normal 18 5" xfId="3462"/>
    <cellStyle name="Normal 18 5 2" xfId="4679"/>
    <cellStyle name="Normal 18 5 2 2" xfId="6913"/>
    <cellStyle name="Normal 18 5 3" xfId="5790"/>
    <cellStyle name="Normal 18 6" xfId="4223"/>
    <cellStyle name="Normal 18 6 2" xfId="6410"/>
    <cellStyle name="Normal 18 7" xfId="5287"/>
    <cellStyle name="Normal 19" xfId="2230"/>
    <cellStyle name="Normal 19 2" xfId="2231"/>
    <cellStyle name="Normal 19 2 2" xfId="3124"/>
    <cellStyle name="Normal 19 2 2 2" xfId="4472"/>
    <cellStyle name="Normal 19 2 2 2 2" xfId="6705"/>
    <cellStyle name="Normal 19 2 2 3" xfId="5582"/>
    <cellStyle name="Normal 19 2 3" xfId="3463"/>
    <cellStyle name="Normal 19 2 3 2" xfId="4680"/>
    <cellStyle name="Normal 19 2 3 2 2" xfId="6914"/>
    <cellStyle name="Normal 19 2 3 3" xfId="5791"/>
    <cellStyle name="Normal 19 2 4" xfId="3464"/>
    <cellStyle name="Normal 19 2 4 2" xfId="4681"/>
    <cellStyle name="Normal 19 2 4 2 2" xfId="6915"/>
    <cellStyle name="Normal 19 2 4 3" xfId="5792"/>
    <cellStyle name="Normal 19 2 5" xfId="4263"/>
    <cellStyle name="Normal 19 2 5 2" xfId="6413"/>
    <cellStyle name="Normal 19 2 6" xfId="5290"/>
    <cellStyle name="Normal 19 3" xfId="3039"/>
    <cellStyle name="Normal 19 3 2" xfId="4352"/>
    <cellStyle name="Normal 19 3 2 2" xfId="6620"/>
    <cellStyle name="Normal 19 3 3" xfId="5497"/>
    <cellStyle name="Normal 19 4" xfId="3465"/>
    <cellStyle name="Normal 19 4 2" xfId="4682"/>
    <cellStyle name="Normal 19 4 2 2" xfId="6916"/>
    <cellStyle name="Normal 19 4 3" xfId="5793"/>
    <cellStyle name="Normal 19 5" xfId="3466"/>
    <cellStyle name="Normal 19 5 2" xfId="4683"/>
    <cellStyle name="Normal 19 5 2 2" xfId="6917"/>
    <cellStyle name="Normal 19 5 3" xfId="5794"/>
    <cellStyle name="Normal 19 6" xfId="4225"/>
    <cellStyle name="Normal 19 6 2" xfId="6376"/>
    <cellStyle name="Normal 19 7" xfId="6412"/>
    <cellStyle name="Normal 19 8" xfId="5289"/>
    <cellStyle name="Normal 2" xfId="2232"/>
    <cellStyle name="Normal 2 10" xfId="2233"/>
    <cellStyle name="Normal 2 11" xfId="2234"/>
    <cellStyle name="Normal 2 12" xfId="2235"/>
    <cellStyle name="Normal 2 13" xfId="2236"/>
    <cellStyle name="Normal 2 14" xfId="2237"/>
    <cellStyle name="Normal 2 15" xfId="2238"/>
    <cellStyle name="Normal 2 16" xfId="2239"/>
    <cellStyle name="Normal 2 16 10" xfId="5291"/>
    <cellStyle name="Normal 2 16 2" xfId="2240"/>
    <cellStyle name="Normal 2 16 2 2" xfId="2241"/>
    <cellStyle name="Normal 2 16 2 2 2" xfId="3135"/>
    <cellStyle name="Normal 2 16 2 2 2 2" xfId="4483"/>
    <cellStyle name="Normal 2 16 2 2 2 2 2" xfId="6716"/>
    <cellStyle name="Normal 2 16 2 2 2 3" xfId="5593"/>
    <cellStyle name="Normal 2 16 2 2 3" xfId="3467"/>
    <cellStyle name="Normal 2 16 2 2 3 2" xfId="4684"/>
    <cellStyle name="Normal 2 16 2 2 3 2 2" xfId="6918"/>
    <cellStyle name="Normal 2 16 2 2 3 3" xfId="5795"/>
    <cellStyle name="Normal 2 16 2 2 4" xfId="3468"/>
    <cellStyle name="Normal 2 16 2 2 4 2" xfId="4685"/>
    <cellStyle name="Normal 2 16 2 2 4 2 2" xfId="6919"/>
    <cellStyle name="Normal 2 16 2 2 4 3" xfId="5796"/>
    <cellStyle name="Normal 2 16 2 2 5" xfId="4208"/>
    <cellStyle name="Normal 2 16 2 2 5 2" xfId="6416"/>
    <cellStyle name="Normal 2 16 2 2 6" xfId="5293"/>
    <cellStyle name="Normal 2 16 2 3" xfId="3050"/>
    <cellStyle name="Normal 2 16 2 3 2" xfId="3469"/>
    <cellStyle name="Normal 2 16 2 3 2 2" xfId="4686"/>
    <cellStyle name="Normal 2 16 2 3 2 2 2" xfId="6920"/>
    <cellStyle name="Normal 2 16 2 3 2 3" xfId="5797"/>
    <cellStyle name="Normal 2 16 2 3 3" xfId="3470"/>
    <cellStyle name="Normal 2 16 2 3 3 2" xfId="4687"/>
    <cellStyle name="Normal 2 16 2 3 3 2 2" xfId="6921"/>
    <cellStyle name="Normal 2 16 2 3 3 3" xfId="5798"/>
    <cellStyle name="Normal 2 16 2 3 4" xfId="4401"/>
    <cellStyle name="Normal 2 16 2 3 4 2" xfId="6631"/>
    <cellStyle name="Normal 2 16 2 3 5" xfId="5508"/>
    <cellStyle name="Normal 2 16 2 4" xfId="3471"/>
    <cellStyle name="Normal 2 16 2 4 2" xfId="4688"/>
    <cellStyle name="Normal 2 16 2 4 2 2" xfId="6922"/>
    <cellStyle name="Normal 2 16 2 4 3" xfId="5799"/>
    <cellStyle name="Normal 2 16 2 5" xfId="3472"/>
    <cellStyle name="Normal 2 16 2 5 2" xfId="4689"/>
    <cellStyle name="Normal 2 16 2 5 2 2" xfId="6923"/>
    <cellStyle name="Normal 2 16 2 5 3" xfId="5800"/>
    <cellStyle name="Normal 2 16 2 6" xfId="3473"/>
    <cellStyle name="Normal 2 16 2 6 2" xfId="4690"/>
    <cellStyle name="Normal 2 16 2 6 2 2" xfId="6924"/>
    <cellStyle name="Normal 2 16 2 6 3" xfId="5801"/>
    <cellStyle name="Normal 2 16 2 7" xfId="4276"/>
    <cellStyle name="Normal 2 16 2 7 2" xfId="6415"/>
    <cellStyle name="Normal 2 16 2 8" xfId="5292"/>
    <cellStyle name="Normal 2 16 3" xfId="2242"/>
    <cellStyle name="Normal 2 16 3 2" xfId="3114"/>
    <cellStyle name="Normal 2 16 3 2 2" xfId="4462"/>
    <cellStyle name="Normal 2 16 3 2 2 2" xfId="6695"/>
    <cellStyle name="Normal 2 16 3 2 3" xfId="5572"/>
    <cellStyle name="Normal 2 16 3 3" xfId="3474"/>
    <cellStyle name="Normal 2 16 3 3 2" xfId="4691"/>
    <cellStyle name="Normal 2 16 3 3 2 2" xfId="6925"/>
    <cellStyle name="Normal 2 16 3 3 3" xfId="5802"/>
    <cellStyle name="Normal 2 16 3 4" xfId="3475"/>
    <cellStyle name="Normal 2 16 3 4 2" xfId="4692"/>
    <cellStyle name="Normal 2 16 3 4 2 2" xfId="6926"/>
    <cellStyle name="Normal 2 16 3 4 3" xfId="5803"/>
    <cellStyle name="Normal 2 16 3 5" xfId="4252"/>
    <cellStyle name="Normal 2 16 3 5 2" xfId="6417"/>
    <cellStyle name="Normal 2 16 3 6" xfId="5294"/>
    <cellStyle name="Normal 2 16 4" xfId="2243"/>
    <cellStyle name="Normal 2 16 4 2" xfId="3199"/>
    <cellStyle name="Normal 2 16 4 2 2" xfId="4547"/>
    <cellStyle name="Normal 2 16 4 2 2 2" xfId="6780"/>
    <cellStyle name="Normal 2 16 4 2 3" xfId="5657"/>
    <cellStyle name="Normal 2 16 4 3" xfId="3476"/>
    <cellStyle name="Normal 2 16 4 3 2" xfId="4693"/>
    <cellStyle name="Normal 2 16 4 3 2 2" xfId="6927"/>
    <cellStyle name="Normal 2 16 4 3 3" xfId="5804"/>
    <cellStyle name="Normal 2 16 4 4" xfId="3477"/>
    <cellStyle name="Normal 2 16 4 4 2" xfId="4694"/>
    <cellStyle name="Normal 2 16 4 4 2 2" xfId="6928"/>
    <cellStyle name="Normal 2 16 4 4 3" xfId="5805"/>
    <cellStyle name="Normal 2 16 4 5" xfId="4341"/>
    <cellStyle name="Normal 2 16 4 5 2" xfId="6418"/>
    <cellStyle name="Normal 2 16 4 6" xfId="5295"/>
    <cellStyle name="Normal 2 16 5" xfId="3029"/>
    <cellStyle name="Normal 2 16 5 2" xfId="3478"/>
    <cellStyle name="Normal 2 16 5 2 2" xfId="4695"/>
    <cellStyle name="Normal 2 16 5 2 2 2" xfId="6929"/>
    <cellStyle name="Normal 2 16 5 2 3" xfId="5806"/>
    <cellStyle name="Normal 2 16 5 3" xfId="3479"/>
    <cellStyle name="Normal 2 16 5 3 2" xfId="4696"/>
    <cellStyle name="Normal 2 16 5 3 2 2" xfId="6930"/>
    <cellStyle name="Normal 2 16 5 3 3" xfId="5807"/>
    <cellStyle name="Normal 2 16 5 4" xfId="4382"/>
    <cellStyle name="Normal 2 16 5 4 2" xfId="6610"/>
    <cellStyle name="Normal 2 16 5 5" xfId="5487"/>
    <cellStyle name="Normal 2 16 6" xfId="3480"/>
    <cellStyle name="Normal 2 16 6 2" xfId="4697"/>
    <cellStyle name="Normal 2 16 6 2 2" xfId="6931"/>
    <cellStyle name="Normal 2 16 6 3" xfId="5808"/>
    <cellStyle name="Normal 2 16 7" xfId="3481"/>
    <cellStyle name="Normal 2 16 7 2" xfId="4698"/>
    <cellStyle name="Normal 2 16 7 2 2" xfId="6932"/>
    <cellStyle name="Normal 2 16 7 3" xfId="5809"/>
    <cellStyle name="Normal 2 16 8" xfId="3482"/>
    <cellStyle name="Normal 2 16 8 2" xfId="4699"/>
    <cellStyle name="Normal 2 16 8 2 2" xfId="6933"/>
    <cellStyle name="Normal 2 16 8 3" xfId="5810"/>
    <cellStyle name="Normal 2 16 9" xfId="4210"/>
    <cellStyle name="Normal 2 16 9 2" xfId="6414"/>
    <cellStyle name="Normal 2 2" xfId="2244"/>
    <cellStyle name="Normal 2 2 10" xfId="2245"/>
    <cellStyle name="Normal 2 2 11" xfId="2246"/>
    <cellStyle name="Normal 2 2 12" xfId="2247"/>
    <cellStyle name="Normal 2 2 13" xfId="2248"/>
    <cellStyle name="Normal 2 2 14" xfId="2249"/>
    <cellStyle name="Normal 2 2 15" xfId="2250"/>
    <cellStyle name="Normal 2 2 16" xfId="2251"/>
    <cellStyle name="Normal 2 2 17" xfId="2252"/>
    <cellStyle name="Normal 2 2 17 10" xfId="5296"/>
    <cellStyle name="Normal 2 2 17 2" xfId="2253"/>
    <cellStyle name="Normal 2 2 17 2 2" xfId="2254"/>
    <cellStyle name="Normal 2 2 17 2 2 2" xfId="3136"/>
    <cellStyle name="Normal 2 2 17 2 2 2 2" xfId="4484"/>
    <cellStyle name="Normal 2 2 17 2 2 2 2 2" xfId="6717"/>
    <cellStyle name="Normal 2 2 17 2 2 2 3" xfId="5594"/>
    <cellStyle name="Normal 2 2 17 2 2 3" xfId="3483"/>
    <cellStyle name="Normal 2 2 17 2 2 3 2" xfId="4700"/>
    <cellStyle name="Normal 2 2 17 2 2 3 2 2" xfId="6934"/>
    <cellStyle name="Normal 2 2 17 2 2 3 3" xfId="5811"/>
    <cellStyle name="Normal 2 2 17 2 2 4" xfId="3484"/>
    <cellStyle name="Normal 2 2 17 2 2 4 2" xfId="4701"/>
    <cellStyle name="Normal 2 2 17 2 2 4 2 2" xfId="6935"/>
    <cellStyle name="Normal 2 2 17 2 2 4 3" xfId="5812"/>
    <cellStyle name="Normal 2 2 17 2 2 5" xfId="4158"/>
    <cellStyle name="Normal 2 2 17 2 2 5 2" xfId="6421"/>
    <cellStyle name="Normal 2 2 17 2 2 6" xfId="5298"/>
    <cellStyle name="Normal 2 2 17 2 3" xfId="3051"/>
    <cellStyle name="Normal 2 2 17 2 3 2" xfId="3485"/>
    <cellStyle name="Normal 2 2 17 2 3 2 2" xfId="4702"/>
    <cellStyle name="Normal 2 2 17 2 3 2 2 2" xfId="6936"/>
    <cellStyle name="Normal 2 2 17 2 3 2 3" xfId="5813"/>
    <cellStyle name="Normal 2 2 17 2 3 3" xfId="3486"/>
    <cellStyle name="Normal 2 2 17 2 3 3 2" xfId="4703"/>
    <cellStyle name="Normal 2 2 17 2 3 3 2 2" xfId="6937"/>
    <cellStyle name="Normal 2 2 17 2 3 3 3" xfId="5814"/>
    <cellStyle name="Normal 2 2 17 2 3 4" xfId="4402"/>
    <cellStyle name="Normal 2 2 17 2 3 4 2" xfId="6632"/>
    <cellStyle name="Normal 2 2 17 2 3 5" xfId="5509"/>
    <cellStyle name="Normal 2 2 17 2 4" xfId="3487"/>
    <cellStyle name="Normal 2 2 17 2 4 2" xfId="4704"/>
    <cellStyle name="Normal 2 2 17 2 4 2 2" xfId="6938"/>
    <cellStyle name="Normal 2 2 17 2 4 3" xfId="5815"/>
    <cellStyle name="Normal 2 2 17 2 5" xfId="3488"/>
    <cellStyle name="Normal 2 2 17 2 5 2" xfId="4705"/>
    <cellStyle name="Normal 2 2 17 2 5 2 2" xfId="6939"/>
    <cellStyle name="Normal 2 2 17 2 5 3" xfId="5816"/>
    <cellStyle name="Normal 2 2 17 2 6" xfId="3489"/>
    <cellStyle name="Normal 2 2 17 2 6 2" xfId="4706"/>
    <cellStyle name="Normal 2 2 17 2 6 2 2" xfId="6940"/>
    <cellStyle name="Normal 2 2 17 2 6 3" xfId="5817"/>
    <cellStyle name="Normal 2 2 17 2 7" xfId="4277"/>
    <cellStyle name="Normal 2 2 17 2 7 2" xfId="6420"/>
    <cellStyle name="Normal 2 2 17 2 8" xfId="5297"/>
    <cellStyle name="Normal 2 2 17 3" xfId="2255"/>
    <cellStyle name="Normal 2 2 17 3 2" xfId="3115"/>
    <cellStyle name="Normal 2 2 17 3 2 2" xfId="4463"/>
    <cellStyle name="Normal 2 2 17 3 2 2 2" xfId="6696"/>
    <cellStyle name="Normal 2 2 17 3 2 3" xfId="5573"/>
    <cellStyle name="Normal 2 2 17 3 3" xfId="3490"/>
    <cellStyle name="Normal 2 2 17 3 3 2" xfId="4707"/>
    <cellStyle name="Normal 2 2 17 3 3 2 2" xfId="6941"/>
    <cellStyle name="Normal 2 2 17 3 3 3" xfId="5818"/>
    <cellStyle name="Normal 2 2 17 3 4" xfId="3491"/>
    <cellStyle name="Normal 2 2 17 3 4 2" xfId="4708"/>
    <cellStyle name="Normal 2 2 17 3 4 2 2" xfId="6942"/>
    <cellStyle name="Normal 2 2 17 3 4 3" xfId="5819"/>
    <cellStyle name="Normal 2 2 17 3 5" xfId="4253"/>
    <cellStyle name="Normal 2 2 17 3 5 2" xfId="6422"/>
    <cellStyle name="Normal 2 2 17 3 6" xfId="5299"/>
    <cellStyle name="Normal 2 2 17 4" xfId="2256"/>
    <cellStyle name="Normal 2 2 17 4 2" xfId="3200"/>
    <cellStyle name="Normal 2 2 17 4 2 2" xfId="4548"/>
    <cellStyle name="Normal 2 2 17 4 2 2 2" xfId="6781"/>
    <cellStyle name="Normal 2 2 17 4 2 3" xfId="5658"/>
    <cellStyle name="Normal 2 2 17 4 3" xfId="3492"/>
    <cellStyle name="Normal 2 2 17 4 3 2" xfId="4709"/>
    <cellStyle name="Normal 2 2 17 4 3 2 2" xfId="6943"/>
    <cellStyle name="Normal 2 2 17 4 3 3" xfId="5820"/>
    <cellStyle name="Normal 2 2 17 4 4" xfId="3493"/>
    <cellStyle name="Normal 2 2 17 4 4 2" xfId="4710"/>
    <cellStyle name="Normal 2 2 17 4 4 2 2" xfId="6944"/>
    <cellStyle name="Normal 2 2 17 4 4 3" xfId="5821"/>
    <cellStyle name="Normal 2 2 17 4 5" xfId="4342"/>
    <cellStyle name="Normal 2 2 17 4 5 2" xfId="6423"/>
    <cellStyle name="Normal 2 2 17 4 6" xfId="5300"/>
    <cellStyle name="Normal 2 2 17 5" xfId="3030"/>
    <cellStyle name="Normal 2 2 17 5 2" xfId="3494"/>
    <cellStyle name="Normal 2 2 17 5 2 2" xfId="4711"/>
    <cellStyle name="Normal 2 2 17 5 2 2 2" xfId="6945"/>
    <cellStyle name="Normal 2 2 17 5 2 3" xfId="5822"/>
    <cellStyle name="Normal 2 2 17 5 3" xfId="3495"/>
    <cellStyle name="Normal 2 2 17 5 3 2" xfId="4712"/>
    <cellStyle name="Normal 2 2 17 5 3 2 2" xfId="6946"/>
    <cellStyle name="Normal 2 2 17 5 3 3" xfId="5823"/>
    <cellStyle name="Normal 2 2 17 5 4" xfId="4383"/>
    <cellStyle name="Normal 2 2 17 5 4 2" xfId="6611"/>
    <cellStyle name="Normal 2 2 17 5 5" xfId="5488"/>
    <cellStyle name="Normal 2 2 17 6" xfId="3496"/>
    <cellStyle name="Normal 2 2 17 6 2" xfId="4713"/>
    <cellStyle name="Normal 2 2 17 6 2 2" xfId="6947"/>
    <cellStyle name="Normal 2 2 17 6 3" xfId="5824"/>
    <cellStyle name="Normal 2 2 17 7" xfId="3497"/>
    <cellStyle name="Normal 2 2 17 7 2" xfId="4714"/>
    <cellStyle name="Normal 2 2 17 7 2 2" xfId="6948"/>
    <cellStyle name="Normal 2 2 17 7 3" xfId="5825"/>
    <cellStyle name="Normal 2 2 17 8" xfId="3498"/>
    <cellStyle name="Normal 2 2 17 8 2" xfId="4715"/>
    <cellStyle name="Normal 2 2 17 8 2 2" xfId="6949"/>
    <cellStyle name="Normal 2 2 17 8 3" xfId="5826"/>
    <cellStyle name="Normal 2 2 17 9" xfId="4211"/>
    <cellStyle name="Normal 2 2 17 9 2" xfId="6419"/>
    <cellStyle name="Normal 2 2 18" xfId="2257"/>
    <cellStyle name="Normal 2 2 2" xfId="2258"/>
    <cellStyle name="Normal 2 2 3" xfId="2259"/>
    <cellStyle name="Normal 2 2 4" xfId="2260"/>
    <cellStyle name="Normal 2 2 5" xfId="2261"/>
    <cellStyle name="Normal 2 2 6" xfId="2262"/>
    <cellStyle name="Normal 2 2 7" xfId="2263"/>
    <cellStyle name="Normal 2 2 8" xfId="2264"/>
    <cellStyle name="Normal 2 2 9" xfId="2265"/>
    <cellStyle name="Normal 2 3" xfId="2266"/>
    <cellStyle name="Normal 2 3 2" xfId="2267"/>
    <cellStyle name="Normal 2 3 3" xfId="2268"/>
    <cellStyle name="Normal 2 4" xfId="2269"/>
    <cellStyle name="Normal 2 4 2" xfId="2270"/>
    <cellStyle name="Normal 2 4 3" xfId="3499"/>
    <cellStyle name="Normal 2 5" xfId="2271"/>
    <cellStyle name="Normal 2 5 2" xfId="2272"/>
    <cellStyle name="Normal 2 5 3" xfId="3500"/>
    <cellStyle name="Normal 2 6" xfId="2273"/>
    <cellStyle name="Normal 2 7" xfId="2274"/>
    <cellStyle name="Normal 2 8" xfId="2275"/>
    <cellStyle name="Normal 2 9" xfId="2276"/>
    <cellStyle name="Normal 20" xfId="2277"/>
    <cellStyle name="Normal 20 2" xfId="3211"/>
    <cellStyle name="Normal 20 2 2" xfId="4559"/>
    <cellStyle name="Normal 20 2 2 2" xfId="6792"/>
    <cellStyle name="Normal 20 2 3" xfId="5669"/>
    <cellStyle name="Normal 20 3" xfId="3501"/>
    <cellStyle name="Normal 20 3 2" xfId="4716"/>
    <cellStyle name="Normal 20 3 2 2" xfId="6950"/>
    <cellStyle name="Normal 20 3 3" xfId="5827"/>
    <cellStyle name="Normal 20 4" xfId="3502"/>
    <cellStyle name="Normal 20 4 2" xfId="4717"/>
    <cellStyle name="Normal 20 4 2 2" xfId="6951"/>
    <cellStyle name="Normal 20 4 3" xfId="5828"/>
    <cellStyle name="Normal 20 5" xfId="4207"/>
    <cellStyle name="Normal 20 5 2" xfId="6424"/>
    <cellStyle name="Normal 20 6" xfId="5301"/>
    <cellStyle name="Normal 21" xfId="3503"/>
    <cellStyle name="Normal 21 2" xfId="4718"/>
    <cellStyle name="Normal 21 2 2" xfId="6952"/>
    <cellStyle name="Normal 21 3" xfId="5829"/>
    <cellStyle name="Normal 22" xfId="3504"/>
    <cellStyle name="Normal 22 2" xfId="4719"/>
    <cellStyle name="Normal 22 2 2" xfId="6953"/>
    <cellStyle name="Normal 22 3" xfId="5830"/>
    <cellStyle name="Normal 23" xfId="4096"/>
    <cellStyle name="Normal 23 2" xfId="5255"/>
    <cellStyle name="Normal 23 2 2" xfId="7489"/>
    <cellStyle name="Normal 23 3" xfId="6366"/>
    <cellStyle name="Normal 24" xfId="6369"/>
    <cellStyle name="Normal 25" xfId="7492"/>
    <cellStyle name="Normal 3" xfId="2278"/>
    <cellStyle name="Normal 3 10" xfId="6377"/>
    <cellStyle name="Normal 3 2" xfId="2279"/>
    <cellStyle name="Normal 3 2 10" xfId="3505"/>
    <cellStyle name="Normal 3 2 10 2" xfId="4720"/>
    <cellStyle name="Normal 3 2 10 2 2" xfId="6954"/>
    <cellStyle name="Normal 3 2 10 3" xfId="5831"/>
    <cellStyle name="Normal 3 2 11" xfId="4184"/>
    <cellStyle name="Normal 3 2 11 2" xfId="6425"/>
    <cellStyle name="Normal 3 2 12" xfId="5302"/>
    <cellStyle name="Normal 3 2 2" xfId="2280"/>
    <cellStyle name="Normal 3 2 2 10" xfId="4185"/>
    <cellStyle name="Normal 3 2 2 10 2" xfId="6426"/>
    <cellStyle name="Normal 3 2 2 11" xfId="5303"/>
    <cellStyle name="Normal 3 2 2 2" xfId="2281"/>
    <cellStyle name="Normal 3 2 2 2 10" xfId="4186"/>
    <cellStyle name="Normal 3 2 2 2 10 2" xfId="6427"/>
    <cellStyle name="Normal 3 2 2 2 11" xfId="5304"/>
    <cellStyle name="Normal 3 2 2 2 2" xfId="2282"/>
    <cellStyle name="Normal 3 2 2 2 2 10" xfId="5305"/>
    <cellStyle name="Normal 3 2 2 2 2 2" xfId="2283"/>
    <cellStyle name="Normal 3 2 2 2 2 2 2" xfId="2284"/>
    <cellStyle name="Normal 3 2 2 2 2 2 2 2" xfId="3139"/>
    <cellStyle name="Normal 3 2 2 2 2 2 2 2 2" xfId="4487"/>
    <cellStyle name="Normal 3 2 2 2 2 2 2 2 2 2" xfId="6720"/>
    <cellStyle name="Normal 3 2 2 2 2 2 2 2 3" xfId="5597"/>
    <cellStyle name="Normal 3 2 2 2 2 2 2 3" xfId="3506"/>
    <cellStyle name="Normal 3 2 2 2 2 2 2 3 2" xfId="4721"/>
    <cellStyle name="Normal 3 2 2 2 2 2 2 3 2 2" xfId="6955"/>
    <cellStyle name="Normal 3 2 2 2 2 2 2 3 3" xfId="5832"/>
    <cellStyle name="Normal 3 2 2 2 2 2 2 4" xfId="3507"/>
    <cellStyle name="Normal 3 2 2 2 2 2 2 4 2" xfId="4722"/>
    <cellStyle name="Normal 3 2 2 2 2 2 2 4 2 2" xfId="6956"/>
    <cellStyle name="Normal 3 2 2 2 2 2 2 4 3" xfId="5833"/>
    <cellStyle name="Normal 3 2 2 2 2 2 2 5" xfId="4228"/>
    <cellStyle name="Normal 3 2 2 2 2 2 2 5 2" xfId="6430"/>
    <cellStyle name="Normal 3 2 2 2 2 2 2 6" xfId="5307"/>
    <cellStyle name="Normal 3 2 2 2 2 2 3" xfId="3054"/>
    <cellStyle name="Normal 3 2 2 2 2 2 3 2" xfId="3508"/>
    <cellStyle name="Normal 3 2 2 2 2 2 3 2 2" xfId="4723"/>
    <cellStyle name="Normal 3 2 2 2 2 2 3 2 2 2" xfId="6957"/>
    <cellStyle name="Normal 3 2 2 2 2 2 3 2 3" xfId="5834"/>
    <cellStyle name="Normal 3 2 2 2 2 2 3 3" xfId="3509"/>
    <cellStyle name="Normal 3 2 2 2 2 2 3 3 2" xfId="4724"/>
    <cellStyle name="Normal 3 2 2 2 2 2 3 3 2 2" xfId="6958"/>
    <cellStyle name="Normal 3 2 2 2 2 2 3 3 3" xfId="5835"/>
    <cellStyle name="Normal 3 2 2 2 2 2 3 4" xfId="4405"/>
    <cellStyle name="Normal 3 2 2 2 2 2 3 4 2" xfId="6635"/>
    <cellStyle name="Normal 3 2 2 2 2 2 3 5" xfId="5512"/>
    <cellStyle name="Normal 3 2 2 2 2 2 4" xfId="3510"/>
    <cellStyle name="Normal 3 2 2 2 2 2 4 2" xfId="4725"/>
    <cellStyle name="Normal 3 2 2 2 2 2 4 2 2" xfId="6959"/>
    <cellStyle name="Normal 3 2 2 2 2 2 4 3" xfId="5836"/>
    <cellStyle name="Normal 3 2 2 2 2 2 5" xfId="3511"/>
    <cellStyle name="Normal 3 2 2 2 2 2 5 2" xfId="4726"/>
    <cellStyle name="Normal 3 2 2 2 2 2 5 2 2" xfId="6960"/>
    <cellStyle name="Normal 3 2 2 2 2 2 5 3" xfId="5837"/>
    <cellStyle name="Normal 3 2 2 2 2 2 6" xfId="3512"/>
    <cellStyle name="Normal 3 2 2 2 2 2 6 2" xfId="4727"/>
    <cellStyle name="Normal 3 2 2 2 2 2 6 2 2" xfId="6961"/>
    <cellStyle name="Normal 3 2 2 2 2 2 6 3" xfId="5838"/>
    <cellStyle name="Normal 3 2 2 2 2 2 7" xfId="4279"/>
    <cellStyle name="Normal 3 2 2 2 2 2 7 2" xfId="6429"/>
    <cellStyle name="Normal 3 2 2 2 2 2 8" xfId="5306"/>
    <cellStyle name="Normal 3 2 2 2 2 3" xfId="2285"/>
    <cellStyle name="Normal 3 2 2 2 2 3 2" xfId="3096"/>
    <cellStyle name="Normal 3 2 2 2 2 3 2 2" xfId="4445"/>
    <cellStyle name="Normal 3 2 2 2 2 3 2 2 2" xfId="6677"/>
    <cellStyle name="Normal 3 2 2 2 2 3 2 3" xfId="5554"/>
    <cellStyle name="Normal 3 2 2 2 2 3 3" xfId="3513"/>
    <cellStyle name="Normal 3 2 2 2 2 3 3 2" xfId="4728"/>
    <cellStyle name="Normal 3 2 2 2 2 3 3 2 2" xfId="6962"/>
    <cellStyle name="Normal 3 2 2 2 2 3 3 3" xfId="5839"/>
    <cellStyle name="Normal 3 2 2 2 2 3 4" xfId="3514"/>
    <cellStyle name="Normal 3 2 2 2 2 3 4 2" xfId="4729"/>
    <cellStyle name="Normal 3 2 2 2 2 3 4 2 2" xfId="6963"/>
    <cellStyle name="Normal 3 2 2 2 2 3 4 3" xfId="5840"/>
    <cellStyle name="Normal 3 2 2 2 2 3 5" xfId="4234"/>
    <cellStyle name="Normal 3 2 2 2 2 3 5 2" xfId="6431"/>
    <cellStyle name="Normal 3 2 2 2 2 3 6" xfId="5308"/>
    <cellStyle name="Normal 3 2 2 2 2 4" xfId="2286"/>
    <cellStyle name="Normal 3 2 2 2 2 4 2" xfId="3181"/>
    <cellStyle name="Normal 3 2 2 2 2 4 2 2" xfId="4529"/>
    <cellStyle name="Normal 3 2 2 2 2 4 2 2 2" xfId="6762"/>
    <cellStyle name="Normal 3 2 2 2 2 4 2 3" xfId="5639"/>
    <cellStyle name="Normal 3 2 2 2 2 4 3" xfId="3515"/>
    <cellStyle name="Normal 3 2 2 2 2 4 3 2" xfId="4730"/>
    <cellStyle name="Normal 3 2 2 2 2 4 3 2 2" xfId="6964"/>
    <cellStyle name="Normal 3 2 2 2 2 4 3 3" xfId="5841"/>
    <cellStyle name="Normal 3 2 2 2 2 4 4" xfId="3516"/>
    <cellStyle name="Normal 3 2 2 2 2 4 4 2" xfId="4731"/>
    <cellStyle name="Normal 3 2 2 2 2 4 4 2 2" xfId="6965"/>
    <cellStyle name="Normal 3 2 2 2 2 4 4 3" xfId="5842"/>
    <cellStyle name="Normal 3 2 2 2 2 4 5" xfId="4323"/>
    <cellStyle name="Normal 3 2 2 2 2 4 5 2" xfId="6432"/>
    <cellStyle name="Normal 3 2 2 2 2 4 6" xfId="5309"/>
    <cellStyle name="Normal 3 2 2 2 2 5" xfId="3011"/>
    <cellStyle name="Normal 3 2 2 2 2 5 2" xfId="3517"/>
    <cellStyle name="Normal 3 2 2 2 2 5 2 2" xfId="4732"/>
    <cellStyle name="Normal 3 2 2 2 2 5 2 2 2" xfId="6966"/>
    <cellStyle name="Normal 3 2 2 2 2 5 2 3" xfId="5843"/>
    <cellStyle name="Normal 3 2 2 2 2 5 3" xfId="3518"/>
    <cellStyle name="Normal 3 2 2 2 2 5 3 2" xfId="4733"/>
    <cellStyle name="Normal 3 2 2 2 2 5 3 2 2" xfId="6967"/>
    <cellStyle name="Normal 3 2 2 2 2 5 3 3" xfId="5844"/>
    <cellStyle name="Normal 3 2 2 2 2 5 4" xfId="4364"/>
    <cellStyle name="Normal 3 2 2 2 2 5 4 2" xfId="6592"/>
    <cellStyle name="Normal 3 2 2 2 2 5 5" xfId="5469"/>
    <cellStyle name="Normal 3 2 2 2 2 6" xfId="3519"/>
    <cellStyle name="Normal 3 2 2 2 2 6 2" xfId="4734"/>
    <cellStyle name="Normal 3 2 2 2 2 6 2 2" xfId="6968"/>
    <cellStyle name="Normal 3 2 2 2 2 6 3" xfId="5845"/>
    <cellStyle name="Normal 3 2 2 2 2 7" xfId="3520"/>
    <cellStyle name="Normal 3 2 2 2 2 7 2" xfId="4735"/>
    <cellStyle name="Normal 3 2 2 2 2 7 2 2" xfId="6969"/>
    <cellStyle name="Normal 3 2 2 2 2 7 3" xfId="5846"/>
    <cellStyle name="Normal 3 2 2 2 2 8" xfId="3521"/>
    <cellStyle name="Normal 3 2 2 2 2 8 2" xfId="4736"/>
    <cellStyle name="Normal 3 2 2 2 2 8 2 2" xfId="6970"/>
    <cellStyle name="Normal 3 2 2 2 2 8 3" xfId="5847"/>
    <cellStyle name="Normal 3 2 2 2 2 9" xfId="4187"/>
    <cellStyle name="Normal 3 2 2 2 2 9 2" xfId="6428"/>
    <cellStyle name="Normal 3 2 2 2 3" xfId="2287"/>
    <cellStyle name="Normal 3 2 2 2 3 2" xfId="2288"/>
    <cellStyle name="Normal 3 2 2 2 3 2 2" xfId="3138"/>
    <cellStyle name="Normal 3 2 2 2 3 2 2 2" xfId="4486"/>
    <cellStyle name="Normal 3 2 2 2 3 2 2 2 2" xfId="6719"/>
    <cellStyle name="Normal 3 2 2 2 3 2 2 3" xfId="5596"/>
    <cellStyle name="Normal 3 2 2 2 3 2 3" xfId="3522"/>
    <cellStyle name="Normal 3 2 2 2 3 2 3 2" xfId="4737"/>
    <cellStyle name="Normal 3 2 2 2 3 2 3 2 2" xfId="6971"/>
    <cellStyle name="Normal 3 2 2 2 3 2 3 3" xfId="5848"/>
    <cellStyle name="Normal 3 2 2 2 3 2 4" xfId="3523"/>
    <cellStyle name="Normal 3 2 2 2 3 2 4 2" xfId="4738"/>
    <cellStyle name="Normal 3 2 2 2 3 2 4 2 2" xfId="6972"/>
    <cellStyle name="Normal 3 2 2 2 3 2 4 3" xfId="5849"/>
    <cellStyle name="Normal 3 2 2 2 3 2 5" xfId="4141"/>
    <cellStyle name="Normal 3 2 2 2 3 2 5 2" xfId="6434"/>
    <cellStyle name="Normal 3 2 2 2 3 2 6" xfId="5311"/>
    <cellStyle name="Normal 3 2 2 2 3 3" xfId="3053"/>
    <cellStyle name="Normal 3 2 2 2 3 3 2" xfId="3524"/>
    <cellStyle name="Normal 3 2 2 2 3 3 2 2" xfId="4739"/>
    <cellStyle name="Normal 3 2 2 2 3 3 2 2 2" xfId="6973"/>
    <cellStyle name="Normal 3 2 2 2 3 3 2 3" xfId="5850"/>
    <cellStyle name="Normal 3 2 2 2 3 3 3" xfId="3525"/>
    <cellStyle name="Normal 3 2 2 2 3 3 3 2" xfId="4740"/>
    <cellStyle name="Normal 3 2 2 2 3 3 3 2 2" xfId="6974"/>
    <cellStyle name="Normal 3 2 2 2 3 3 3 3" xfId="5851"/>
    <cellStyle name="Normal 3 2 2 2 3 3 4" xfId="4404"/>
    <cellStyle name="Normal 3 2 2 2 3 3 4 2" xfId="6634"/>
    <cellStyle name="Normal 3 2 2 2 3 3 5" xfId="5511"/>
    <cellStyle name="Normal 3 2 2 2 3 4" xfId="3526"/>
    <cellStyle name="Normal 3 2 2 2 3 4 2" xfId="4741"/>
    <cellStyle name="Normal 3 2 2 2 3 4 2 2" xfId="6975"/>
    <cellStyle name="Normal 3 2 2 2 3 4 3" xfId="5852"/>
    <cellStyle name="Normal 3 2 2 2 3 5" xfId="3527"/>
    <cellStyle name="Normal 3 2 2 2 3 5 2" xfId="4742"/>
    <cellStyle name="Normal 3 2 2 2 3 5 2 2" xfId="6976"/>
    <cellStyle name="Normal 3 2 2 2 3 5 3" xfId="5853"/>
    <cellStyle name="Normal 3 2 2 2 3 6" xfId="3528"/>
    <cellStyle name="Normal 3 2 2 2 3 6 2" xfId="4743"/>
    <cellStyle name="Normal 3 2 2 2 3 6 2 2" xfId="6977"/>
    <cellStyle name="Normal 3 2 2 2 3 6 3" xfId="5854"/>
    <cellStyle name="Normal 3 2 2 2 3 7" xfId="4278"/>
    <cellStyle name="Normal 3 2 2 2 3 7 2" xfId="6433"/>
    <cellStyle name="Normal 3 2 2 2 3 8" xfId="5310"/>
    <cellStyle name="Normal 3 2 2 2 4" xfId="2289"/>
    <cellStyle name="Normal 3 2 2 2 4 2" xfId="3095"/>
    <cellStyle name="Normal 3 2 2 2 4 2 2" xfId="4444"/>
    <cellStyle name="Normal 3 2 2 2 4 2 2 2" xfId="6676"/>
    <cellStyle name="Normal 3 2 2 2 4 2 3" xfId="5553"/>
    <cellStyle name="Normal 3 2 2 2 4 3" xfId="3529"/>
    <cellStyle name="Normal 3 2 2 2 4 3 2" xfId="4744"/>
    <cellStyle name="Normal 3 2 2 2 4 3 2 2" xfId="6978"/>
    <cellStyle name="Normal 3 2 2 2 4 3 3" xfId="5855"/>
    <cellStyle name="Normal 3 2 2 2 4 4" xfId="3530"/>
    <cellStyle name="Normal 3 2 2 2 4 4 2" xfId="4745"/>
    <cellStyle name="Normal 3 2 2 2 4 4 2 2" xfId="6979"/>
    <cellStyle name="Normal 3 2 2 2 4 4 3" xfId="5856"/>
    <cellStyle name="Normal 3 2 2 2 4 5" xfId="4233"/>
    <cellStyle name="Normal 3 2 2 2 4 5 2" xfId="6435"/>
    <cellStyle name="Normal 3 2 2 2 4 6" xfId="5312"/>
    <cellStyle name="Normal 3 2 2 2 5" xfId="2290"/>
    <cellStyle name="Normal 3 2 2 2 5 2" xfId="3180"/>
    <cellStyle name="Normal 3 2 2 2 5 2 2" xfId="4528"/>
    <cellStyle name="Normal 3 2 2 2 5 2 2 2" xfId="6761"/>
    <cellStyle name="Normal 3 2 2 2 5 2 3" xfId="5638"/>
    <cellStyle name="Normal 3 2 2 2 5 3" xfId="3531"/>
    <cellStyle name="Normal 3 2 2 2 5 3 2" xfId="4746"/>
    <cellStyle name="Normal 3 2 2 2 5 3 2 2" xfId="6980"/>
    <cellStyle name="Normal 3 2 2 2 5 3 3" xfId="5857"/>
    <cellStyle name="Normal 3 2 2 2 5 4" xfId="3532"/>
    <cellStyle name="Normal 3 2 2 2 5 4 2" xfId="4747"/>
    <cellStyle name="Normal 3 2 2 2 5 4 2 2" xfId="6981"/>
    <cellStyle name="Normal 3 2 2 2 5 4 3" xfId="5858"/>
    <cellStyle name="Normal 3 2 2 2 5 5" xfId="4322"/>
    <cellStyle name="Normal 3 2 2 2 5 5 2" xfId="6436"/>
    <cellStyle name="Normal 3 2 2 2 5 6" xfId="5313"/>
    <cellStyle name="Normal 3 2 2 2 6" xfId="3010"/>
    <cellStyle name="Normal 3 2 2 2 6 2" xfId="3533"/>
    <cellStyle name="Normal 3 2 2 2 6 2 2" xfId="4748"/>
    <cellStyle name="Normal 3 2 2 2 6 2 2 2" xfId="6982"/>
    <cellStyle name="Normal 3 2 2 2 6 2 3" xfId="5859"/>
    <cellStyle name="Normal 3 2 2 2 6 3" xfId="3534"/>
    <cellStyle name="Normal 3 2 2 2 6 3 2" xfId="4749"/>
    <cellStyle name="Normal 3 2 2 2 6 3 2 2" xfId="6983"/>
    <cellStyle name="Normal 3 2 2 2 6 3 3" xfId="5860"/>
    <cellStyle name="Normal 3 2 2 2 6 4" xfId="4363"/>
    <cellStyle name="Normal 3 2 2 2 6 4 2" xfId="6591"/>
    <cellStyle name="Normal 3 2 2 2 6 5" xfId="5468"/>
    <cellStyle name="Normal 3 2 2 2 7" xfId="3535"/>
    <cellStyle name="Normal 3 2 2 2 7 2" xfId="4750"/>
    <cellStyle name="Normal 3 2 2 2 7 2 2" xfId="6984"/>
    <cellStyle name="Normal 3 2 2 2 7 3" xfId="5861"/>
    <cellStyle name="Normal 3 2 2 2 8" xfId="3536"/>
    <cellStyle name="Normal 3 2 2 2 8 2" xfId="4751"/>
    <cellStyle name="Normal 3 2 2 2 8 2 2" xfId="6985"/>
    <cellStyle name="Normal 3 2 2 2 8 3" xfId="5862"/>
    <cellStyle name="Normal 3 2 2 2 9" xfId="3537"/>
    <cellStyle name="Normal 3 2 2 2 9 2" xfId="4752"/>
    <cellStyle name="Normal 3 2 2 2 9 2 2" xfId="6986"/>
    <cellStyle name="Normal 3 2 2 2 9 3" xfId="5863"/>
    <cellStyle name="Normal 3 2 2 3" xfId="2291"/>
    <cellStyle name="Normal 3 2 2 3 10" xfId="5314"/>
    <cellStyle name="Normal 3 2 2 3 2" xfId="2292"/>
    <cellStyle name="Normal 3 2 2 3 2 2" xfId="2293"/>
    <cellStyle name="Normal 3 2 2 3 2 2 2" xfId="3140"/>
    <cellStyle name="Normal 3 2 2 3 2 2 2 2" xfId="4488"/>
    <cellStyle name="Normal 3 2 2 3 2 2 2 2 2" xfId="6721"/>
    <cellStyle name="Normal 3 2 2 3 2 2 2 3" xfId="5598"/>
    <cellStyle name="Normal 3 2 2 3 2 2 3" xfId="3538"/>
    <cellStyle name="Normal 3 2 2 3 2 2 3 2" xfId="4753"/>
    <cellStyle name="Normal 3 2 2 3 2 2 3 2 2" xfId="6987"/>
    <cellStyle name="Normal 3 2 2 3 2 2 3 3" xfId="5864"/>
    <cellStyle name="Normal 3 2 2 3 2 2 4" xfId="3539"/>
    <cellStyle name="Normal 3 2 2 3 2 2 4 2" xfId="4754"/>
    <cellStyle name="Normal 3 2 2 3 2 2 4 2 2" xfId="6988"/>
    <cellStyle name="Normal 3 2 2 3 2 2 4 3" xfId="5865"/>
    <cellStyle name="Normal 3 2 2 3 2 2 5" xfId="4206"/>
    <cellStyle name="Normal 3 2 2 3 2 2 5 2" xfId="6439"/>
    <cellStyle name="Normal 3 2 2 3 2 2 6" xfId="5316"/>
    <cellStyle name="Normal 3 2 2 3 2 3" xfId="3055"/>
    <cellStyle name="Normal 3 2 2 3 2 3 2" xfId="3540"/>
    <cellStyle name="Normal 3 2 2 3 2 3 2 2" xfId="4755"/>
    <cellStyle name="Normal 3 2 2 3 2 3 2 2 2" xfId="6989"/>
    <cellStyle name="Normal 3 2 2 3 2 3 2 3" xfId="5866"/>
    <cellStyle name="Normal 3 2 2 3 2 3 3" xfId="3541"/>
    <cellStyle name="Normal 3 2 2 3 2 3 3 2" xfId="4756"/>
    <cellStyle name="Normal 3 2 2 3 2 3 3 2 2" xfId="6990"/>
    <cellStyle name="Normal 3 2 2 3 2 3 3 3" xfId="5867"/>
    <cellStyle name="Normal 3 2 2 3 2 3 4" xfId="4406"/>
    <cellStyle name="Normal 3 2 2 3 2 3 4 2" xfId="6636"/>
    <cellStyle name="Normal 3 2 2 3 2 3 5" xfId="5513"/>
    <cellStyle name="Normal 3 2 2 3 2 4" xfId="3542"/>
    <cellStyle name="Normal 3 2 2 3 2 4 2" xfId="4757"/>
    <cellStyle name="Normal 3 2 2 3 2 4 2 2" xfId="6991"/>
    <cellStyle name="Normal 3 2 2 3 2 4 3" xfId="5868"/>
    <cellStyle name="Normal 3 2 2 3 2 5" xfId="3543"/>
    <cellStyle name="Normal 3 2 2 3 2 5 2" xfId="4758"/>
    <cellStyle name="Normal 3 2 2 3 2 5 2 2" xfId="6992"/>
    <cellStyle name="Normal 3 2 2 3 2 5 3" xfId="5869"/>
    <cellStyle name="Normal 3 2 2 3 2 6" xfId="3544"/>
    <cellStyle name="Normal 3 2 2 3 2 6 2" xfId="4759"/>
    <cellStyle name="Normal 3 2 2 3 2 6 2 2" xfId="6993"/>
    <cellStyle name="Normal 3 2 2 3 2 6 3" xfId="5870"/>
    <cellStyle name="Normal 3 2 2 3 2 7" xfId="4280"/>
    <cellStyle name="Normal 3 2 2 3 2 7 2" xfId="6438"/>
    <cellStyle name="Normal 3 2 2 3 2 8" xfId="5315"/>
    <cellStyle name="Normal 3 2 2 3 3" xfId="2294"/>
    <cellStyle name="Normal 3 2 2 3 3 2" xfId="3097"/>
    <cellStyle name="Normal 3 2 2 3 3 2 2" xfId="4446"/>
    <cellStyle name="Normal 3 2 2 3 3 2 2 2" xfId="6678"/>
    <cellStyle name="Normal 3 2 2 3 3 2 3" xfId="5555"/>
    <cellStyle name="Normal 3 2 2 3 3 3" xfId="3545"/>
    <cellStyle name="Normal 3 2 2 3 3 3 2" xfId="4760"/>
    <cellStyle name="Normal 3 2 2 3 3 3 2 2" xfId="6994"/>
    <cellStyle name="Normal 3 2 2 3 3 3 3" xfId="5871"/>
    <cellStyle name="Normal 3 2 2 3 3 4" xfId="3546"/>
    <cellStyle name="Normal 3 2 2 3 3 4 2" xfId="4761"/>
    <cellStyle name="Normal 3 2 2 3 3 4 2 2" xfId="6995"/>
    <cellStyle name="Normal 3 2 2 3 3 4 3" xfId="5872"/>
    <cellStyle name="Normal 3 2 2 3 3 5" xfId="4235"/>
    <cellStyle name="Normal 3 2 2 3 3 5 2" xfId="6440"/>
    <cellStyle name="Normal 3 2 2 3 3 6" xfId="5317"/>
    <cellStyle name="Normal 3 2 2 3 4" xfId="2295"/>
    <cellStyle name="Normal 3 2 2 3 4 2" xfId="3182"/>
    <cellStyle name="Normal 3 2 2 3 4 2 2" xfId="4530"/>
    <cellStyle name="Normal 3 2 2 3 4 2 2 2" xfId="6763"/>
    <cellStyle name="Normal 3 2 2 3 4 2 3" xfId="5640"/>
    <cellStyle name="Normal 3 2 2 3 4 3" xfId="3547"/>
    <cellStyle name="Normal 3 2 2 3 4 3 2" xfId="4762"/>
    <cellStyle name="Normal 3 2 2 3 4 3 2 2" xfId="6996"/>
    <cellStyle name="Normal 3 2 2 3 4 3 3" xfId="5873"/>
    <cellStyle name="Normal 3 2 2 3 4 4" xfId="3548"/>
    <cellStyle name="Normal 3 2 2 3 4 4 2" xfId="4763"/>
    <cellStyle name="Normal 3 2 2 3 4 4 2 2" xfId="6997"/>
    <cellStyle name="Normal 3 2 2 3 4 4 3" xfId="5874"/>
    <cellStyle name="Normal 3 2 2 3 4 5" xfId="4324"/>
    <cellStyle name="Normal 3 2 2 3 4 5 2" xfId="6441"/>
    <cellStyle name="Normal 3 2 2 3 4 6" xfId="5318"/>
    <cellStyle name="Normal 3 2 2 3 5" xfId="3012"/>
    <cellStyle name="Normal 3 2 2 3 5 2" xfId="3549"/>
    <cellStyle name="Normal 3 2 2 3 5 2 2" xfId="4764"/>
    <cellStyle name="Normal 3 2 2 3 5 2 2 2" xfId="6998"/>
    <cellStyle name="Normal 3 2 2 3 5 2 3" xfId="5875"/>
    <cellStyle name="Normal 3 2 2 3 5 3" xfId="3550"/>
    <cellStyle name="Normal 3 2 2 3 5 3 2" xfId="4765"/>
    <cellStyle name="Normal 3 2 2 3 5 3 2 2" xfId="6999"/>
    <cellStyle name="Normal 3 2 2 3 5 3 3" xfId="5876"/>
    <cellStyle name="Normal 3 2 2 3 5 4" xfId="4365"/>
    <cellStyle name="Normal 3 2 2 3 5 4 2" xfId="6593"/>
    <cellStyle name="Normal 3 2 2 3 5 5" xfId="5470"/>
    <cellStyle name="Normal 3 2 2 3 6" xfId="3551"/>
    <cellStyle name="Normal 3 2 2 3 6 2" xfId="4766"/>
    <cellStyle name="Normal 3 2 2 3 6 2 2" xfId="7000"/>
    <cellStyle name="Normal 3 2 2 3 6 3" xfId="5877"/>
    <cellStyle name="Normal 3 2 2 3 7" xfId="3552"/>
    <cellStyle name="Normal 3 2 2 3 7 2" xfId="4767"/>
    <cellStyle name="Normal 3 2 2 3 7 2 2" xfId="7001"/>
    <cellStyle name="Normal 3 2 2 3 7 3" xfId="5878"/>
    <cellStyle name="Normal 3 2 2 3 8" xfId="3553"/>
    <cellStyle name="Normal 3 2 2 3 8 2" xfId="4768"/>
    <cellStyle name="Normal 3 2 2 3 8 2 2" xfId="7002"/>
    <cellStyle name="Normal 3 2 2 3 8 3" xfId="5879"/>
    <cellStyle name="Normal 3 2 2 3 9" xfId="4188"/>
    <cellStyle name="Normal 3 2 2 3 9 2" xfId="6437"/>
    <cellStyle name="Normal 3 2 2 4" xfId="2296"/>
    <cellStyle name="Normal 3 2 2 4 10" xfId="5319"/>
    <cellStyle name="Normal 3 2 2 4 2" xfId="2297"/>
    <cellStyle name="Normal 3 2 2 4 2 2" xfId="2298"/>
    <cellStyle name="Normal 3 2 2 4 2 2 2" xfId="3141"/>
    <cellStyle name="Normal 3 2 2 4 2 2 2 2" xfId="4489"/>
    <cellStyle name="Normal 3 2 2 4 2 2 2 2 2" xfId="6722"/>
    <cellStyle name="Normal 3 2 2 4 2 2 2 3" xfId="5599"/>
    <cellStyle name="Normal 3 2 2 4 2 2 3" xfId="3554"/>
    <cellStyle name="Normal 3 2 2 4 2 2 3 2" xfId="4769"/>
    <cellStyle name="Normal 3 2 2 4 2 2 3 2 2" xfId="7003"/>
    <cellStyle name="Normal 3 2 2 4 2 2 3 3" xfId="5880"/>
    <cellStyle name="Normal 3 2 2 4 2 2 4" xfId="3555"/>
    <cellStyle name="Normal 3 2 2 4 2 2 4 2" xfId="4770"/>
    <cellStyle name="Normal 3 2 2 4 2 2 4 2 2" xfId="7004"/>
    <cellStyle name="Normal 3 2 2 4 2 2 4 3" xfId="5881"/>
    <cellStyle name="Normal 3 2 2 4 2 2 5" xfId="4157"/>
    <cellStyle name="Normal 3 2 2 4 2 2 5 2" xfId="6444"/>
    <cellStyle name="Normal 3 2 2 4 2 2 6" xfId="5321"/>
    <cellStyle name="Normal 3 2 2 4 2 3" xfId="3056"/>
    <cellStyle name="Normal 3 2 2 4 2 3 2" xfId="3556"/>
    <cellStyle name="Normal 3 2 2 4 2 3 2 2" xfId="4771"/>
    <cellStyle name="Normal 3 2 2 4 2 3 2 2 2" xfId="7005"/>
    <cellStyle name="Normal 3 2 2 4 2 3 2 3" xfId="5882"/>
    <cellStyle name="Normal 3 2 2 4 2 3 3" xfId="3557"/>
    <cellStyle name="Normal 3 2 2 4 2 3 3 2" xfId="4772"/>
    <cellStyle name="Normal 3 2 2 4 2 3 3 2 2" xfId="7006"/>
    <cellStyle name="Normal 3 2 2 4 2 3 3 3" xfId="5883"/>
    <cellStyle name="Normal 3 2 2 4 2 3 4" xfId="4407"/>
    <cellStyle name="Normal 3 2 2 4 2 3 4 2" xfId="6637"/>
    <cellStyle name="Normal 3 2 2 4 2 3 5" xfId="5514"/>
    <cellStyle name="Normal 3 2 2 4 2 4" xfId="3558"/>
    <cellStyle name="Normal 3 2 2 4 2 4 2" xfId="4773"/>
    <cellStyle name="Normal 3 2 2 4 2 4 2 2" xfId="7007"/>
    <cellStyle name="Normal 3 2 2 4 2 4 3" xfId="5884"/>
    <cellStyle name="Normal 3 2 2 4 2 5" xfId="3559"/>
    <cellStyle name="Normal 3 2 2 4 2 5 2" xfId="4774"/>
    <cellStyle name="Normal 3 2 2 4 2 5 2 2" xfId="7008"/>
    <cellStyle name="Normal 3 2 2 4 2 5 3" xfId="5885"/>
    <cellStyle name="Normal 3 2 2 4 2 6" xfId="3560"/>
    <cellStyle name="Normal 3 2 2 4 2 6 2" xfId="4775"/>
    <cellStyle name="Normal 3 2 2 4 2 6 2 2" xfId="7009"/>
    <cellStyle name="Normal 3 2 2 4 2 6 3" xfId="5886"/>
    <cellStyle name="Normal 3 2 2 4 2 7" xfId="4281"/>
    <cellStyle name="Normal 3 2 2 4 2 7 2" xfId="6443"/>
    <cellStyle name="Normal 3 2 2 4 2 8" xfId="5320"/>
    <cellStyle name="Normal 3 2 2 4 3" xfId="2299"/>
    <cellStyle name="Normal 3 2 2 4 3 2" xfId="3116"/>
    <cellStyle name="Normal 3 2 2 4 3 2 2" xfId="4464"/>
    <cellStyle name="Normal 3 2 2 4 3 2 2 2" xfId="6697"/>
    <cellStyle name="Normal 3 2 2 4 3 2 3" xfId="5574"/>
    <cellStyle name="Normal 3 2 2 4 3 3" xfId="3561"/>
    <cellStyle name="Normal 3 2 2 4 3 3 2" xfId="4776"/>
    <cellStyle name="Normal 3 2 2 4 3 3 2 2" xfId="7010"/>
    <cellStyle name="Normal 3 2 2 4 3 3 3" xfId="5887"/>
    <cellStyle name="Normal 3 2 2 4 3 4" xfId="3562"/>
    <cellStyle name="Normal 3 2 2 4 3 4 2" xfId="4777"/>
    <cellStyle name="Normal 3 2 2 4 3 4 2 2" xfId="7011"/>
    <cellStyle name="Normal 3 2 2 4 3 4 3" xfId="5888"/>
    <cellStyle name="Normal 3 2 2 4 3 5" xfId="4254"/>
    <cellStyle name="Normal 3 2 2 4 3 5 2" xfId="6445"/>
    <cellStyle name="Normal 3 2 2 4 3 6" xfId="5322"/>
    <cellStyle name="Normal 3 2 2 4 4" xfId="2300"/>
    <cellStyle name="Normal 3 2 2 4 4 2" xfId="3201"/>
    <cellStyle name="Normal 3 2 2 4 4 2 2" xfId="4549"/>
    <cellStyle name="Normal 3 2 2 4 4 2 2 2" xfId="6782"/>
    <cellStyle name="Normal 3 2 2 4 4 2 3" xfId="5659"/>
    <cellStyle name="Normal 3 2 2 4 4 3" xfId="3563"/>
    <cellStyle name="Normal 3 2 2 4 4 3 2" xfId="4778"/>
    <cellStyle name="Normal 3 2 2 4 4 3 2 2" xfId="7012"/>
    <cellStyle name="Normal 3 2 2 4 4 3 3" xfId="5889"/>
    <cellStyle name="Normal 3 2 2 4 4 4" xfId="3564"/>
    <cellStyle name="Normal 3 2 2 4 4 4 2" xfId="4779"/>
    <cellStyle name="Normal 3 2 2 4 4 4 2 2" xfId="7013"/>
    <cellStyle name="Normal 3 2 2 4 4 4 3" xfId="5890"/>
    <cellStyle name="Normal 3 2 2 4 4 5" xfId="4343"/>
    <cellStyle name="Normal 3 2 2 4 4 5 2" xfId="6446"/>
    <cellStyle name="Normal 3 2 2 4 4 6" xfId="5323"/>
    <cellStyle name="Normal 3 2 2 4 5" xfId="3031"/>
    <cellStyle name="Normal 3 2 2 4 5 2" xfId="3565"/>
    <cellStyle name="Normal 3 2 2 4 5 2 2" xfId="4780"/>
    <cellStyle name="Normal 3 2 2 4 5 2 2 2" xfId="7014"/>
    <cellStyle name="Normal 3 2 2 4 5 2 3" xfId="5891"/>
    <cellStyle name="Normal 3 2 2 4 5 3" xfId="3566"/>
    <cellStyle name="Normal 3 2 2 4 5 3 2" xfId="4781"/>
    <cellStyle name="Normal 3 2 2 4 5 3 2 2" xfId="7015"/>
    <cellStyle name="Normal 3 2 2 4 5 3 3" xfId="5892"/>
    <cellStyle name="Normal 3 2 2 4 5 4" xfId="4384"/>
    <cellStyle name="Normal 3 2 2 4 5 4 2" xfId="6612"/>
    <cellStyle name="Normal 3 2 2 4 5 5" xfId="5489"/>
    <cellStyle name="Normal 3 2 2 4 6" xfId="3567"/>
    <cellStyle name="Normal 3 2 2 4 6 2" xfId="4782"/>
    <cellStyle name="Normal 3 2 2 4 6 2 2" xfId="7016"/>
    <cellStyle name="Normal 3 2 2 4 6 3" xfId="5893"/>
    <cellStyle name="Normal 3 2 2 4 7" xfId="3568"/>
    <cellStyle name="Normal 3 2 2 4 7 2" xfId="4783"/>
    <cellStyle name="Normal 3 2 2 4 7 2 2" xfId="7017"/>
    <cellStyle name="Normal 3 2 2 4 7 3" xfId="5894"/>
    <cellStyle name="Normal 3 2 2 4 8" xfId="3569"/>
    <cellStyle name="Normal 3 2 2 4 8 2" xfId="4784"/>
    <cellStyle name="Normal 3 2 2 4 8 2 2" xfId="7018"/>
    <cellStyle name="Normal 3 2 2 4 8 3" xfId="5895"/>
    <cellStyle name="Normal 3 2 2 4 9" xfId="4212"/>
    <cellStyle name="Normal 3 2 2 4 9 2" xfId="6442"/>
    <cellStyle name="Normal 3 2 2 5" xfId="2301"/>
    <cellStyle name="Normal 3 2 2 6" xfId="2302"/>
    <cellStyle name="Normal 3 2 2 6 2" xfId="3094"/>
    <cellStyle name="Normal 3 2 2 6 2 2" xfId="4443"/>
    <cellStyle name="Normal 3 2 2 6 2 2 2" xfId="6675"/>
    <cellStyle name="Normal 3 2 2 6 2 3" xfId="5552"/>
    <cellStyle name="Normal 3 2 2 6 3" xfId="3570"/>
    <cellStyle name="Normal 3 2 2 6 3 2" xfId="4785"/>
    <cellStyle name="Normal 3 2 2 6 3 2 2" xfId="7019"/>
    <cellStyle name="Normal 3 2 2 6 3 3" xfId="5896"/>
    <cellStyle name="Normal 3 2 2 6 4" xfId="3571"/>
    <cellStyle name="Normal 3 2 2 6 4 2" xfId="4786"/>
    <cellStyle name="Normal 3 2 2 6 4 2 2" xfId="7020"/>
    <cellStyle name="Normal 3 2 2 6 4 3" xfId="5897"/>
    <cellStyle name="Normal 3 2 2 6 5" xfId="4232"/>
    <cellStyle name="Normal 3 2 2 6 5 2" xfId="6447"/>
    <cellStyle name="Normal 3 2 2 6 6" xfId="5324"/>
    <cellStyle name="Normal 3 2 2 7" xfId="2303"/>
    <cellStyle name="Normal 3 2 2 7 2" xfId="3179"/>
    <cellStyle name="Normal 3 2 2 7 2 2" xfId="4527"/>
    <cellStyle name="Normal 3 2 2 7 2 2 2" xfId="6760"/>
    <cellStyle name="Normal 3 2 2 7 2 3" xfId="5637"/>
    <cellStyle name="Normal 3 2 2 7 3" xfId="3572"/>
    <cellStyle name="Normal 3 2 2 7 3 2" xfId="4787"/>
    <cellStyle name="Normal 3 2 2 7 3 2 2" xfId="7021"/>
    <cellStyle name="Normal 3 2 2 7 3 3" xfId="5898"/>
    <cellStyle name="Normal 3 2 2 7 4" xfId="3573"/>
    <cellStyle name="Normal 3 2 2 7 4 2" xfId="4788"/>
    <cellStyle name="Normal 3 2 2 7 4 2 2" xfId="7022"/>
    <cellStyle name="Normal 3 2 2 7 4 3" xfId="5899"/>
    <cellStyle name="Normal 3 2 2 7 5" xfId="4321"/>
    <cellStyle name="Normal 3 2 2 7 5 2" xfId="6448"/>
    <cellStyle name="Normal 3 2 2 7 6" xfId="5325"/>
    <cellStyle name="Normal 3 2 2 8" xfId="3009"/>
    <cellStyle name="Normal 3 2 2 8 2" xfId="3574"/>
    <cellStyle name="Normal 3 2 2 8 2 2" xfId="4789"/>
    <cellStyle name="Normal 3 2 2 8 2 2 2" xfId="7023"/>
    <cellStyle name="Normal 3 2 2 8 2 3" xfId="5900"/>
    <cellStyle name="Normal 3 2 2 8 3" xfId="3575"/>
    <cellStyle name="Normal 3 2 2 8 3 2" xfId="4790"/>
    <cellStyle name="Normal 3 2 2 8 3 2 2" xfId="7024"/>
    <cellStyle name="Normal 3 2 2 8 3 3" xfId="5901"/>
    <cellStyle name="Normal 3 2 2 8 4" xfId="4362"/>
    <cellStyle name="Normal 3 2 2 8 4 2" xfId="6590"/>
    <cellStyle name="Normal 3 2 2 8 5" xfId="5467"/>
    <cellStyle name="Normal 3 2 2 9" xfId="3576"/>
    <cellStyle name="Normal 3 2 2 9 2" xfId="4791"/>
    <cellStyle name="Normal 3 2 2 9 2 2" xfId="7025"/>
    <cellStyle name="Normal 3 2 2 9 3" xfId="5902"/>
    <cellStyle name="Normal 3 2 3" xfId="2304"/>
    <cellStyle name="Normal 3 2 3 10" xfId="4189"/>
    <cellStyle name="Normal 3 2 3 10 2" xfId="6449"/>
    <cellStyle name="Normal 3 2 3 11" xfId="5326"/>
    <cellStyle name="Normal 3 2 3 2" xfId="2305"/>
    <cellStyle name="Normal 3 2 3 2 10" xfId="5327"/>
    <cellStyle name="Normal 3 2 3 2 2" xfId="2306"/>
    <cellStyle name="Normal 3 2 3 2 2 2" xfId="2307"/>
    <cellStyle name="Normal 3 2 3 2 2 2 2" xfId="3143"/>
    <cellStyle name="Normal 3 2 3 2 2 2 2 2" xfId="4491"/>
    <cellStyle name="Normal 3 2 3 2 2 2 2 2 2" xfId="6724"/>
    <cellStyle name="Normal 3 2 3 2 2 2 2 3" xfId="5601"/>
    <cellStyle name="Normal 3 2 3 2 2 2 3" xfId="3577"/>
    <cellStyle name="Normal 3 2 3 2 2 2 3 2" xfId="4792"/>
    <cellStyle name="Normal 3 2 3 2 2 2 3 2 2" xfId="7026"/>
    <cellStyle name="Normal 3 2 3 2 2 2 3 3" xfId="5903"/>
    <cellStyle name="Normal 3 2 3 2 2 2 4" xfId="3578"/>
    <cellStyle name="Normal 3 2 3 2 2 2 4 2" xfId="4793"/>
    <cellStyle name="Normal 3 2 3 2 2 2 4 2 2" xfId="7027"/>
    <cellStyle name="Normal 3 2 3 2 2 2 4 3" xfId="5904"/>
    <cellStyle name="Normal 3 2 3 2 2 2 5" xfId="4151"/>
    <cellStyle name="Normal 3 2 3 2 2 2 5 2" xfId="6452"/>
    <cellStyle name="Normal 3 2 3 2 2 2 6" xfId="5329"/>
    <cellStyle name="Normal 3 2 3 2 2 3" xfId="3058"/>
    <cellStyle name="Normal 3 2 3 2 2 3 2" xfId="3579"/>
    <cellStyle name="Normal 3 2 3 2 2 3 2 2" xfId="4794"/>
    <cellStyle name="Normal 3 2 3 2 2 3 2 2 2" xfId="7028"/>
    <cellStyle name="Normal 3 2 3 2 2 3 2 3" xfId="5905"/>
    <cellStyle name="Normal 3 2 3 2 2 3 3" xfId="3580"/>
    <cellStyle name="Normal 3 2 3 2 2 3 3 2" xfId="4795"/>
    <cellStyle name="Normal 3 2 3 2 2 3 3 2 2" xfId="7029"/>
    <cellStyle name="Normal 3 2 3 2 2 3 3 3" xfId="5906"/>
    <cellStyle name="Normal 3 2 3 2 2 3 4" xfId="4409"/>
    <cellStyle name="Normal 3 2 3 2 2 3 4 2" xfId="6639"/>
    <cellStyle name="Normal 3 2 3 2 2 3 5" xfId="5516"/>
    <cellStyle name="Normal 3 2 3 2 2 4" xfId="3581"/>
    <cellStyle name="Normal 3 2 3 2 2 4 2" xfId="4796"/>
    <cellStyle name="Normal 3 2 3 2 2 4 2 2" xfId="7030"/>
    <cellStyle name="Normal 3 2 3 2 2 4 3" xfId="5907"/>
    <cellStyle name="Normal 3 2 3 2 2 5" xfId="3582"/>
    <cellStyle name="Normal 3 2 3 2 2 5 2" xfId="4797"/>
    <cellStyle name="Normal 3 2 3 2 2 5 2 2" xfId="7031"/>
    <cellStyle name="Normal 3 2 3 2 2 5 3" xfId="5908"/>
    <cellStyle name="Normal 3 2 3 2 2 6" xfId="3583"/>
    <cellStyle name="Normal 3 2 3 2 2 6 2" xfId="4798"/>
    <cellStyle name="Normal 3 2 3 2 2 6 2 2" xfId="7032"/>
    <cellStyle name="Normal 3 2 3 2 2 6 3" xfId="5909"/>
    <cellStyle name="Normal 3 2 3 2 2 7" xfId="4283"/>
    <cellStyle name="Normal 3 2 3 2 2 7 2" xfId="6451"/>
    <cellStyle name="Normal 3 2 3 2 2 8" xfId="5328"/>
    <cellStyle name="Normal 3 2 3 2 3" xfId="2308"/>
    <cellStyle name="Normal 3 2 3 2 3 2" xfId="3099"/>
    <cellStyle name="Normal 3 2 3 2 3 2 2" xfId="4448"/>
    <cellStyle name="Normal 3 2 3 2 3 2 2 2" xfId="6680"/>
    <cellStyle name="Normal 3 2 3 2 3 2 3" xfId="5557"/>
    <cellStyle name="Normal 3 2 3 2 3 3" xfId="3584"/>
    <cellStyle name="Normal 3 2 3 2 3 3 2" xfId="4799"/>
    <cellStyle name="Normal 3 2 3 2 3 3 2 2" xfId="7033"/>
    <cellStyle name="Normal 3 2 3 2 3 3 3" xfId="5910"/>
    <cellStyle name="Normal 3 2 3 2 3 4" xfId="3585"/>
    <cellStyle name="Normal 3 2 3 2 3 4 2" xfId="4800"/>
    <cellStyle name="Normal 3 2 3 2 3 4 2 2" xfId="7034"/>
    <cellStyle name="Normal 3 2 3 2 3 4 3" xfId="5911"/>
    <cellStyle name="Normal 3 2 3 2 3 5" xfId="4237"/>
    <cellStyle name="Normal 3 2 3 2 3 5 2" xfId="6453"/>
    <cellStyle name="Normal 3 2 3 2 3 6" xfId="5330"/>
    <cellStyle name="Normal 3 2 3 2 4" xfId="2309"/>
    <cellStyle name="Normal 3 2 3 2 4 2" xfId="3184"/>
    <cellStyle name="Normal 3 2 3 2 4 2 2" xfId="4532"/>
    <cellStyle name="Normal 3 2 3 2 4 2 2 2" xfId="6765"/>
    <cellStyle name="Normal 3 2 3 2 4 2 3" xfId="5642"/>
    <cellStyle name="Normal 3 2 3 2 4 3" xfId="3586"/>
    <cellStyle name="Normal 3 2 3 2 4 3 2" xfId="4801"/>
    <cellStyle name="Normal 3 2 3 2 4 3 2 2" xfId="7035"/>
    <cellStyle name="Normal 3 2 3 2 4 3 3" xfId="5912"/>
    <cellStyle name="Normal 3 2 3 2 4 4" xfId="3587"/>
    <cellStyle name="Normal 3 2 3 2 4 4 2" xfId="4802"/>
    <cellStyle name="Normal 3 2 3 2 4 4 2 2" xfId="7036"/>
    <cellStyle name="Normal 3 2 3 2 4 4 3" xfId="5913"/>
    <cellStyle name="Normal 3 2 3 2 4 5" xfId="4326"/>
    <cellStyle name="Normal 3 2 3 2 4 5 2" xfId="6454"/>
    <cellStyle name="Normal 3 2 3 2 4 6" xfId="5331"/>
    <cellStyle name="Normal 3 2 3 2 5" xfId="3014"/>
    <cellStyle name="Normal 3 2 3 2 5 2" xfId="3588"/>
    <cellStyle name="Normal 3 2 3 2 5 2 2" xfId="4803"/>
    <cellStyle name="Normal 3 2 3 2 5 2 2 2" xfId="7037"/>
    <cellStyle name="Normal 3 2 3 2 5 2 3" xfId="5914"/>
    <cellStyle name="Normal 3 2 3 2 5 3" xfId="3589"/>
    <cellStyle name="Normal 3 2 3 2 5 3 2" xfId="4804"/>
    <cellStyle name="Normal 3 2 3 2 5 3 2 2" xfId="7038"/>
    <cellStyle name="Normal 3 2 3 2 5 3 3" xfId="5915"/>
    <cellStyle name="Normal 3 2 3 2 5 4" xfId="4367"/>
    <cellStyle name="Normal 3 2 3 2 5 4 2" xfId="6595"/>
    <cellStyle name="Normal 3 2 3 2 5 5" xfId="5472"/>
    <cellStyle name="Normal 3 2 3 2 6" xfId="3590"/>
    <cellStyle name="Normal 3 2 3 2 6 2" xfId="4805"/>
    <cellStyle name="Normal 3 2 3 2 6 2 2" xfId="7039"/>
    <cellStyle name="Normal 3 2 3 2 6 3" xfId="5916"/>
    <cellStyle name="Normal 3 2 3 2 7" xfId="3591"/>
    <cellStyle name="Normal 3 2 3 2 7 2" xfId="4806"/>
    <cellStyle name="Normal 3 2 3 2 7 2 2" xfId="7040"/>
    <cellStyle name="Normal 3 2 3 2 7 3" xfId="5917"/>
    <cellStyle name="Normal 3 2 3 2 8" xfId="3592"/>
    <cellStyle name="Normal 3 2 3 2 8 2" xfId="4807"/>
    <cellStyle name="Normal 3 2 3 2 8 2 2" xfId="7041"/>
    <cellStyle name="Normal 3 2 3 2 8 3" xfId="5918"/>
    <cellStyle name="Normal 3 2 3 2 9" xfId="4190"/>
    <cellStyle name="Normal 3 2 3 2 9 2" xfId="6450"/>
    <cellStyle name="Normal 3 2 3 3" xfId="2310"/>
    <cellStyle name="Normal 3 2 3 3 2" xfId="2311"/>
    <cellStyle name="Normal 3 2 3 3 2 2" xfId="3142"/>
    <cellStyle name="Normal 3 2 3 3 2 2 2" xfId="4490"/>
    <cellStyle name="Normal 3 2 3 3 2 2 2 2" xfId="6723"/>
    <cellStyle name="Normal 3 2 3 3 2 2 3" xfId="5600"/>
    <cellStyle name="Normal 3 2 3 3 2 3" xfId="3593"/>
    <cellStyle name="Normal 3 2 3 3 2 3 2" xfId="4808"/>
    <cellStyle name="Normal 3 2 3 3 2 3 2 2" xfId="7042"/>
    <cellStyle name="Normal 3 2 3 3 2 3 3" xfId="5919"/>
    <cellStyle name="Normal 3 2 3 3 2 4" xfId="3594"/>
    <cellStyle name="Normal 3 2 3 3 2 4 2" xfId="4809"/>
    <cellStyle name="Normal 3 2 3 3 2 4 2 2" xfId="7043"/>
    <cellStyle name="Normal 3 2 3 3 2 4 3" xfId="5920"/>
    <cellStyle name="Normal 3 2 3 3 2 5" xfId="4162"/>
    <cellStyle name="Normal 3 2 3 3 2 5 2" xfId="6456"/>
    <cellStyle name="Normal 3 2 3 3 2 6" xfId="5333"/>
    <cellStyle name="Normal 3 2 3 3 3" xfId="3057"/>
    <cellStyle name="Normal 3 2 3 3 3 2" xfId="3595"/>
    <cellStyle name="Normal 3 2 3 3 3 2 2" xfId="4810"/>
    <cellStyle name="Normal 3 2 3 3 3 2 2 2" xfId="7044"/>
    <cellStyle name="Normal 3 2 3 3 3 2 3" xfId="5921"/>
    <cellStyle name="Normal 3 2 3 3 3 3" xfId="3596"/>
    <cellStyle name="Normal 3 2 3 3 3 3 2" xfId="4811"/>
    <cellStyle name="Normal 3 2 3 3 3 3 2 2" xfId="7045"/>
    <cellStyle name="Normal 3 2 3 3 3 3 3" xfId="5922"/>
    <cellStyle name="Normal 3 2 3 3 3 4" xfId="4408"/>
    <cellStyle name="Normal 3 2 3 3 3 4 2" xfId="6638"/>
    <cellStyle name="Normal 3 2 3 3 3 5" xfId="5515"/>
    <cellStyle name="Normal 3 2 3 3 4" xfId="3597"/>
    <cellStyle name="Normal 3 2 3 3 4 2" xfId="4812"/>
    <cellStyle name="Normal 3 2 3 3 4 2 2" xfId="7046"/>
    <cellStyle name="Normal 3 2 3 3 4 3" xfId="5923"/>
    <cellStyle name="Normal 3 2 3 3 5" xfId="3598"/>
    <cellStyle name="Normal 3 2 3 3 5 2" xfId="4813"/>
    <cellStyle name="Normal 3 2 3 3 5 2 2" xfId="7047"/>
    <cellStyle name="Normal 3 2 3 3 5 3" xfId="5924"/>
    <cellStyle name="Normal 3 2 3 3 6" xfId="3599"/>
    <cellStyle name="Normal 3 2 3 3 6 2" xfId="4814"/>
    <cellStyle name="Normal 3 2 3 3 6 2 2" xfId="7048"/>
    <cellStyle name="Normal 3 2 3 3 6 3" xfId="5925"/>
    <cellStyle name="Normal 3 2 3 3 7" xfId="4282"/>
    <cellStyle name="Normal 3 2 3 3 7 2" xfId="6455"/>
    <cellStyle name="Normal 3 2 3 3 8" xfId="5332"/>
    <cellStyle name="Normal 3 2 3 4" xfId="2312"/>
    <cellStyle name="Normal 3 2 3 4 2" xfId="3098"/>
    <cellStyle name="Normal 3 2 3 4 2 2" xfId="4447"/>
    <cellStyle name="Normal 3 2 3 4 2 2 2" xfId="6679"/>
    <cellStyle name="Normal 3 2 3 4 2 3" xfId="5556"/>
    <cellStyle name="Normal 3 2 3 4 3" xfId="3600"/>
    <cellStyle name="Normal 3 2 3 4 3 2" xfId="4815"/>
    <cellStyle name="Normal 3 2 3 4 3 2 2" xfId="7049"/>
    <cellStyle name="Normal 3 2 3 4 3 3" xfId="5926"/>
    <cellStyle name="Normal 3 2 3 4 4" xfId="3601"/>
    <cellStyle name="Normal 3 2 3 4 4 2" xfId="4816"/>
    <cellStyle name="Normal 3 2 3 4 4 2 2" xfId="7050"/>
    <cellStyle name="Normal 3 2 3 4 4 3" xfId="5927"/>
    <cellStyle name="Normal 3 2 3 4 5" xfId="4236"/>
    <cellStyle name="Normal 3 2 3 4 5 2" xfId="6457"/>
    <cellStyle name="Normal 3 2 3 4 6" xfId="5334"/>
    <cellStyle name="Normal 3 2 3 5" xfId="2313"/>
    <cellStyle name="Normal 3 2 3 5 2" xfId="3183"/>
    <cellStyle name="Normal 3 2 3 5 2 2" xfId="4531"/>
    <cellStyle name="Normal 3 2 3 5 2 2 2" xfId="6764"/>
    <cellStyle name="Normal 3 2 3 5 2 3" xfId="5641"/>
    <cellStyle name="Normal 3 2 3 5 3" xfId="3602"/>
    <cellStyle name="Normal 3 2 3 5 3 2" xfId="4817"/>
    <cellStyle name="Normal 3 2 3 5 3 2 2" xfId="7051"/>
    <cellStyle name="Normal 3 2 3 5 3 3" xfId="5928"/>
    <cellStyle name="Normal 3 2 3 5 4" xfId="3603"/>
    <cellStyle name="Normal 3 2 3 5 4 2" xfId="4818"/>
    <cellStyle name="Normal 3 2 3 5 4 2 2" xfId="7052"/>
    <cellStyle name="Normal 3 2 3 5 4 3" xfId="5929"/>
    <cellStyle name="Normal 3 2 3 5 5" xfId="4325"/>
    <cellStyle name="Normal 3 2 3 5 5 2" xfId="6458"/>
    <cellStyle name="Normal 3 2 3 5 6" xfId="5335"/>
    <cellStyle name="Normal 3 2 3 6" xfId="3013"/>
    <cellStyle name="Normal 3 2 3 6 2" xfId="3604"/>
    <cellStyle name="Normal 3 2 3 6 2 2" xfId="4819"/>
    <cellStyle name="Normal 3 2 3 6 2 2 2" xfId="7053"/>
    <cellStyle name="Normal 3 2 3 6 2 3" xfId="5930"/>
    <cellStyle name="Normal 3 2 3 6 3" xfId="3605"/>
    <cellStyle name="Normal 3 2 3 6 3 2" xfId="4820"/>
    <cellStyle name="Normal 3 2 3 6 3 2 2" xfId="7054"/>
    <cellStyle name="Normal 3 2 3 6 3 3" xfId="5931"/>
    <cellStyle name="Normal 3 2 3 6 4" xfId="4366"/>
    <cellStyle name="Normal 3 2 3 6 4 2" xfId="6594"/>
    <cellStyle name="Normal 3 2 3 6 5" xfId="5471"/>
    <cellStyle name="Normal 3 2 3 7" xfId="3606"/>
    <cellStyle name="Normal 3 2 3 7 2" xfId="4821"/>
    <cellStyle name="Normal 3 2 3 7 2 2" xfId="7055"/>
    <cellStyle name="Normal 3 2 3 7 3" xfId="5932"/>
    <cellStyle name="Normal 3 2 3 8" xfId="3607"/>
    <cellStyle name="Normal 3 2 3 8 2" xfId="4822"/>
    <cellStyle name="Normal 3 2 3 8 2 2" xfId="7056"/>
    <cellStyle name="Normal 3 2 3 8 3" xfId="5933"/>
    <cellStyle name="Normal 3 2 3 9" xfId="3608"/>
    <cellStyle name="Normal 3 2 3 9 2" xfId="4823"/>
    <cellStyle name="Normal 3 2 3 9 2 2" xfId="7057"/>
    <cellStyle name="Normal 3 2 3 9 3" xfId="5934"/>
    <cellStyle name="Normal 3 2 4" xfId="2314"/>
    <cellStyle name="Normal 3 2 4 10" xfId="5336"/>
    <cellStyle name="Normal 3 2 4 2" xfId="2315"/>
    <cellStyle name="Normal 3 2 4 2 2" xfId="2316"/>
    <cellStyle name="Normal 3 2 4 2 2 2" xfId="3144"/>
    <cellStyle name="Normal 3 2 4 2 2 2 2" xfId="4492"/>
    <cellStyle name="Normal 3 2 4 2 2 2 2 2" xfId="6725"/>
    <cellStyle name="Normal 3 2 4 2 2 2 3" xfId="5602"/>
    <cellStyle name="Normal 3 2 4 2 2 3" xfId="3609"/>
    <cellStyle name="Normal 3 2 4 2 2 3 2" xfId="4824"/>
    <cellStyle name="Normal 3 2 4 2 2 3 2 2" xfId="7058"/>
    <cellStyle name="Normal 3 2 4 2 2 3 3" xfId="5935"/>
    <cellStyle name="Normal 3 2 4 2 2 4" xfId="3610"/>
    <cellStyle name="Normal 3 2 4 2 2 4 2" xfId="4825"/>
    <cellStyle name="Normal 3 2 4 2 2 4 2 2" xfId="7059"/>
    <cellStyle name="Normal 3 2 4 2 2 4 3" xfId="5936"/>
    <cellStyle name="Normal 3 2 4 2 2 5" xfId="4174"/>
    <cellStyle name="Normal 3 2 4 2 2 5 2" xfId="6461"/>
    <cellStyle name="Normal 3 2 4 2 2 6" xfId="5338"/>
    <cellStyle name="Normal 3 2 4 2 3" xfId="3059"/>
    <cellStyle name="Normal 3 2 4 2 3 2" xfId="3611"/>
    <cellStyle name="Normal 3 2 4 2 3 2 2" xfId="4826"/>
    <cellStyle name="Normal 3 2 4 2 3 2 2 2" xfId="7060"/>
    <cellStyle name="Normal 3 2 4 2 3 2 3" xfId="5937"/>
    <cellStyle name="Normal 3 2 4 2 3 3" xfId="3612"/>
    <cellStyle name="Normal 3 2 4 2 3 3 2" xfId="4827"/>
    <cellStyle name="Normal 3 2 4 2 3 3 2 2" xfId="7061"/>
    <cellStyle name="Normal 3 2 4 2 3 3 3" xfId="5938"/>
    <cellStyle name="Normal 3 2 4 2 3 4" xfId="4410"/>
    <cellStyle name="Normal 3 2 4 2 3 4 2" xfId="6640"/>
    <cellStyle name="Normal 3 2 4 2 3 5" xfId="5517"/>
    <cellStyle name="Normal 3 2 4 2 4" xfId="3613"/>
    <cellStyle name="Normal 3 2 4 2 4 2" xfId="4828"/>
    <cellStyle name="Normal 3 2 4 2 4 2 2" xfId="7062"/>
    <cellStyle name="Normal 3 2 4 2 4 3" xfId="5939"/>
    <cellStyle name="Normal 3 2 4 2 5" xfId="3614"/>
    <cellStyle name="Normal 3 2 4 2 5 2" xfId="4829"/>
    <cellStyle name="Normal 3 2 4 2 5 2 2" xfId="7063"/>
    <cellStyle name="Normal 3 2 4 2 5 3" xfId="5940"/>
    <cellStyle name="Normal 3 2 4 2 6" xfId="3615"/>
    <cellStyle name="Normal 3 2 4 2 6 2" xfId="4830"/>
    <cellStyle name="Normal 3 2 4 2 6 2 2" xfId="7064"/>
    <cellStyle name="Normal 3 2 4 2 6 3" xfId="5941"/>
    <cellStyle name="Normal 3 2 4 2 7" xfId="4284"/>
    <cellStyle name="Normal 3 2 4 2 7 2" xfId="6460"/>
    <cellStyle name="Normal 3 2 4 2 8" xfId="5337"/>
    <cellStyle name="Normal 3 2 4 3" xfId="2317"/>
    <cellStyle name="Normal 3 2 4 3 2" xfId="3100"/>
    <cellStyle name="Normal 3 2 4 3 2 2" xfId="4449"/>
    <cellStyle name="Normal 3 2 4 3 2 2 2" xfId="6681"/>
    <cellStyle name="Normal 3 2 4 3 2 3" xfId="5558"/>
    <cellStyle name="Normal 3 2 4 3 3" xfId="3616"/>
    <cellStyle name="Normal 3 2 4 3 3 2" xfId="4831"/>
    <cellStyle name="Normal 3 2 4 3 3 2 2" xfId="7065"/>
    <cellStyle name="Normal 3 2 4 3 3 3" xfId="5942"/>
    <cellStyle name="Normal 3 2 4 3 4" xfId="3617"/>
    <cellStyle name="Normal 3 2 4 3 4 2" xfId="4832"/>
    <cellStyle name="Normal 3 2 4 3 4 2 2" xfId="7066"/>
    <cellStyle name="Normal 3 2 4 3 4 3" xfId="5943"/>
    <cellStyle name="Normal 3 2 4 3 5" xfId="4238"/>
    <cellStyle name="Normal 3 2 4 3 5 2" xfId="6462"/>
    <cellStyle name="Normal 3 2 4 3 6" xfId="5339"/>
    <cellStyle name="Normal 3 2 4 4" xfId="2318"/>
    <cellStyle name="Normal 3 2 4 4 2" xfId="3185"/>
    <cellStyle name="Normal 3 2 4 4 2 2" xfId="4533"/>
    <cellStyle name="Normal 3 2 4 4 2 2 2" xfId="6766"/>
    <cellStyle name="Normal 3 2 4 4 2 3" xfId="5643"/>
    <cellStyle name="Normal 3 2 4 4 3" xfId="3618"/>
    <cellStyle name="Normal 3 2 4 4 3 2" xfId="4833"/>
    <cellStyle name="Normal 3 2 4 4 3 2 2" xfId="7067"/>
    <cellStyle name="Normal 3 2 4 4 3 3" xfId="5944"/>
    <cellStyle name="Normal 3 2 4 4 4" xfId="3619"/>
    <cellStyle name="Normal 3 2 4 4 4 2" xfId="4834"/>
    <cellStyle name="Normal 3 2 4 4 4 2 2" xfId="7068"/>
    <cellStyle name="Normal 3 2 4 4 4 3" xfId="5945"/>
    <cellStyle name="Normal 3 2 4 4 5" xfId="4327"/>
    <cellStyle name="Normal 3 2 4 4 5 2" xfId="6463"/>
    <cellStyle name="Normal 3 2 4 4 6" xfId="5340"/>
    <cellStyle name="Normal 3 2 4 5" xfId="3015"/>
    <cellStyle name="Normal 3 2 4 5 2" xfId="3620"/>
    <cellStyle name="Normal 3 2 4 5 2 2" xfId="4835"/>
    <cellStyle name="Normal 3 2 4 5 2 2 2" xfId="7069"/>
    <cellStyle name="Normal 3 2 4 5 2 3" xfId="5946"/>
    <cellStyle name="Normal 3 2 4 5 3" xfId="3621"/>
    <cellStyle name="Normal 3 2 4 5 3 2" xfId="4836"/>
    <cellStyle name="Normal 3 2 4 5 3 2 2" xfId="7070"/>
    <cellStyle name="Normal 3 2 4 5 3 3" xfId="5947"/>
    <cellStyle name="Normal 3 2 4 5 4" xfId="4368"/>
    <cellStyle name="Normal 3 2 4 5 4 2" xfId="6596"/>
    <cellStyle name="Normal 3 2 4 5 5" xfId="5473"/>
    <cellStyle name="Normal 3 2 4 6" xfId="3622"/>
    <cellStyle name="Normal 3 2 4 6 2" xfId="4837"/>
    <cellStyle name="Normal 3 2 4 6 2 2" xfId="7071"/>
    <cellStyle name="Normal 3 2 4 6 3" xfId="5948"/>
    <cellStyle name="Normal 3 2 4 7" xfId="3623"/>
    <cellStyle name="Normal 3 2 4 7 2" xfId="4838"/>
    <cellStyle name="Normal 3 2 4 7 2 2" xfId="7072"/>
    <cellStyle name="Normal 3 2 4 7 3" xfId="5949"/>
    <cellStyle name="Normal 3 2 4 8" xfId="3624"/>
    <cellStyle name="Normal 3 2 4 8 2" xfId="4839"/>
    <cellStyle name="Normal 3 2 4 8 2 2" xfId="7073"/>
    <cellStyle name="Normal 3 2 4 8 3" xfId="5950"/>
    <cellStyle name="Normal 3 2 4 9" xfId="4191"/>
    <cellStyle name="Normal 3 2 4 9 2" xfId="6459"/>
    <cellStyle name="Normal 3 2 5" xfId="2319"/>
    <cellStyle name="Normal 3 2 5 10" xfId="5341"/>
    <cellStyle name="Normal 3 2 5 2" xfId="2320"/>
    <cellStyle name="Normal 3 2 5 2 2" xfId="2321"/>
    <cellStyle name="Normal 3 2 5 2 2 2" xfId="3145"/>
    <cellStyle name="Normal 3 2 5 2 2 2 2" xfId="4493"/>
    <cellStyle name="Normal 3 2 5 2 2 2 2 2" xfId="6726"/>
    <cellStyle name="Normal 3 2 5 2 2 2 3" xfId="5603"/>
    <cellStyle name="Normal 3 2 5 2 2 3" xfId="3625"/>
    <cellStyle name="Normal 3 2 5 2 2 3 2" xfId="4840"/>
    <cellStyle name="Normal 3 2 5 2 2 3 2 2" xfId="7074"/>
    <cellStyle name="Normal 3 2 5 2 2 3 3" xfId="5951"/>
    <cellStyle name="Normal 3 2 5 2 2 4" xfId="3626"/>
    <cellStyle name="Normal 3 2 5 2 2 4 2" xfId="4841"/>
    <cellStyle name="Normal 3 2 5 2 2 4 2 2" xfId="7075"/>
    <cellStyle name="Normal 3 2 5 2 2 4 3" xfId="5952"/>
    <cellStyle name="Normal 3 2 5 2 2 5" xfId="4144"/>
    <cellStyle name="Normal 3 2 5 2 2 5 2" xfId="6466"/>
    <cellStyle name="Normal 3 2 5 2 2 6" xfId="5343"/>
    <cellStyle name="Normal 3 2 5 2 3" xfId="3060"/>
    <cellStyle name="Normal 3 2 5 2 3 2" xfId="3627"/>
    <cellStyle name="Normal 3 2 5 2 3 2 2" xfId="4842"/>
    <cellStyle name="Normal 3 2 5 2 3 2 2 2" xfId="7076"/>
    <cellStyle name="Normal 3 2 5 2 3 2 3" xfId="5953"/>
    <cellStyle name="Normal 3 2 5 2 3 3" xfId="3628"/>
    <cellStyle name="Normal 3 2 5 2 3 3 2" xfId="4843"/>
    <cellStyle name="Normal 3 2 5 2 3 3 2 2" xfId="7077"/>
    <cellStyle name="Normal 3 2 5 2 3 3 3" xfId="5954"/>
    <cellStyle name="Normal 3 2 5 2 3 4" xfId="4411"/>
    <cellStyle name="Normal 3 2 5 2 3 4 2" xfId="6641"/>
    <cellStyle name="Normal 3 2 5 2 3 5" xfId="5518"/>
    <cellStyle name="Normal 3 2 5 2 4" xfId="3629"/>
    <cellStyle name="Normal 3 2 5 2 4 2" xfId="4844"/>
    <cellStyle name="Normal 3 2 5 2 4 2 2" xfId="7078"/>
    <cellStyle name="Normal 3 2 5 2 4 3" xfId="5955"/>
    <cellStyle name="Normal 3 2 5 2 5" xfId="3630"/>
    <cellStyle name="Normal 3 2 5 2 5 2" xfId="4845"/>
    <cellStyle name="Normal 3 2 5 2 5 2 2" xfId="7079"/>
    <cellStyle name="Normal 3 2 5 2 5 3" xfId="5956"/>
    <cellStyle name="Normal 3 2 5 2 6" xfId="3631"/>
    <cellStyle name="Normal 3 2 5 2 6 2" xfId="4846"/>
    <cellStyle name="Normal 3 2 5 2 6 2 2" xfId="7080"/>
    <cellStyle name="Normal 3 2 5 2 6 3" xfId="5957"/>
    <cellStyle name="Normal 3 2 5 2 7" xfId="4285"/>
    <cellStyle name="Normal 3 2 5 2 7 2" xfId="6465"/>
    <cellStyle name="Normal 3 2 5 2 8" xfId="5342"/>
    <cellStyle name="Normal 3 2 5 3" xfId="2322"/>
    <cellStyle name="Normal 3 2 5 3 2" xfId="3117"/>
    <cellStyle name="Normal 3 2 5 3 2 2" xfId="4465"/>
    <cellStyle name="Normal 3 2 5 3 2 2 2" xfId="6698"/>
    <cellStyle name="Normal 3 2 5 3 2 3" xfId="5575"/>
    <cellStyle name="Normal 3 2 5 3 3" xfId="3632"/>
    <cellStyle name="Normal 3 2 5 3 3 2" xfId="4847"/>
    <cellStyle name="Normal 3 2 5 3 3 2 2" xfId="7081"/>
    <cellStyle name="Normal 3 2 5 3 3 3" xfId="5958"/>
    <cellStyle name="Normal 3 2 5 3 4" xfId="3633"/>
    <cellStyle name="Normal 3 2 5 3 4 2" xfId="4848"/>
    <cellStyle name="Normal 3 2 5 3 4 2 2" xfId="7082"/>
    <cellStyle name="Normal 3 2 5 3 4 3" xfId="5959"/>
    <cellStyle name="Normal 3 2 5 3 5" xfId="4255"/>
    <cellStyle name="Normal 3 2 5 3 5 2" xfId="6467"/>
    <cellStyle name="Normal 3 2 5 3 6" xfId="5344"/>
    <cellStyle name="Normal 3 2 5 4" xfId="2323"/>
    <cellStyle name="Normal 3 2 5 4 2" xfId="3202"/>
    <cellStyle name="Normal 3 2 5 4 2 2" xfId="4550"/>
    <cellStyle name="Normal 3 2 5 4 2 2 2" xfId="6783"/>
    <cellStyle name="Normal 3 2 5 4 2 3" xfId="5660"/>
    <cellStyle name="Normal 3 2 5 4 3" xfId="3634"/>
    <cellStyle name="Normal 3 2 5 4 3 2" xfId="4849"/>
    <cellStyle name="Normal 3 2 5 4 3 2 2" xfId="7083"/>
    <cellStyle name="Normal 3 2 5 4 3 3" xfId="5960"/>
    <cellStyle name="Normal 3 2 5 4 4" xfId="3635"/>
    <cellStyle name="Normal 3 2 5 4 4 2" xfId="4850"/>
    <cellStyle name="Normal 3 2 5 4 4 2 2" xfId="7084"/>
    <cellStyle name="Normal 3 2 5 4 4 3" xfId="5961"/>
    <cellStyle name="Normal 3 2 5 4 5" xfId="4344"/>
    <cellStyle name="Normal 3 2 5 4 5 2" xfId="6468"/>
    <cellStyle name="Normal 3 2 5 4 6" xfId="5345"/>
    <cellStyle name="Normal 3 2 5 5" xfId="3032"/>
    <cellStyle name="Normal 3 2 5 5 2" xfId="3636"/>
    <cellStyle name="Normal 3 2 5 5 2 2" xfId="4851"/>
    <cellStyle name="Normal 3 2 5 5 2 2 2" xfId="7085"/>
    <cellStyle name="Normal 3 2 5 5 2 3" xfId="5962"/>
    <cellStyle name="Normal 3 2 5 5 3" xfId="3637"/>
    <cellStyle name="Normal 3 2 5 5 3 2" xfId="4852"/>
    <cellStyle name="Normal 3 2 5 5 3 2 2" xfId="7086"/>
    <cellStyle name="Normal 3 2 5 5 3 3" xfId="5963"/>
    <cellStyle name="Normal 3 2 5 5 4" xfId="4385"/>
    <cellStyle name="Normal 3 2 5 5 4 2" xfId="6613"/>
    <cellStyle name="Normal 3 2 5 5 5" xfId="5490"/>
    <cellStyle name="Normal 3 2 5 6" xfId="3638"/>
    <cellStyle name="Normal 3 2 5 6 2" xfId="4853"/>
    <cellStyle name="Normal 3 2 5 6 2 2" xfId="7087"/>
    <cellStyle name="Normal 3 2 5 6 3" xfId="5964"/>
    <cellStyle name="Normal 3 2 5 7" xfId="3639"/>
    <cellStyle name="Normal 3 2 5 7 2" xfId="4854"/>
    <cellStyle name="Normal 3 2 5 7 2 2" xfId="7088"/>
    <cellStyle name="Normal 3 2 5 7 3" xfId="5965"/>
    <cellStyle name="Normal 3 2 5 8" xfId="3640"/>
    <cellStyle name="Normal 3 2 5 8 2" xfId="4855"/>
    <cellStyle name="Normal 3 2 5 8 2 2" xfId="7089"/>
    <cellStyle name="Normal 3 2 5 8 3" xfId="5966"/>
    <cellStyle name="Normal 3 2 5 9" xfId="4213"/>
    <cellStyle name="Normal 3 2 5 9 2" xfId="6464"/>
    <cellStyle name="Normal 3 2 6" xfId="2324"/>
    <cellStyle name="Normal 3 2 7" xfId="2325"/>
    <cellStyle name="Normal 3 2 7 2" xfId="3093"/>
    <cellStyle name="Normal 3 2 7 2 2" xfId="4442"/>
    <cellStyle name="Normal 3 2 7 2 2 2" xfId="6674"/>
    <cellStyle name="Normal 3 2 7 2 3" xfId="5551"/>
    <cellStyle name="Normal 3 2 7 3" xfId="3641"/>
    <cellStyle name="Normal 3 2 7 3 2" xfId="4856"/>
    <cellStyle name="Normal 3 2 7 3 2 2" xfId="7090"/>
    <cellStyle name="Normal 3 2 7 3 3" xfId="5967"/>
    <cellStyle name="Normal 3 2 7 4" xfId="3642"/>
    <cellStyle name="Normal 3 2 7 4 2" xfId="4857"/>
    <cellStyle name="Normal 3 2 7 4 2 2" xfId="7091"/>
    <cellStyle name="Normal 3 2 7 4 3" xfId="5968"/>
    <cellStyle name="Normal 3 2 7 5" xfId="4231"/>
    <cellStyle name="Normal 3 2 7 5 2" xfId="6469"/>
    <cellStyle name="Normal 3 2 7 6" xfId="5346"/>
    <cellStyle name="Normal 3 2 8" xfId="2326"/>
    <cellStyle name="Normal 3 2 8 2" xfId="3178"/>
    <cellStyle name="Normal 3 2 8 2 2" xfId="4526"/>
    <cellStyle name="Normal 3 2 8 2 2 2" xfId="6759"/>
    <cellStyle name="Normal 3 2 8 2 3" xfId="5636"/>
    <cellStyle name="Normal 3 2 8 3" xfId="3643"/>
    <cellStyle name="Normal 3 2 8 3 2" xfId="4858"/>
    <cellStyle name="Normal 3 2 8 3 2 2" xfId="7092"/>
    <cellStyle name="Normal 3 2 8 3 3" xfId="5969"/>
    <cellStyle name="Normal 3 2 8 4" xfId="3644"/>
    <cellStyle name="Normal 3 2 8 4 2" xfId="4859"/>
    <cellStyle name="Normal 3 2 8 4 2 2" xfId="7093"/>
    <cellStyle name="Normal 3 2 8 4 3" xfId="5970"/>
    <cellStyle name="Normal 3 2 8 5" xfId="4320"/>
    <cellStyle name="Normal 3 2 8 5 2" xfId="6470"/>
    <cellStyle name="Normal 3 2 8 6" xfId="5347"/>
    <cellStyle name="Normal 3 2 9" xfId="3008"/>
    <cellStyle name="Normal 3 2 9 2" xfId="3645"/>
    <cellStyle name="Normal 3 2 9 2 2" xfId="4860"/>
    <cellStyle name="Normal 3 2 9 2 2 2" xfId="7094"/>
    <cellStyle name="Normal 3 2 9 2 3" xfId="5971"/>
    <cellStyle name="Normal 3 2 9 3" xfId="3646"/>
    <cellStyle name="Normal 3 2 9 3 2" xfId="4861"/>
    <cellStyle name="Normal 3 2 9 3 2 2" xfId="7095"/>
    <cellStyle name="Normal 3 2 9 3 3" xfId="5972"/>
    <cellStyle name="Normal 3 2 9 4" xfId="4361"/>
    <cellStyle name="Normal 3 2 9 4 2" xfId="6589"/>
    <cellStyle name="Normal 3 2 9 5" xfId="5466"/>
    <cellStyle name="Normal 3 3" xfId="2327"/>
    <cellStyle name="Normal 3 3 2" xfId="2328"/>
    <cellStyle name="Normal 3 3 3" xfId="2329"/>
    <cellStyle name="Normal 3 3 4" xfId="2330"/>
    <cellStyle name="Normal 3 3 4 2" xfId="2331"/>
    <cellStyle name="Normal 3 3 4 2 2" xfId="3146"/>
    <cellStyle name="Normal 3 3 4 2 2 2" xfId="4494"/>
    <cellStyle name="Normal 3 3 4 2 2 2 2" xfId="6727"/>
    <cellStyle name="Normal 3 3 4 2 2 3" xfId="5604"/>
    <cellStyle name="Normal 3 3 4 2 3" xfId="3647"/>
    <cellStyle name="Normal 3 3 4 2 3 2" xfId="4862"/>
    <cellStyle name="Normal 3 3 4 2 3 2 2" xfId="7096"/>
    <cellStyle name="Normal 3 3 4 2 3 3" xfId="5973"/>
    <cellStyle name="Normal 3 3 4 2 4" xfId="3648"/>
    <cellStyle name="Normal 3 3 4 2 4 2" xfId="4863"/>
    <cellStyle name="Normal 3 3 4 2 4 2 2" xfId="7097"/>
    <cellStyle name="Normal 3 3 4 2 4 3" xfId="5974"/>
    <cellStyle name="Normal 3 3 4 2 5" xfId="4161"/>
    <cellStyle name="Normal 3 3 4 2 5 2" xfId="6472"/>
    <cellStyle name="Normal 3 3 4 2 6" xfId="5349"/>
    <cellStyle name="Normal 3 3 4 3" xfId="3061"/>
    <cellStyle name="Normal 3 3 4 3 2" xfId="3649"/>
    <cellStyle name="Normal 3 3 4 3 2 2" xfId="4864"/>
    <cellStyle name="Normal 3 3 4 3 2 2 2" xfId="7098"/>
    <cellStyle name="Normal 3 3 4 3 2 3" xfId="5975"/>
    <cellStyle name="Normal 3 3 4 3 3" xfId="3650"/>
    <cellStyle name="Normal 3 3 4 3 3 2" xfId="4865"/>
    <cellStyle name="Normal 3 3 4 3 3 2 2" xfId="7099"/>
    <cellStyle name="Normal 3 3 4 3 3 3" xfId="5976"/>
    <cellStyle name="Normal 3 3 4 3 4" xfId="4412"/>
    <cellStyle name="Normal 3 3 4 3 4 2" xfId="6642"/>
    <cellStyle name="Normal 3 3 4 3 5" xfId="5519"/>
    <cellStyle name="Normal 3 3 4 4" xfId="3651"/>
    <cellStyle name="Normal 3 3 4 4 2" xfId="4866"/>
    <cellStyle name="Normal 3 3 4 4 2 2" xfId="7100"/>
    <cellStyle name="Normal 3 3 4 4 3" xfId="5977"/>
    <cellStyle name="Normal 3 3 4 5" xfId="3652"/>
    <cellStyle name="Normal 3 3 4 5 2" xfId="4867"/>
    <cellStyle name="Normal 3 3 4 5 2 2" xfId="7101"/>
    <cellStyle name="Normal 3 3 4 5 3" xfId="5978"/>
    <cellStyle name="Normal 3 3 4 6" xfId="3653"/>
    <cellStyle name="Normal 3 3 4 6 2" xfId="4868"/>
    <cellStyle name="Normal 3 3 4 6 2 2" xfId="7102"/>
    <cellStyle name="Normal 3 3 4 6 3" xfId="5979"/>
    <cellStyle name="Normal 3 3 4 7" xfId="4286"/>
    <cellStyle name="Normal 3 3 4 7 2" xfId="6471"/>
    <cellStyle name="Normal 3 3 4 8" xfId="5348"/>
    <cellStyle name="Normal 3 3 5" xfId="3654"/>
    <cellStyle name="Normal 3 3 5 2" xfId="4869"/>
    <cellStyle name="Normal 3 3 5 2 2" xfId="7103"/>
    <cellStyle name="Normal 3 3 5 3" xfId="5980"/>
    <cellStyle name="Normal 3 3 6" xfId="3655"/>
    <cellStyle name="Normal 3 3 6 2" xfId="4870"/>
    <cellStyle name="Normal 3 3 6 2 2" xfId="7104"/>
    <cellStyle name="Normal 3 3 6 3" xfId="5981"/>
    <cellStyle name="Normal 3 4" xfId="2332"/>
    <cellStyle name="Normal 3 4 10" xfId="3656"/>
    <cellStyle name="Normal 3 4 10 2" xfId="4871"/>
    <cellStyle name="Normal 3 4 10 2 2" xfId="7105"/>
    <cellStyle name="Normal 3 4 10 3" xfId="5982"/>
    <cellStyle name="Normal 3 4 11" xfId="4192"/>
    <cellStyle name="Normal 3 4 11 2" xfId="6473"/>
    <cellStyle name="Normal 3 4 12" xfId="5350"/>
    <cellStyle name="Normal 3 4 2" xfId="2333"/>
    <cellStyle name="Normal 3 4 2 10" xfId="4193"/>
    <cellStyle name="Normal 3 4 2 10 2" xfId="6474"/>
    <cellStyle name="Normal 3 4 2 11" xfId="5351"/>
    <cellStyle name="Normal 3 4 2 2" xfId="2334"/>
    <cellStyle name="Normal 3 4 2 2 10" xfId="5352"/>
    <cellStyle name="Normal 3 4 2 2 2" xfId="2335"/>
    <cellStyle name="Normal 3 4 2 2 2 2" xfId="2336"/>
    <cellStyle name="Normal 3 4 2 2 2 2 2" xfId="3149"/>
    <cellStyle name="Normal 3 4 2 2 2 2 2 2" xfId="4497"/>
    <cellStyle name="Normal 3 4 2 2 2 2 2 2 2" xfId="6730"/>
    <cellStyle name="Normal 3 4 2 2 2 2 2 3" xfId="5607"/>
    <cellStyle name="Normal 3 4 2 2 2 2 3" xfId="3657"/>
    <cellStyle name="Normal 3 4 2 2 2 2 3 2" xfId="4872"/>
    <cellStyle name="Normal 3 4 2 2 2 2 3 2 2" xfId="7106"/>
    <cellStyle name="Normal 3 4 2 2 2 2 3 3" xfId="5983"/>
    <cellStyle name="Normal 3 4 2 2 2 2 4" xfId="3658"/>
    <cellStyle name="Normal 3 4 2 2 2 2 4 2" xfId="4873"/>
    <cellStyle name="Normal 3 4 2 2 2 2 4 2 2" xfId="7107"/>
    <cellStyle name="Normal 3 4 2 2 2 2 4 3" xfId="5984"/>
    <cellStyle name="Normal 3 4 2 2 2 2 5" xfId="4221"/>
    <cellStyle name="Normal 3 4 2 2 2 2 5 2" xfId="6477"/>
    <cellStyle name="Normal 3 4 2 2 2 2 6" xfId="5354"/>
    <cellStyle name="Normal 3 4 2 2 2 3" xfId="3064"/>
    <cellStyle name="Normal 3 4 2 2 2 3 2" xfId="3659"/>
    <cellStyle name="Normal 3 4 2 2 2 3 2 2" xfId="4874"/>
    <cellStyle name="Normal 3 4 2 2 2 3 2 2 2" xfId="7108"/>
    <cellStyle name="Normal 3 4 2 2 2 3 2 3" xfId="5985"/>
    <cellStyle name="Normal 3 4 2 2 2 3 3" xfId="3660"/>
    <cellStyle name="Normal 3 4 2 2 2 3 3 2" xfId="4875"/>
    <cellStyle name="Normal 3 4 2 2 2 3 3 2 2" xfId="7109"/>
    <cellStyle name="Normal 3 4 2 2 2 3 3 3" xfId="5986"/>
    <cellStyle name="Normal 3 4 2 2 2 3 4" xfId="4415"/>
    <cellStyle name="Normal 3 4 2 2 2 3 4 2" xfId="6645"/>
    <cellStyle name="Normal 3 4 2 2 2 3 5" xfId="5522"/>
    <cellStyle name="Normal 3 4 2 2 2 4" xfId="3661"/>
    <cellStyle name="Normal 3 4 2 2 2 4 2" xfId="4876"/>
    <cellStyle name="Normal 3 4 2 2 2 4 2 2" xfId="7110"/>
    <cellStyle name="Normal 3 4 2 2 2 4 3" xfId="5987"/>
    <cellStyle name="Normal 3 4 2 2 2 5" xfId="3662"/>
    <cellStyle name="Normal 3 4 2 2 2 5 2" xfId="4877"/>
    <cellStyle name="Normal 3 4 2 2 2 5 2 2" xfId="7111"/>
    <cellStyle name="Normal 3 4 2 2 2 5 3" xfId="5988"/>
    <cellStyle name="Normal 3 4 2 2 2 6" xfId="3663"/>
    <cellStyle name="Normal 3 4 2 2 2 6 2" xfId="4878"/>
    <cellStyle name="Normal 3 4 2 2 2 6 2 2" xfId="7112"/>
    <cellStyle name="Normal 3 4 2 2 2 6 3" xfId="5989"/>
    <cellStyle name="Normal 3 4 2 2 2 7" xfId="4289"/>
    <cellStyle name="Normal 3 4 2 2 2 7 2" xfId="6476"/>
    <cellStyle name="Normal 3 4 2 2 2 8" xfId="5353"/>
    <cellStyle name="Normal 3 4 2 2 3" xfId="2337"/>
    <cellStyle name="Normal 3 4 2 2 3 2" xfId="3103"/>
    <cellStyle name="Normal 3 4 2 2 3 2 2" xfId="4452"/>
    <cellStyle name="Normal 3 4 2 2 3 2 2 2" xfId="6684"/>
    <cellStyle name="Normal 3 4 2 2 3 2 3" xfId="5561"/>
    <cellStyle name="Normal 3 4 2 2 3 3" xfId="3664"/>
    <cellStyle name="Normal 3 4 2 2 3 3 2" xfId="4879"/>
    <cellStyle name="Normal 3 4 2 2 3 3 2 2" xfId="7113"/>
    <cellStyle name="Normal 3 4 2 2 3 3 3" xfId="5990"/>
    <cellStyle name="Normal 3 4 2 2 3 4" xfId="3665"/>
    <cellStyle name="Normal 3 4 2 2 3 4 2" xfId="4880"/>
    <cellStyle name="Normal 3 4 2 2 3 4 2 2" xfId="7114"/>
    <cellStyle name="Normal 3 4 2 2 3 4 3" xfId="5991"/>
    <cellStyle name="Normal 3 4 2 2 3 5" xfId="4241"/>
    <cellStyle name="Normal 3 4 2 2 3 5 2" xfId="6478"/>
    <cellStyle name="Normal 3 4 2 2 3 6" xfId="5355"/>
    <cellStyle name="Normal 3 4 2 2 4" xfId="2338"/>
    <cellStyle name="Normal 3 4 2 2 4 2" xfId="3188"/>
    <cellStyle name="Normal 3 4 2 2 4 2 2" xfId="4536"/>
    <cellStyle name="Normal 3 4 2 2 4 2 2 2" xfId="6769"/>
    <cellStyle name="Normal 3 4 2 2 4 2 3" xfId="5646"/>
    <cellStyle name="Normal 3 4 2 2 4 3" xfId="3666"/>
    <cellStyle name="Normal 3 4 2 2 4 3 2" xfId="4881"/>
    <cellStyle name="Normal 3 4 2 2 4 3 2 2" xfId="7115"/>
    <cellStyle name="Normal 3 4 2 2 4 3 3" xfId="5992"/>
    <cellStyle name="Normal 3 4 2 2 4 4" xfId="3667"/>
    <cellStyle name="Normal 3 4 2 2 4 4 2" xfId="4882"/>
    <cellStyle name="Normal 3 4 2 2 4 4 2 2" xfId="7116"/>
    <cellStyle name="Normal 3 4 2 2 4 4 3" xfId="5993"/>
    <cellStyle name="Normal 3 4 2 2 4 5" xfId="4330"/>
    <cellStyle name="Normal 3 4 2 2 4 5 2" xfId="6479"/>
    <cellStyle name="Normal 3 4 2 2 4 6" xfId="5356"/>
    <cellStyle name="Normal 3 4 2 2 5" xfId="3018"/>
    <cellStyle name="Normal 3 4 2 2 5 2" xfId="3668"/>
    <cellStyle name="Normal 3 4 2 2 5 2 2" xfId="4883"/>
    <cellStyle name="Normal 3 4 2 2 5 2 2 2" xfId="7117"/>
    <cellStyle name="Normal 3 4 2 2 5 2 3" xfId="5994"/>
    <cellStyle name="Normal 3 4 2 2 5 3" xfId="3669"/>
    <cellStyle name="Normal 3 4 2 2 5 3 2" xfId="4884"/>
    <cellStyle name="Normal 3 4 2 2 5 3 2 2" xfId="7118"/>
    <cellStyle name="Normal 3 4 2 2 5 3 3" xfId="5995"/>
    <cellStyle name="Normal 3 4 2 2 5 4" xfId="4371"/>
    <cellStyle name="Normal 3 4 2 2 5 4 2" xfId="6599"/>
    <cellStyle name="Normal 3 4 2 2 5 5" xfId="5476"/>
    <cellStyle name="Normal 3 4 2 2 6" xfId="3670"/>
    <cellStyle name="Normal 3 4 2 2 6 2" xfId="4885"/>
    <cellStyle name="Normal 3 4 2 2 6 2 2" xfId="7119"/>
    <cellStyle name="Normal 3 4 2 2 6 3" xfId="5996"/>
    <cellStyle name="Normal 3 4 2 2 7" xfId="3671"/>
    <cellStyle name="Normal 3 4 2 2 7 2" xfId="4886"/>
    <cellStyle name="Normal 3 4 2 2 7 2 2" xfId="7120"/>
    <cellStyle name="Normal 3 4 2 2 7 3" xfId="5997"/>
    <cellStyle name="Normal 3 4 2 2 8" xfId="3672"/>
    <cellStyle name="Normal 3 4 2 2 8 2" xfId="4887"/>
    <cellStyle name="Normal 3 4 2 2 8 2 2" xfId="7121"/>
    <cellStyle name="Normal 3 4 2 2 8 3" xfId="5998"/>
    <cellStyle name="Normal 3 4 2 2 9" xfId="4194"/>
    <cellStyle name="Normal 3 4 2 2 9 2" xfId="6475"/>
    <cellStyle name="Normal 3 4 2 3" xfId="2339"/>
    <cellStyle name="Normal 3 4 2 3 2" xfId="2340"/>
    <cellStyle name="Normal 3 4 2 3 2 2" xfId="3148"/>
    <cellStyle name="Normal 3 4 2 3 2 2 2" xfId="4496"/>
    <cellStyle name="Normal 3 4 2 3 2 2 2 2" xfId="6729"/>
    <cellStyle name="Normal 3 4 2 3 2 2 3" xfId="5606"/>
    <cellStyle name="Normal 3 4 2 3 2 3" xfId="3673"/>
    <cellStyle name="Normal 3 4 2 3 2 3 2" xfId="4888"/>
    <cellStyle name="Normal 3 4 2 3 2 3 2 2" xfId="7122"/>
    <cellStyle name="Normal 3 4 2 3 2 3 3" xfId="5999"/>
    <cellStyle name="Normal 3 4 2 3 2 4" xfId="3674"/>
    <cellStyle name="Normal 3 4 2 3 2 4 2" xfId="4889"/>
    <cellStyle name="Normal 3 4 2 3 2 4 2 2" xfId="7123"/>
    <cellStyle name="Normal 3 4 2 3 2 4 3" xfId="6000"/>
    <cellStyle name="Normal 3 4 2 3 2 5" xfId="4173"/>
    <cellStyle name="Normal 3 4 2 3 2 5 2" xfId="6481"/>
    <cellStyle name="Normal 3 4 2 3 2 6" xfId="5358"/>
    <cellStyle name="Normal 3 4 2 3 3" xfId="3063"/>
    <cellStyle name="Normal 3 4 2 3 3 2" xfId="3675"/>
    <cellStyle name="Normal 3 4 2 3 3 2 2" xfId="4890"/>
    <cellStyle name="Normal 3 4 2 3 3 2 2 2" xfId="7124"/>
    <cellStyle name="Normal 3 4 2 3 3 2 3" xfId="6001"/>
    <cellStyle name="Normal 3 4 2 3 3 3" xfId="3676"/>
    <cellStyle name="Normal 3 4 2 3 3 3 2" xfId="4891"/>
    <cellStyle name="Normal 3 4 2 3 3 3 2 2" xfId="7125"/>
    <cellStyle name="Normal 3 4 2 3 3 3 3" xfId="6002"/>
    <cellStyle name="Normal 3 4 2 3 3 4" xfId="4414"/>
    <cellStyle name="Normal 3 4 2 3 3 4 2" xfId="6644"/>
    <cellStyle name="Normal 3 4 2 3 3 5" xfId="5521"/>
    <cellStyle name="Normal 3 4 2 3 4" xfId="3677"/>
    <cellStyle name="Normal 3 4 2 3 4 2" xfId="4892"/>
    <cellStyle name="Normal 3 4 2 3 4 2 2" xfId="7126"/>
    <cellStyle name="Normal 3 4 2 3 4 3" xfId="6003"/>
    <cellStyle name="Normal 3 4 2 3 5" xfId="3678"/>
    <cellStyle name="Normal 3 4 2 3 5 2" xfId="4893"/>
    <cellStyle name="Normal 3 4 2 3 5 2 2" xfId="7127"/>
    <cellStyle name="Normal 3 4 2 3 5 3" xfId="6004"/>
    <cellStyle name="Normal 3 4 2 3 6" xfId="3679"/>
    <cellStyle name="Normal 3 4 2 3 6 2" xfId="4894"/>
    <cellStyle name="Normal 3 4 2 3 6 2 2" xfId="7128"/>
    <cellStyle name="Normal 3 4 2 3 6 3" xfId="6005"/>
    <cellStyle name="Normal 3 4 2 3 7" xfId="4288"/>
    <cellStyle name="Normal 3 4 2 3 7 2" xfId="6480"/>
    <cellStyle name="Normal 3 4 2 3 8" xfId="5357"/>
    <cellStyle name="Normal 3 4 2 4" xfId="2341"/>
    <cellStyle name="Normal 3 4 2 4 2" xfId="3102"/>
    <cellStyle name="Normal 3 4 2 4 2 2" xfId="4451"/>
    <cellStyle name="Normal 3 4 2 4 2 2 2" xfId="6683"/>
    <cellStyle name="Normal 3 4 2 4 2 3" xfId="5560"/>
    <cellStyle name="Normal 3 4 2 4 3" xfId="3680"/>
    <cellStyle name="Normal 3 4 2 4 3 2" xfId="4895"/>
    <cellStyle name="Normal 3 4 2 4 3 2 2" xfId="7129"/>
    <cellStyle name="Normal 3 4 2 4 3 3" xfId="6006"/>
    <cellStyle name="Normal 3 4 2 4 4" xfId="3681"/>
    <cellStyle name="Normal 3 4 2 4 4 2" xfId="4896"/>
    <cellStyle name="Normal 3 4 2 4 4 2 2" xfId="7130"/>
    <cellStyle name="Normal 3 4 2 4 4 3" xfId="6007"/>
    <cellStyle name="Normal 3 4 2 4 5" xfId="4240"/>
    <cellStyle name="Normal 3 4 2 4 5 2" xfId="6482"/>
    <cellStyle name="Normal 3 4 2 4 6" xfId="5359"/>
    <cellStyle name="Normal 3 4 2 5" xfId="2342"/>
    <cellStyle name="Normal 3 4 2 5 2" xfId="3187"/>
    <cellStyle name="Normal 3 4 2 5 2 2" xfId="4535"/>
    <cellStyle name="Normal 3 4 2 5 2 2 2" xfId="6768"/>
    <cellStyle name="Normal 3 4 2 5 2 3" xfId="5645"/>
    <cellStyle name="Normal 3 4 2 5 3" xfId="3682"/>
    <cellStyle name="Normal 3 4 2 5 3 2" xfId="4897"/>
    <cellStyle name="Normal 3 4 2 5 3 2 2" xfId="7131"/>
    <cellStyle name="Normal 3 4 2 5 3 3" xfId="6008"/>
    <cellStyle name="Normal 3 4 2 5 4" xfId="3683"/>
    <cellStyle name="Normal 3 4 2 5 4 2" xfId="4898"/>
    <cellStyle name="Normal 3 4 2 5 4 2 2" xfId="7132"/>
    <cellStyle name="Normal 3 4 2 5 4 3" xfId="6009"/>
    <cellStyle name="Normal 3 4 2 5 5" xfId="4329"/>
    <cellStyle name="Normal 3 4 2 5 5 2" xfId="6483"/>
    <cellStyle name="Normal 3 4 2 5 6" xfId="5360"/>
    <cellStyle name="Normal 3 4 2 6" xfId="3017"/>
    <cellStyle name="Normal 3 4 2 6 2" xfId="3684"/>
    <cellStyle name="Normal 3 4 2 6 2 2" xfId="4899"/>
    <cellStyle name="Normal 3 4 2 6 2 2 2" xfId="7133"/>
    <cellStyle name="Normal 3 4 2 6 2 3" xfId="6010"/>
    <cellStyle name="Normal 3 4 2 6 3" xfId="3685"/>
    <cellStyle name="Normal 3 4 2 6 3 2" xfId="4900"/>
    <cellStyle name="Normal 3 4 2 6 3 2 2" xfId="7134"/>
    <cellStyle name="Normal 3 4 2 6 3 3" xfId="6011"/>
    <cellStyle name="Normal 3 4 2 6 4" xfId="4370"/>
    <cellStyle name="Normal 3 4 2 6 4 2" xfId="6598"/>
    <cellStyle name="Normal 3 4 2 6 5" xfId="5475"/>
    <cellStyle name="Normal 3 4 2 7" xfId="3686"/>
    <cellStyle name="Normal 3 4 2 7 2" xfId="4901"/>
    <cellStyle name="Normal 3 4 2 7 2 2" xfId="7135"/>
    <cellStyle name="Normal 3 4 2 7 3" xfId="6012"/>
    <cellStyle name="Normal 3 4 2 8" xfId="3687"/>
    <cellStyle name="Normal 3 4 2 8 2" xfId="4902"/>
    <cellStyle name="Normal 3 4 2 8 2 2" xfId="7136"/>
    <cellStyle name="Normal 3 4 2 8 3" xfId="6013"/>
    <cellStyle name="Normal 3 4 2 9" xfId="3688"/>
    <cellStyle name="Normal 3 4 2 9 2" xfId="4903"/>
    <cellStyle name="Normal 3 4 2 9 2 2" xfId="7137"/>
    <cellStyle name="Normal 3 4 2 9 3" xfId="6014"/>
    <cellStyle name="Normal 3 4 3" xfId="2343"/>
    <cellStyle name="Normal 3 4 3 10" xfId="5361"/>
    <cellStyle name="Normal 3 4 3 2" xfId="2344"/>
    <cellStyle name="Normal 3 4 3 2 2" xfId="2345"/>
    <cellStyle name="Normal 3 4 3 2 2 2" xfId="3150"/>
    <cellStyle name="Normal 3 4 3 2 2 2 2" xfId="4498"/>
    <cellStyle name="Normal 3 4 3 2 2 2 2 2" xfId="6731"/>
    <cellStyle name="Normal 3 4 3 2 2 2 3" xfId="5608"/>
    <cellStyle name="Normal 3 4 3 2 2 3" xfId="3689"/>
    <cellStyle name="Normal 3 4 3 2 2 3 2" xfId="4904"/>
    <cellStyle name="Normal 3 4 3 2 2 3 2 2" xfId="7138"/>
    <cellStyle name="Normal 3 4 3 2 2 3 3" xfId="6015"/>
    <cellStyle name="Normal 3 4 3 2 2 4" xfId="3690"/>
    <cellStyle name="Normal 3 4 3 2 2 4 2" xfId="4905"/>
    <cellStyle name="Normal 3 4 3 2 2 4 2 2" xfId="7139"/>
    <cellStyle name="Normal 3 4 3 2 2 4 3" xfId="6016"/>
    <cellStyle name="Normal 3 4 3 2 2 5" xfId="4180"/>
    <cellStyle name="Normal 3 4 3 2 2 5 2" xfId="6486"/>
    <cellStyle name="Normal 3 4 3 2 2 6" xfId="5363"/>
    <cellStyle name="Normal 3 4 3 2 3" xfId="3065"/>
    <cellStyle name="Normal 3 4 3 2 3 2" xfId="3691"/>
    <cellStyle name="Normal 3 4 3 2 3 2 2" xfId="4906"/>
    <cellStyle name="Normal 3 4 3 2 3 2 2 2" xfId="7140"/>
    <cellStyle name="Normal 3 4 3 2 3 2 3" xfId="6017"/>
    <cellStyle name="Normal 3 4 3 2 3 3" xfId="3692"/>
    <cellStyle name="Normal 3 4 3 2 3 3 2" xfId="4907"/>
    <cellStyle name="Normal 3 4 3 2 3 3 2 2" xfId="7141"/>
    <cellStyle name="Normal 3 4 3 2 3 3 3" xfId="6018"/>
    <cellStyle name="Normal 3 4 3 2 3 4" xfId="4416"/>
    <cellStyle name="Normal 3 4 3 2 3 4 2" xfId="6646"/>
    <cellStyle name="Normal 3 4 3 2 3 5" xfId="5523"/>
    <cellStyle name="Normal 3 4 3 2 4" xfId="3693"/>
    <cellStyle name="Normal 3 4 3 2 4 2" xfId="4908"/>
    <cellStyle name="Normal 3 4 3 2 4 2 2" xfId="7142"/>
    <cellStyle name="Normal 3 4 3 2 4 3" xfId="6019"/>
    <cellStyle name="Normal 3 4 3 2 5" xfId="3694"/>
    <cellStyle name="Normal 3 4 3 2 5 2" xfId="4909"/>
    <cellStyle name="Normal 3 4 3 2 5 2 2" xfId="7143"/>
    <cellStyle name="Normal 3 4 3 2 5 3" xfId="6020"/>
    <cellStyle name="Normal 3 4 3 2 6" xfId="3695"/>
    <cellStyle name="Normal 3 4 3 2 6 2" xfId="4910"/>
    <cellStyle name="Normal 3 4 3 2 6 2 2" xfId="7144"/>
    <cellStyle name="Normal 3 4 3 2 6 3" xfId="6021"/>
    <cellStyle name="Normal 3 4 3 2 7" xfId="4290"/>
    <cellStyle name="Normal 3 4 3 2 7 2" xfId="6485"/>
    <cellStyle name="Normal 3 4 3 2 8" xfId="5362"/>
    <cellStyle name="Normal 3 4 3 3" xfId="2346"/>
    <cellStyle name="Normal 3 4 3 3 2" xfId="3104"/>
    <cellStyle name="Normal 3 4 3 3 2 2" xfId="4453"/>
    <cellStyle name="Normal 3 4 3 3 2 2 2" xfId="6685"/>
    <cellStyle name="Normal 3 4 3 3 2 3" xfId="5562"/>
    <cellStyle name="Normal 3 4 3 3 3" xfId="3696"/>
    <cellStyle name="Normal 3 4 3 3 3 2" xfId="4911"/>
    <cellStyle name="Normal 3 4 3 3 3 2 2" xfId="7145"/>
    <cellStyle name="Normal 3 4 3 3 3 3" xfId="6022"/>
    <cellStyle name="Normal 3 4 3 3 4" xfId="3697"/>
    <cellStyle name="Normal 3 4 3 3 4 2" xfId="4912"/>
    <cellStyle name="Normal 3 4 3 3 4 2 2" xfId="7146"/>
    <cellStyle name="Normal 3 4 3 3 4 3" xfId="6023"/>
    <cellStyle name="Normal 3 4 3 3 5" xfId="4242"/>
    <cellStyle name="Normal 3 4 3 3 5 2" xfId="6487"/>
    <cellStyle name="Normal 3 4 3 3 6" xfId="5364"/>
    <cellStyle name="Normal 3 4 3 4" xfId="2347"/>
    <cellStyle name="Normal 3 4 3 4 2" xfId="3189"/>
    <cellStyle name="Normal 3 4 3 4 2 2" xfId="4537"/>
    <cellStyle name="Normal 3 4 3 4 2 2 2" xfId="6770"/>
    <cellStyle name="Normal 3 4 3 4 2 3" xfId="5647"/>
    <cellStyle name="Normal 3 4 3 4 3" xfId="3698"/>
    <cellStyle name="Normal 3 4 3 4 3 2" xfId="4913"/>
    <cellStyle name="Normal 3 4 3 4 3 2 2" xfId="7147"/>
    <cellStyle name="Normal 3 4 3 4 3 3" xfId="6024"/>
    <cellStyle name="Normal 3 4 3 4 4" xfId="3699"/>
    <cellStyle name="Normal 3 4 3 4 4 2" xfId="4914"/>
    <cellStyle name="Normal 3 4 3 4 4 2 2" xfId="7148"/>
    <cellStyle name="Normal 3 4 3 4 4 3" xfId="6025"/>
    <cellStyle name="Normal 3 4 3 4 5" xfId="4331"/>
    <cellStyle name="Normal 3 4 3 4 5 2" xfId="6488"/>
    <cellStyle name="Normal 3 4 3 4 6" xfId="5365"/>
    <cellStyle name="Normal 3 4 3 5" xfId="3019"/>
    <cellStyle name="Normal 3 4 3 5 2" xfId="3700"/>
    <cellStyle name="Normal 3 4 3 5 2 2" xfId="4915"/>
    <cellStyle name="Normal 3 4 3 5 2 2 2" xfId="7149"/>
    <cellStyle name="Normal 3 4 3 5 2 3" xfId="6026"/>
    <cellStyle name="Normal 3 4 3 5 3" xfId="3701"/>
    <cellStyle name="Normal 3 4 3 5 3 2" xfId="4916"/>
    <cellStyle name="Normal 3 4 3 5 3 2 2" xfId="7150"/>
    <cellStyle name="Normal 3 4 3 5 3 3" xfId="6027"/>
    <cellStyle name="Normal 3 4 3 5 4" xfId="4372"/>
    <cellStyle name="Normal 3 4 3 5 4 2" xfId="6600"/>
    <cellStyle name="Normal 3 4 3 5 5" xfId="5477"/>
    <cellStyle name="Normal 3 4 3 6" xfId="3702"/>
    <cellStyle name="Normal 3 4 3 6 2" xfId="4917"/>
    <cellStyle name="Normal 3 4 3 6 2 2" xfId="7151"/>
    <cellStyle name="Normal 3 4 3 6 3" xfId="6028"/>
    <cellStyle name="Normal 3 4 3 7" xfId="3703"/>
    <cellStyle name="Normal 3 4 3 7 2" xfId="4918"/>
    <cellStyle name="Normal 3 4 3 7 2 2" xfId="7152"/>
    <cellStyle name="Normal 3 4 3 7 3" xfId="6029"/>
    <cellStyle name="Normal 3 4 3 8" xfId="3704"/>
    <cellStyle name="Normal 3 4 3 8 2" xfId="4919"/>
    <cellStyle name="Normal 3 4 3 8 2 2" xfId="7153"/>
    <cellStyle name="Normal 3 4 3 8 3" xfId="6030"/>
    <cellStyle name="Normal 3 4 3 9" xfId="4195"/>
    <cellStyle name="Normal 3 4 3 9 2" xfId="6484"/>
    <cellStyle name="Normal 3 4 4" xfId="2348"/>
    <cellStyle name="Normal 3 4 4 2" xfId="2349"/>
    <cellStyle name="Normal 3 4 4 2 2" xfId="3147"/>
    <cellStyle name="Normal 3 4 4 2 2 2" xfId="4495"/>
    <cellStyle name="Normal 3 4 4 2 2 2 2" xfId="6728"/>
    <cellStyle name="Normal 3 4 4 2 2 3" xfId="5605"/>
    <cellStyle name="Normal 3 4 4 2 3" xfId="3705"/>
    <cellStyle name="Normal 3 4 4 2 3 2" xfId="4920"/>
    <cellStyle name="Normal 3 4 4 2 3 2 2" xfId="7154"/>
    <cellStyle name="Normal 3 4 4 2 3 3" xfId="6031"/>
    <cellStyle name="Normal 3 4 4 2 4" xfId="3706"/>
    <cellStyle name="Normal 3 4 4 2 4 2" xfId="4921"/>
    <cellStyle name="Normal 3 4 4 2 4 2 2" xfId="7155"/>
    <cellStyle name="Normal 3 4 4 2 4 3" xfId="6032"/>
    <cellStyle name="Normal 3 4 4 2 5" xfId="4269"/>
    <cellStyle name="Normal 3 4 4 2 5 2" xfId="6490"/>
    <cellStyle name="Normal 3 4 4 2 6" xfId="5367"/>
    <cellStyle name="Normal 3 4 4 3" xfId="3062"/>
    <cellStyle name="Normal 3 4 4 3 2" xfId="3707"/>
    <cellStyle name="Normal 3 4 4 3 2 2" xfId="4922"/>
    <cellStyle name="Normal 3 4 4 3 2 2 2" xfId="7156"/>
    <cellStyle name="Normal 3 4 4 3 2 3" xfId="6033"/>
    <cellStyle name="Normal 3 4 4 3 3" xfId="3708"/>
    <cellStyle name="Normal 3 4 4 3 3 2" xfId="4923"/>
    <cellStyle name="Normal 3 4 4 3 3 2 2" xfId="7157"/>
    <cellStyle name="Normal 3 4 4 3 3 3" xfId="6034"/>
    <cellStyle name="Normal 3 4 4 3 4" xfId="4413"/>
    <cellStyle name="Normal 3 4 4 3 4 2" xfId="6643"/>
    <cellStyle name="Normal 3 4 4 3 5" xfId="5520"/>
    <cellStyle name="Normal 3 4 4 4" xfId="3709"/>
    <cellStyle name="Normal 3 4 4 4 2" xfId="4924"/>
    <cellStyle name="Normal 3 4 4 4 2 2" xfId="7158"/>
    <cellStyle name="Normal 3 4 4 4 3" xfId="6035"/>
    <cellStyle name="Normal 3 4 4 5" xfId="3710"/>
    <cellStyle name="Normal 3 4 4 5 2" xfId="4925"/>
    <cellStyle name="Normal 3 4 4 5 2 2" xfId="7159"/>
    <cellStyle name="Normal 3 4 4 5 3" xfId="6036"/>
    <cellStyle name="Normal 3 4 4 6" xfId="3711"/>
    <cellStyle name="Normal 3 4 4 6 2" xfId="4926"/>
    <cellStyle name="Normal 3 4 4 6 2 2" xfId="7160"/>
    <cellStyle name="Normal 3 4 4 6 3" xfId="6037"/>
    <cellStyle name="Normal 3 4 4 7" xfId="4287"/>
    <cellStyle name="Normal 3 4 4 7 2" xfId="6489"/>
    <cellStyle name="Normal 3 4 4 8" xfId="5366"/>
    <cellStyle name="Normal 3 4 5" xfId="2350"/>
    <cellStyle name="Normal 3 4 5 2" xfId="3101"/>
    <cellStyle name="Normal 3 4 5 2 2" xfId="4450"/>
    <cellStyle name="Normal 3 4 5 2 2 2" xfId="6682"/>
    <cellStyle name="Normal 3 4 5 2 3" xfId="5559"/>
    <cellStyle name="Normal 3 4 5 3" xfId="3712"/>
    <cellStyle name="Normal 3 4 5 3 2" xfId="4927"/>
    <cellStyle name="Normal 3 4 5 3 2 2" xfId="7161"/>
    <cellStyle name="Normal 3 4 5 3 3" xfId="6038"/>
    <cellStyle name="Normal 3 4 5 4" xfId="3713"/>
    <cellStyle name="Normal 3 4 5 4 2" xfId="4928"/>
    <cellStyle name="Normal 3 4 5 4 2 2" xfId="7162"/>
    <cellStyle name="Normal 3 4 5 4 3" xfId="6039"/>
    <cellStyle name="Normal 3 4 5 5" xfId="4239"/>
    <cellStyle name="Normal 3 4 5 5 2" xfId="6491"/>
    <cellStyle name="Normal 3 4 5 6" xfId="5368"/>
    <cellStyle name="Normal 3 4 6" xfId="2351"/>
    <cellStyle name="Normal 3 4 6 2" xfId="3186"/>
    <cellStyle name="Normal 3 4 6 2 2" xfId="4534"/>
    <cellStyle name="Normal 3 4 6 2 2 2" xfId="6767"/>
    <cellStyle name="Normal 3 4 6 2 3" xfId="5644"/>
    <cellStyle name="Normal 3 4 6 3" xfId="3714"/>
    <cellStyle name="Normal 3 4 6 3 2" xfId="4929"/>
    <cellStyle name="Normal 3 4 6 3 2 2" xfId="7163"/>
    <cellStyle name="Normal 3 4 6 3 3" xfId="6040"/>
    <cellStyle name="Normal 3 4 6 4" xfId="3715"/>
    <cellStyle name="Normal 3 4 6 4 2" xfId="4930"/>
    <cellStyle name="Normal 3 4 6 4 2 2" xfId="7164"/>
    <cellStyle name="Normal 3 4 6 4 3" xfId="6041"/>
    <cellStyle name="Normal 3 4 6 5" xfId="4328"/>
    <cellStyle name="Normal 3 4 6 5 2" xfId="6492"/>
    <cellStyle name="Normal 3 4 6 6" xfId="5369"/>
    <cellStyle name="Normal 3 4 7" xfId="3016"/>
    <cellStyle name="Normal 3 4 7 2" xfId="3716"/>
    <cellStyle name="Normal 3 4 7 2 2" xfId="4931"/>
    <cellStyle name="Normal 3 4 7 2 2 2" xfId="7165"/>
    <cellStyle name="Normal 3 4 7 2 3" xfId="6042"/>
    <cellStyle name="Normal 3 4 7 3" xfId="3717"/>
    <cellStyle name="Normal 3 4 7 3 2" xfId="4932"/>
    <cellStyle name="Normal 3 4 7 3 2 2" xfId="7166"/>
    <cellStyle name="Normal 3 4 7 3 3" xfId="6043"/>
    <cellStyle name="Normal 3 4 7 4" xfId="4369"/>
    <cellStyle name="Normal 3 4 7 4 2" xfId="6597"/>
    <cellStyle name="Normal 3 4 7 5" xfId="5474"/>
    <cellStyle name="Normal 3 4 8" xfId="3718"/>
    <cellStyle name="Normal 3 4 8 2" xfId="4933"/>
    <cellStyle name="Normal 3 4 8 2 2" xfId="7167"/>
    <cellStyle name="Normal 3 4 8 3" xfId="6044"/>
    <cellStyle name="Normal 3 4 9" xfId="3719"/>
    <cellStyle name="Normal 3 4 9 2" xfId="4934"/>
    <cellStyle name="Normal 3 4 9 2 2" xfId="7168"/>
    <cellStyle name="Normal 3 4 9 3" xfId="6045"/>
    <cellStyle name="Normal 3 5" xfId="2352"/>
    <cellStyle name="Normal 3 5 10" xfId="4196"/>
    <cellStyle name="Normal 3 5 10 2" xfId="6493"/>
    <cellStyle name="Normal 3 5 11" xfId="5370"/>
    <cellStyle name="Normal 3 5 2" xfId="2353"/>
    <cellStyle name="Normal 3 5 2 10" xfId="5371"/>
    <cellStyle name="Normal 3 5 2 2" xfId="2354"/>
    <cellStyle name="Normal 3 5 2 2 2" xfId="2355"/>
    <cellStyle name="Normal 3 5 2 2 2 2" xfId="3152"/>
    <cellStyle name="Normal 3 5 2 2 2 2 2" xfId="4500"/>
    <cellStyle name="Normal 3 5 2 2 2 2 2 2" xfId="6733"/>
    <cellStyle name="Normal 3 5 2 2 2 2 3" xfId="5610"/>
    <cellStyle name="Normal 3 5 2 2 2 3" xfId="3720"/>
    <cellStyle name="Normal 3 5 2 2 2 3 2" xfId="4935"/>
    <cellStyle name="Normal 3 5 2 2 2 3 2 2" xfId="7169"/>
    <cellStyle name="Normal 3 5 2 2 2 3 3" xfId="6046"/>
    <cellStyle name="Normal 3 5 2 2 2 4" xfId="3721"/>
    <cellStyle name="Normal 3 5 2 2 2 4 2" xfId="4936"/>
    <cellStyle name="Normal 3 5 2 2 2 4 2 2" xfId="7170"/>
    <cellStyle name="Normal 3 5 2 2 2 4 3" xfId="6047"/>
    <cellStyle name="Normal 3 5 2 2 2 5" xfId="4313"/>
    <cellStyle name="Normal 3 5 2 2 2 5 2" xfId="6496"/>
    <cellStyle name="Normal 3 5 2 2 2 6" xfId="5373"/>
    <cellStyle name="Normal 3 5 2 2 3" xfId="3067"/>
    <cellStyle name="Normal 3 5 2 2 3 2" xfId="3722"/>
    <cellStyle name="Normal 3 5 2 2 3 2 2" xfId="4937"/>
    <cellStyle name="Normal 3 5 2 2 3 2 2 2" xfId="7171"/>
    <cellStyle name="Normal 3 5 2 2 3 2 3" xfId="6048"/>
    <cellStyle name="Normal 3 5 2 2 3 3" xfId="3723"/>
    <cellStyle name="Normal 3 5 2 2 3 3 2" xfId="4938"/>
    <cellStyle name="Normal 3 5 2 2 3 3 2 2" xfId="7172"/>
    <cellStyle name="Normal 3 5 2 2 3 3 3" xfId="6049"/>
    <cellStyle name="Normal 3 5 2 2 3 4" xfId="4418"/>
    <cellStyle name="Normal 3 5 2 2 3 4 2" xfId="6648"/>
    <cellStyle name="Normal 3 5 2 2 3 5" xfId="5525"/>
    <cellStyle name="Normal 3 5 2 2 4" xfId="3724"/>
    <cellStyle name="Normal 3 5 2 2 4 2" xfId="4939"/>
    <cellStyle name="Normal 3 5 2 2 4 2 2" xfId="7173"/>
    <cellStyle name="Normal 3 5 2 2 4 3" xfId="6050"/>
    <cellStyle name="Normal 3 5 2 2 5" xfId="3725"/>
    <cellStyle name="Normal 3 5 2 2 5 2" xfId="4940"/>
    <cellStyle name="Normal 3 5 2 2 5 2 2" xfId="7174"/>
    <cellStyle name="Normal 3 5 2 2 5 3" xfId="6051"/>
    <cellStyle name="Normal 3 5 2 2 6" xfId="3726"/>
    <cellStyle name="Normal 3 5 2 2 6 2" xfId="4941"/>
    <cellStyle name="Normal 3 5 2 2 6 2 2" xfId="7175"/>
    <cellStyle name="Normal 3 5 2 2 6 3" xfId="6052"/>
    <cellStyle name="Normal 3 5 2 2 7" xfId="4292"/>
    <cellStyle name="Normal 3 5 2 2 7 2" xfId="6495"/>
    <cellStyle name="Normal 3 5 2 2 8" xfId="5372"/>
    <cellStyle name="Normal 3 5 2 3" xfId="2356"/>
    <cellStyle name="Normal 3 5 2 3 2" xfId="3106"/>
    <cellStyle name="Normal 3 5 2 3 2 2" xfId="4455"/>
    <cellStyle name="Normal 3 5 2 3 2 2 2" xfId="6687"/>
    <cellStyle name="Normal 3 5 2 3 2 3" xfId="5564"/>
    <cellStyle name="Normal 3 5 2 3 3" xfId="3727"/>
    <cellStyle name="Normal 3 5 2 3 3 2" xfId="4942"/>
    <cellStyle name="Normal 3 5 2 3 3 2 2" xfId="7176"/>
    <cellStyle name="Normal 3 5 2 3 3 3" xfId="6053"/>
    <cellStyle name="Normal 3 5 2 3 4" xfId="3728"/>
    <cellStyle name="Normal 3 5 2 3 4 2" xfId="4943"/>
    <cellStyle name="Normal 3 5 2 3 4 2 2" xfId="7177"/>
    <cellStyle name="Normal 3 5 2 3 4 3" xfId="6054"/>
    <cellStyle name="Normal 3 5 2 3 5" xfId="4244"/>
    <cellStyle name="Normal 3 5 2 3 5 2" xfId="6497"/>
    <cellStyle name="Normal 3 5 2 3 6" xfId="5374"/>
    <cellStyle name="Normal 3 5 2 4" xfId="2357"/>
    <cellStyle name="Normal 3 5 2 4 2" xfId="3191"/>
    <cellStyle name="Normal 3 5 2 4 2 2" xfId="4539"/>
    <cellStyle name="Normal 3 5 2 4 2 2 2" xfId="6772"/>
    <cellStyle name="Normal 3 5 2 4 2 3" xfId="5649"/>
    <cellStyle name="Normal 3 5 2 4 3" xfId="3729"/>
    <cellStyle name="Normal 3 5 2 4 3 2" xfId="4944"/>
    <cellStyle name="Normal 3 5 2 4 3 2 2" xfId="7178"/>
    <cellStyle name="Normal 3 5 2 4 3 3" xfId="6055"/>
    <cellStyle name="Normal 3 5 2 4 4" xfId="3730"/>
    <cellStyle name="Normal 3 5 2 4 4 2" xfId="4945"/>
    <cellStyle name="Normal 3 5 2 4 4 2 2" xfId="7179"/>
    <cellStyle name="Normal 3 5 2 4 4 3" xfId="6056"/>
    <cellStyle name="Normal 3 5 2 4 5" xfId="4333"/>
    <cellStyle name="Normal 3 5 2 4 5 2" xfId="6498"/>
    <cellStyle name="Normal 3 5 2 4 6" xfId="5375"/>
    <cellStyle name="Normal 3 5 2 5" xfId="3021"/>
    <cellStyle name="Normal 3 5 2 5 2" xfId="3731"/>
    <cellStyle name="Normal 3 5 2 5 2 2" xfId="4946"/>
    <cellStyle name="Normal 3 5 2 5 2 2 2" xfId="7180"/>
    <cellStyle name="Normal 3 5 2 5 2 3" xfId="6057"/>
    <cellStyle name="Normal 3 5 2 5 3" xfId="3732"/>
    <cellStyle name="Normal 3 5 2 5 3 2" xfId="4947"/>
    <cellStyle name="Normal 3 5 2 5 3 2 2" xfId="7181"/>
    <cellStyle name="Normal 3 5 2 5 3 3" xfId="6058"/>
    <cellStyle name="Normal 3 5 2 5 4" xfId="4374"/>
    <cellStyle name="Normal 3 5 2 5 4 2" xfId="6602"/>
    <cellStyle name="Normal 3 5 2 5 5" xfId="5479"/>
    <cellStyle name="Normal 3 5 2 6" xfId="3733"/>
    <cellStyle name="Normal 3 5 2 6 2" xfId="4948"/>
    <cellStyle name="Normal 3 5 2 6 2 2" xfId="7182"/>
    <cellStyle name="Normal 3 5 2 6 3" xfId="6059"/>
    <cellStyle name="Normal 3 5 2 7" xfId="3734"/>
    <cellStyle name="Normal 3 5 2 7 2" xfId="4949"/>
    <cellStyle name="Normal 3 5 2 7 2 2" xfId="7183"/>
    <cellStyle name="Normal 3 5 2 7 3" xfId="6060"/>
    <cellStyle name="Normal 3 5 2 8" xfId="3735"/>
    <cellStyle name="Normal 3 5 2 8 2" xfId="4950"/>
    <cellStyle name="Normal 3 5 2 8 2 2" xfId="7184"/>
    <cellStyle name="Normal 3 5 2 8 3" xfId="6061"/>
    <cellStyle name="Normal 3 5 2 9" xfId="4197"/>
    <cellStyle name="Normal 3 5 2 9 2" xfId="6494"/>
    <cellStyle name="Normal 3 5 3" xfId="2358"/>
    <cellStyle name="Normal 3 5 3 2" xfId="2359"/>
    <cellStyle name="Normal 3 5 3 2 2" xfId="3151"/>
    <cellStyle name="Normal 3 5 3 2 2 2" xfId="4499"/>
    <cellStyle name="Normal 3 5 3 2 2 2 2" xfId="6732"/>
    <cellStyle name="Normal 3 5 3 2 2 3" xfId="5609"/>
    <cellStyle name="Normal 3 5 3 2 3" xfId="3736"/>
    <cellStyle name="Normal 3 5 3 2 3 2" xfId="4951"/>
    <cellStyle name="Normal 3 5 3 2 3 2 2" xfId="7185"/>
    <cellStyle name="Normal 3 5 3 2 3 3" xfId="6062"/>
    <cellStyle name="Normal 3 5 3 2 4" xfId="3737"/>
    <cellStyle name="Normal 3 5 3 2 4 2" xfId="4952"/>
    <cellStyle name="Normal 3 5 3 2 4 2 2" xfId="7186"/>
    <cellStyle name="Normal 3 5 3 2 4 3" xfId="6063"/>
    <cellStyle name="Normal 3 5 3 2 5" xfId="4150"/>
    <cellStyle name="Normal 3 5 3 2 5 2" xfId="6500"/>
    <cellStyle name="Normal 3 5 3 2 6" xfId="5377"/>
    <cellStyle name="Normal 3 5 3 3" xfId="3066"/>
    <cellStyle name="Normal 3 5 3 3 2" xfId="3738"/>
    <cellStyle name="Normal 3 5 3 3 2 2" xfId="4953"/>
    <cellStyle name="Normal 3 5 3 3 2 2 2" xfId="7187"/>
    <cellStyle name="Normal 3 5 3 3 2 3" xfId="6064"/>
    <cellStyle name="Normal 3 5 3 3 3" xfId="3739"/>
    <cellStyle name="Normal 3 5 3 3 3 2" xfId="4954"/>
    <cellStyle name="Normal 3 5 3 3 3 2 2" xfId="7188"/>
    <cellStyle name="Normal 3 5 3 3 3 3" xfId="6065"/>
    <cellStyle name="Normal 3 5 3 3 4" xfId="4417"/>
    <cellStyle name="Normal 3 5 3 3 4 2" xfId="6647"/>
    <cellStyle name="Normal 3 5 3 3 5" xfId="5524"/>
    <cellStyle name="Normal 3 5 3 4" xfId="3740"/>
    <cellStyle name="Normal 3 5 3 4 2" xfId="4955"/>
    <cellStyle name="Normal 3 5 3 4 2 2" xfId="7189"/>
    <cellStyle name="Normal 3 5 3 4 3" xfId="6066"/>
    <cellStyle name="Normal 3 5 3 5" xfId="3741"/>
    <cellStyle name="Normal 3 5 3 5 2" xfId="4956"/>
    <cellStyle name="Normal 3 5 3 5 2 2" xfId="7190"/>
    <cellStyle name="Normal 3 5 3 5 3" xfId="6067"/>
    <cellStyle name="Normal 3 5 3 6" xfId="3742"/>
    <cellStyle name="Normal 3 5 3 6 2" xfId="4957"/>
    <cellStyle name="Normal 3 5 3 6 2 2" xfId="7191"/>
    <cellStyle name="Normal 3 5 3 6 3" xfId="6068"/>
    <cellStyle name="Normal 3 5 3 7" xfId="4291"/>
    <cellStyle name="Normal 3 5 3 7 2" xfId="6499"/>
    <cellStyle name="Normal 3 5 3 8" xfId="5376"/>
    <cellStyle name="Normal 3 5 4" xfId="2360"/>
    <cellStyle name="Normal 3 5 4 2" xfId="3105"/>
    <cellStyle name="Normal 3 5 4 2 2" xfId="4454"/>
    <cellStyle name="Normal 3 5 4 2 2 2" xfId="6686"/>
    <cellStyle name="Normal 3 5 4 2 3" xfId="5563"/>
    <cellStyle name="Normal 3 5 4 3" xfId="3743"/>
    <cellStyle name="Normal 3 5 4 3 2" xfId="4958"/>
    <cellStyle name="Normal 3 5 4 3 2 2" xfId="7192"/>
    <cellStyle name="Normal 3 5 4 3 3" xfId="6069"/>
    <cellStyle name="Normal 3 5 4 4" xfId="3744"/>
    <cellStyle name="Normal 3 5 4 4 2" xfId="4959"/>
    <cellStyle name="Normal 3 5 4 4 2 2" xfId="7193"/>
    <cellStyle name="Normal 3 5 4 4 3" xfId="6070"/>
    <cellStyle name="Normal 3 5 4 5" xfId="4243"/>
    <cellStyle name="Normal 3 5 4 5 2" xfId="6501"/>
    <cellStyle name="Normal 3 5 4 6" xfId="5378"/>
    <cellStyle name="Normal 3 5 5" xfId="2361"/>
    <cellStyle name="Normal 3 5 5 2" xfId="3190"/>
    <cellStyle name="Normal 3 5 5 2 2" xfId="4538"/>
    <cellStyle name="Normal 3 5 5 2 2 2" xfId="6771"/>
    <cellStyle name="Normal 3 5 5 2 3" xfId="5648"/>
    <cellStyle name="Normal 3 5 5 3" xfId="3745"/>
    <cellStyle name="Normal 3 5 5 3 2" xfId="4960"/>
    <cellStyle name="Normal 3 5 5 3 2 2" xfId="7194"/>
    <cellStyle name="Normal 3 5 5 3 3" xfId="6071"/>
    <cellStyle name="Normal 3 5 5 4" xfId="3746"/>
    <cellStyle name="Normal 3 5 5 4 2" xfId="4961"/>
    <cellStyle name="Normal 3 5 5 4 2 2" xfId="7195"/>
    <cellStyle name="Normal 3 5 5 4 3" xfId="6072"/>
    <cellStyle name="Normal 3 5 5 5" xfId="4332"/>
    <cellStyle name="Normal 3 5 5 5 2" xfId="6502"/>
    <cellStyle name="Normal 3 5 5 6" xfId="5379"/>
    <cellStyle name="Normal 3 5 6" xfId="3020"/>
    <cellStyle name="Normal 3 5 6 2" xfId="3747"/>
    <cellStyle name="Normal 3 5 6 2 2" xfId="4962"/>
    <cellStyle name="Normal 3 5 6 2 2 2" xfId="7196"/>
    <cellStyle name="Normal 3 5 6 2 3" xfId="6073"/>
    <cellStyle name="Normal 3 5 6 3" xfId="3748"/>
    <cellStyle name="Normal 3 5 6 3 2" xfId="4963"/>
    <cellStyle name="Normal 3 5 6 3 2 2" xfId="7197"/>
    <cellStyle name="Normal 3 5 6 3 3" xfId="6074"/>
    <cellStyle name="Normal 3 5 6 4" xfId="4373"/>
    <cellStyle name="Normal 3 5 6 4 2" xfId="6601"/>
    <cellStyle name="Normal 3 5 6 5" xfId="5478"/>
    <cellStyle name="Normal 3 5 7" xfId="3749"/>
    <cellStyle name="Normal 3 5 7 2" xfId="4964"/>
    <cellStyle name="Normal 3 5 7 2 2" xfId="7198"/>
    <cellStyle name="Normal 3 5 7 3" xfId="6075"/>
    <cellStyle name="Normal 3 5 8" xfId="3750"/>
    <cellStyle name="Normal 3 5 8 2" xfId="4965"/>
    <cellStyle name="Normal 3 5 8 2 2" xfId="7199"/>
    <cellStyle name="Normal 3 5 8 3" xfId="6076"/>
    <cellStyle name="Normal 3 5 9" xfId="3751"/>
    <cellStyle name="Normal 3 5 9 2" xfId="4966"/>
    <cellStyle name="Normal 3 5 9 2 2" xfId="7200"/>
    <cellStyle name="Normal 3 5 9 3" xfId="6077"/>
    <cellStyle name="Normal 3 6" xfId="2362"/>
    <cellStyle name="Normal 3 6 10" xfId="5380"/>
    <cellStyle name="Normal 3 6 2" xfId="2363"/>
    <cellStyle name="Normal 3 6 2 2" xfId="2364"/>
    <cellStyle name="Normal 3 6 2 2 2" xfId="3153"/>
    <cellStyle name="Normal 3 6 2 2 2 2" xfId="4501"/>
    <cellStyle name="Normal 3 6 2 2 2 2 2" xfId="6734"/>
    <cellStyle name="Normal 3 6 2 2 2 3" xfId="5611"/>
    <cellStyle name="Normal 3 6 2 2 3" xfId="3752"/>
    <cellStyle name="Normal 3 6 2 2 3 2" xfId="4967"/>
    <cellStyle name="Normal 3 6 2 2 3 2 2" xfId="7201"/>
    <cellStyle name="Normal 3 6 2 2 3 3" xfId="6078"/>
    <cellStyle name="Normal 3 6 2 2 4" xfId="3753"/>
    <cellStyle name="Normal 3 6 2 2 4 2" xfId="4968"/>
    <cellStyle name="Normal 3 6 2 2 4 2 2" xfId="7202"/>
    <cellStyle name="Normal 3 6 2 2 4 3" xfId="6079"/>
    <cellStyle name="Normal 3 6 2 2 5" xfId="4149"/>
    <cellStyle name="Normal 3 6 2 2 5 2" xfId="6505"/>
    <cellStyle name="Normal 3 6 2 2 6" xfId="5382"/>
    <cellStyle name="Normal 3 6 2 3" xfId="3068"/>
    <cellStyle name="Normal 3 6 2 3 2" xfId="3754"/>
    <cellStyle name="Normal 3 6 2 3 2 2" xfId="4969"/>
    <cellStyle name="Normal 3 6 2 3 2 2 2" xfId="7203"/>
    <cellStyle name="Normal 3 6 2 3 2 3" xfId="6080"/>
    <cellStyle name="Normal 3 6 2 3 3" xfId="3755"/>
    <cellStyle name="Normal 3 6 2 3 3 2" xfId="4970"/>
    <cellStyle name="Normal 3 6 2 3 3 2 2" xfId="7204"/>
    <cellStyle name="Normal 3 6 2 3 3 3" xfId="6081"/>
    <cellStyle name="Normal 3 6 2 3 4" xfId="4419"/>
    <cellStyle name="Normal 3 6 2 3 4 2" xfId="6649"/>
    <cellStyle name="Normal 3 6 2 3 5" xfId="5526"/>
    <cellStyle name="Normal 3 6 2 4" xfId="3756"/>
    <cellStyle name="Normal 3 6 2 4 2" xfId="4971"/>
    <cellStyle name="Normal 3 6 2 4 2 2" xfId="7205"/>
    <cellStyle name="Normal 3 6 2 4 3" xfId="6082"/>
    <cellStyle name="Normal 3 6 2 5" xfId="3757"/>
    <cellStyle name="Normal 3 6 2 5 2" xfId="4972"/>
    <cellStyle name="Normal 3 6 2 5 2 2" xfId="7206"/>
    <cellStyle name="Normal 3 6 2 5 3" xfId="6083"/>
    <cellStyle name="Normal 3 6 2 6" xfId="3758"/>
    <cellStyle name="Normal 3 6 2 6 2" xfId="4973"/>
    <cellStyle name="Normal 3 6 2 6 2 2" xfId="7207"/>
    <cellStyle name="Normal 3 6 2 6 3" xfId="6084"/>
    <cellStyle name="Normal 3 6 2 7" xfId="4293"/>
    <cellStyle name="Normal 3 6 2 7 2" xfId="6504"/>
    <cellStyle name="Normal 3 6 2 8" xfId="5381"/>
    <cellStyle name="Normal 3 6 3" xfId="2365"/>
    <cellStyle name="Normal 3 6 3 2" xfId="3107"/>
    <cellStyle name="Normal 3 6 3 2 2" xfId="4456"/>
    <cellStyle name="Normal 3 6 3 2 2 2" xfId="6688"/>
    <cellStyle name="Normal 3 6 3 2 3" xfId="5565"/>
    <cellStyle name="Normal 3 6 3 3" xfId="3759"/>
    <cellStyle name="Normal 3 6 3 3 2" xfId="4974"/>
    <cellStyle name="Normal 3 6 3 3 2 2" xfId="7208"/>
    <cellStyle name="Normal 3 6 3 3 3" xfId="6085"/>
    <cellStyle name="Normal 3 6 3 4" xfId="3760"/>
    <cellStyle name="Normal 3 6 3 4 2" xfId="4975"/>
    <cellStyle name="Normal 3 6 3 4 2 2" xfId="7209"/>
    <cellStyle name="Normal 3 6 3 4 3" xfId="6086"/>
    <cellStyle name="Normal 3 6 3 5" xfId="4245"/>
    <cellStyle name="Normal 3 6 3 5 2" xfId="6506"/>
    <cellStyle name="Normal 3 6 3 6" xfId="5383"/>
    <cellStyle name="Normal 3 6 4" xfId="2366"/>
    <cellStyle name="Normal 3 6 4 2" xfId="3192"/>
    <cellStyle name="Normal 3 6 4 2 2" xfId="4540"/>
    <cellStyle name="Normal 3 6 4 2 2 2" xfId="6773"/>
    <cellStyle name="Normal 3 6 4 2 3" xfId="5650"/>
    <cellStyle name="Normal 3 6 4 3" xfId="3761"/>
    <cellStyle name="Normal 3 6 4 3 2" xfId="4976"/>
    <cellStyle name="Normal 3 6 4 3 2 2" xfId="7210"/>
    <cellStyle name="Normal 3 6 4 3 3" xfId="6087"/>
    <cellStyle name="Normal 3 6 4 4" xfId="3762"/>
    <cellStyle name="Normal 3 6 4 4 2" xfId="4977"/>
    <cellStyle name="Normal 3 6 4 4 2 2" xfId="7211"/>
    <cellStyle name="Normal 3 6 4 4 3" xfId="6088"/>
    <cellStyle name="Normal 3 6 4 5" xfId="4334"/>
    <cellStyle name="Normal 3 6 4 5 2" xfId="6507"/>
    <cellStyle name="Normal 3 6 4 6" xfId="5384"/>
    <cellStyle name="Normal 3 6 5" xfId="3022"/>
    <cellStyle name="Normal 3 6 5 2" xfId="3763"/>
    <cellStyle name="Normal 3 6 5 2 2" xfId="4978"/>
    <cellStyle name="Normal 3 6 5 2 2 2" xfId="7212"/>
    <cellStyle name="Normal 3 6 5 2 3" xfId="6089"/>
    <cellStyle name="Normal 3 6 5 3" xfId="3764"/>
    <cellStyle name="Normal 3 6 5 3 2" xfId="4979"/>
    <cellStyle name="Normal 3 6 5 3 2 2" xfId="7213"/>
    <cellStyle name="Normal 3 6 5 3 3" xfId="6090"/>
    <cellStyle name="Normal 3 6 5 4" xfId="4375"/>
    <cellStyle name="Normal 3 6 5 4 2" xfId="6603"/>
    <cellStyle name="Normal 3 6 5 5" xfId="5480"/>
    <cellStyle name="Normal 3 6 6" xfId="3765"/>
    <cellStyle name="Normal 3 6 6 2" xfId="4980"/>
    <cellStyle name="Normal 3 6 6 2 2" xfId="7214"/>
    <cellStyle name="Normal 3 6 6 3" xfId="6091"/>
    <cellStyle name="Normal 3 6 7" xfId="3766"/>
    <cellStyle name="Normal 3 6 7 2" xfId="4981"/>
    <cellStyle name="Normal 3 6 7 2 2" xfId="7215"/>
    <cellStyle name="Normal 3 6 7 3" xfId="6092"/>
    <cellStyle name="Normal 3 6 8" xfId="3767"/>
    <cellStyle name="Normal 3 6 8 2" xfId="4982"/>
    <cellStyle name="Normal 3 6 8 2 2" xfId="7216"/>
    <cellStyle name="Normal 3 6 8 3" xfId="6093"/>
    <cellStyle name="Normal 3 6 9" xfId="4198"/>
    <cellStyle name="Normal 3 6 9 2" xfId="6503"/>
    <cellStyle name="Normal 3 7" xfId="2367"/>
    <cellStyle name="Normal 3 7 10" xfId="5385"/>
    <cellStyle name="Normal 3 7 2" xfId="2368"/>
    <cellStyle name="Normal 3 7 2 2" xfId="2369"/>
    <cellStyle name="Normal 3 7 2 2 2" xfId="3154"/>
    <cellStyle name="Normal 3 7 2 2 2 2" xfId="4502"/>
    <cellStyle name="Normal 3 7 2 2 2 2 2" xfId="6735"/>
    <cellStyle name="Normal 3 7 2 2 2 3" xfId="5612"/>
    <cellStyle name="Normal 3 7 2 2 3" xfId="3768"/>
    <cellStyle name="Normal 3 7 2 2 3 2" xfId="4983"/>
    <cellStyle name="Normal 3 7 2 2 3 2 2" xfId="7217"/>
    <cellStyle name="Normal 3 7 2 2 3 3" xfId="6094"/>
    <cellStyle name="Normal 3 7 2 2 4" xfId="3769"/>
    <cellStyle name="Normal 3 7 2 2 4 2" xfId="4984"/>
    <cellStyle name="Normal 3 7 2 2 4 2 2" xfId="7218"/>
    <cellStyle name="Normal 3 7 2 2 4 3" xfId="6095"/>
    <cellStyle name="Normal 3 7 2 2 5" xfId="4148"/>
    <cellStyle name="Normal 3 7 2 2 5 2" xfId="6510"/>
    <cellStyle name="Normal 3 7 2 2 6" xfId="5387"/>
    <cellStyle name="Normal 3 7 2 3" xfId="3069"/>
    <cellStyle name="Normal 3 7 2 3 2" xfId="3770"/>
    <cellStyle name="Normal 3 7 2 3 2 2" xfId="4985"/>
    <cellStyle name="Normal 3 7 2 3 2 2 2" xfId="7219"/>
    <cellStyle name="Normal 3 7 2 3 2 3" xfId="6096"/>
    <cellStyle name="Normal 3 7 2 3 3" xfId="3771"/>
    <cellStyle name="Normal 3 7 2 3 3 2" xfId="4986"/>
    <cellStyle name="Normal 3 7 2 3 3 2 2" xfId="7220"/>
    <cellStyle name="Normal 3 7 2 3 3 3" xfId="6097"/>
    <cellStyle name="Normal 3 7 2 3 4" xfId="4420"/>
    <cellStyle name="Normal 3 7 2 3 4 2" xfId="6650"/>
    <cellStyle name="Normal 3 7 2 3 5" xfId="5527"/>
    <cellStyle name="Normal 3 7 2 4" xfId="3772"/>
    <cellStyle name="Normal 3 7 2 4 2" xfId="4987"/>
    <cellStyle name="Normal 3 7 2 4 2 2" xfId="7221"/>
    <cellStyle name="Normal 3 7 2 4 3" xfId="6098"/>
    <cellStyle name="Normal 3 7 2 5" xfId="3773"/>
    <cellStyle name="Normal 3 7 2 5 2" xfId="4988"/>
    <cellStyle name="Normal 3 7 2 5 2 2" xfId="7222"/>
    <cellStyle name="Normal 3 7 2 5 3" xfId="6099"/>
    <cellStyle name="Normal 3 7 2 6" xfId="3774"/>
    <cellStyle name="Normal 3 7 2 6 2" xfId="4989"/>
    <cellStyle name="Normal 3 7 2 6 2 2" xfId="7223"/>
    <cellStyle name="Normal 3 7 2 6 3" xfId="6100"/>
    <cellStyle name="Normal 3 7 2 7" xfId="4294"/>
    <cellStyle name="Normal 3 7 2 7 2" xfId="6509"/>
    <cellStyle name="Normal 3 7 2 8" xfId="5386"/>
    <cellStyle name="Normal 3 7 3" xfId="2370"/>
    <cellStyle name="Normal 3 7 3 2" xfId="3108"/>
    <cellStyle name="Normal 3 7 3 2 2" xfId="4457"/>
    <cellStyle name="Normal 3 7 3 2 2 2" xfId="6689"/>
    <cellStyle name="Normal 3 7 3 2 3" xfId="5566"/>
    <cellStyle name="Normal 3 7 3 3" xfId="3775"/>
    <cellStyle name="Normal 3 7 3 3 2" xfId="4990"/>
    <cellStyle name="Normal 3 7 3 3 2 2" xfId="7224"/>
    <cellStyle name="Normal 3 7 3 3 3" xfId="6101"/>
    <cellStyle name="Normal 3 7 3 4" xfId="3776"/>
    <cellStyle name="Normal 3 7 3 4 2" xfId="4991"/>
    <cellStyle name="Normal 3 7 3 4 2 2" xfId="7225"/>
    <cellStyle name="Normal 3 7 3 4 3" xfId="6102"/>
    <cellStyle name="Normal 3 7 3 5" xfId="4246"/>
    <cellStyle name="Normal 3 7 3 5 2" xfId="6511"/>
    <cellStyle name="Normal 3 7 3 6" xfId="5388"/>
    <cellStyle name="Normal 3 7 4" xfId="2371"/>
    <cellStyle name="Normal 3 7 4 2" xfId="3193"/>
    <cellStyle name="Normal 3 7 4 2 2" xfId="4541"/>
    <cellStyle name="Normal 3 7 4 2 2 2" xfId="6774"/>
    <cellStyle name="Normal 3 7 4 2 3" xfId="5651"/>
    <cellStyle name="Normal 3 7 4 3" xfId="3777"/>
    <cellStyle name="Normal 3 7 4 3 2" xfId="4992"/>
    <cellStyle name="Normal 3 7 4 3 2 2" xfId="7226"/>
    <cellStyle name="Normal 3 7 4 3 3" xfId="6103"/>
    <cellStyle name="Normal 3 7 4 4" xfId="3778"/>
    <cellStyle name="Normal 3 7 4 4 2" xfId="4993"/>
    <cellStyle name="Normal 3 7 4 4 2 2" xfId="7227"/>
    <cellStyle name="Normal 3 7 4 4 3" xfId="6104"/>
    <cellStyle name="Normal 3 7 4 5" xfId="4335"/>
    <cellStyle name="Normal 3 7 4 5 2" xfId="6512"/>
    <cellStyle name="Normal 3 7 4 6" xfId="5389"/>
    <cellStyle name="Normal 3 7 5" xfId="3023"/>
    <cellStyle name="Normal 3 7 5 2" xfId="3779"/>
    <cellStyle name="Normal 3 7 5 2 2" xfId="4994"/>
    <cellStyle name="Normal 3 7 5 2 2 2" xfId="7228"/>
    <cellStyle name="Normal 3 7 5 2 3" xfId="6105"/>
    <cellStyle name="Normal 3 7 5 3" xfId="3780"/>
    <cellStyle name="Normal 3 7 5 3 2" xfId="4995"/>
    <cellStyle name="Normal 3 7 5 3 2 2" xfId="7229"/>
    <cellStyle name="Normal 3 7 5 3 3" xfId="6106"/>
    <cellStyle name="Normal 3 7 5 4" xfId="4376"/>
    <cellStyle name="Normal 3 7 5 4 2" xfId="6604"/>
    <cellStyle name="Normal 3 7 5 5" xfId="5481"/>
    <cellStyle name="Normal 3 7 6" xfId="3781"/>
    <cellStyle name="Normal 3 7 6 2" xfId="4996"/>
    <cellStyle name="Normal 3 7 6 2 2" xfId="7230"/>
    <cellStyle name="Normal 3 7 6 3" xfId="6107"/>
    <cellStyle name="Normal 3 7 7" xfId="3782"/>
    <cellStyle name="Normal 3 7 7 2" xfId="4997"/>
    <cellStyle name="Normal 3 7 7 2 2" xfId="7231"/>
    <cellStyle name="Normal 3 7 7 3" xfId="6108"/>
    <cellStyle name="Normal 3 7 8" xfId="3783"/>
    <cellStyle name="Normal 3 7 8 2" xfId="4998"/>
    <cellStyle name="Normal 3 7 8 2 2" xfId="7232"/>
    <cellStyle name="Normal 3 7 8 3" xfId="6109"/>
    <cellStyle name="Normal 3 7 9" xfId="4199"/>
    <cellStyle name="Normal 3 7 9 2" xfId="6508"/>
    <cellStyle name="Normal 3 8" xfId="2372"/>
    <cellStyle name="Normal 3 8 2" xfId="2373"/>
    <cellStyle name="Normal 3 8 2 2" xfId="3137"/>
    <cellStyle name="Normal 3 8 2 2 2" xfId="4485"/>
    <cellStyle name="Normal 3 8 2 2 2 2" xfId="6718"/>
    <cellStyle name="Normal 3 8 2 2 3" xfId="5595"/>
    <cellStyle name="Normal 3 8 2 3" xfId="3784"/>
    <cellStyle name="Normal 3 8 2 3 2" xfId="4999"/>
    <cellStyle name="Normal 3 8 2 3 2 2" xfId="7233"/>
    <cellStyle name="Normal 3 8 2 3 3" xfId="6110"/>
    <cellStyle name="Normal 3 8 2 4" xfId="3785"/>
    <cellStyle name="Normal 3 8 2 4 2" xfId="5000"/>
    <cellStyle name="Normal 3 8 2 4 2 2" xfId="7234"/>
    <cellStyle name="Normal 3 8 2 4 3" xfId="6111"/>
    <cellStyle name="Normal 3 8 2 5" xfId="4147"/>
    <cellStyle name="Normal 3 8 2 5 2" xfId="6514"/>
    <cellStyle name="Normal 3 8 2 6" xfId="5391"/>
    <cellStyle name="Normal 3 8 3" xfId="3052"/>
    <cellStyle name="Normal 3 8 3 2" xfId="4403"/>
    <cellStyle name="Normal 3 8 3 2 2" xfId="6633"/>
    <cellStyle name="Normal 3 8 3 3" xfId="5510"/>
    <cellStyle name="Normal 3 8 4" xfId="3786"/>
    <cellStyle name="Normal 3 8 4 2" xfId="5001"/>
    <cellStyle name="Normal 3 8 4 2 2" xfId="7235"/>
    <cellStyle name="Normal 3 8 4 3" xfId="6112"/>
    <cellStyle name="Normal 3 8 5" xfId="3787"/>
    <cellStyle name="Normal 3 8 5 2" xfId="5002"/>
    <cellStyle name="Normal 3 8 5 2 2" xfId="7236"/>
    <cellStyle name="Normal 3 8 5 3" xfId="6113"/>
    <cellStyle name="Normal 3 8 6" xfId="4268"/>
    <cellStyle name="Normal 3 8 6 2" xfId="6513"/>
    <cellStyle name="Normal 3 8 7" xfId="5390"/>
    <cellStyle name="Normal 3 9" xfId="3788"/>
    <cellStyle name="Normal 4" xfId="2374"/>
    <cellStyle name="Normal 4 2" xfId="2375"/>
    <cellStyle name="Normal 4 2 2" xfId="2376"/>
    <cellStyle name="Normal 4 2 3" xfId="2377"/>
    <cellStyle name="Normal 4 2 3 10" xfId="5392"/>
    <cellStyle name="Normal 4 2 3 2" xfId="2378"/>
    <cellStyle name="Normal 4 2 3 2 2" xfId="2379"/>
    <cellStyle name="Normal 4 2 3 2 2 2" xfId="3156"/>
    <cellStyle name="Normal 4 2 3 2 2 2 2" xfId="4504"/>
    <cellStyle name="Normal 4 2 3 2 2 2 2 2" xfId="6737"/>
    <cellStyle name="Normal 4 2 3 2 2 2 3" xfId="5614"/>
    <cellStyle name="Normal 4 2 3 2 2 3" xfId="3789"/>
    <cellStyle name="Normal 4 2 3 2 2 3 2" xfId="5003"/>
    <cellStyle name="Normal 4 2 3 2 2 3 2 2" xfId="7237"/>
    <cellStyle name="Normal 4 2 3 2 2 3 3" xfId="6114"/>
    <cellStyle name="Normal 4 2 3 2 2 4" xfId="3790"/>
    <cellStyle name="Normal 4 2 3 2 2 4 2" xfId="5004"/>
    <cellStyle name="Normal 4 2 3 2 2 4 2 2" xfId="7238"/>
    <cellStyle name="Normal 4 2 3 2 2 4 3" xfId="6115"/>
    <cellStyle name="Normal 4 2 3 2 2 5" xfId="4168"/>
    <cellStyle name="Normal 4 2 3 2 2 5 2" xfId="6517"/>
    <cellStyle name="Normal 4 2 3 2 2 6" xfId="5394"/>
    <cellStyle name="Normal 4 2 3 2 3" xfId="3071"/>
    <cellStyle name="Normal 4 2 3 2 3 2" xfId="3791"/>
    <cellStyle name="Normal 4 2 3 2 3 2 2" xfId="5005"/>
    <cellStyle name="Normal 4 2 3 2 3 2 2 2" xfId="7239"/>
    <cellStyle name="Normal 4 2 3 2 3 2 3" xfId="6116"/>
    <cellStyle name="Normal 4 2 3 2 3 3" xfId="3792"/>
    <cellStyle name="Normal 4 2 3 2 3 3 2" xfId="5006"/>
    <cellStyle name="Normal 4 2 3 2 3 3 2 2" xfId="7240"/>
    <cellStyle name="Normal 4 2 3 2 3 3 3" xfId="6117"/>
    <cellStyle name="Normal 4 2 3 2 3 4" xfId="4422"/>
    <cellStyle name="Normal 4 2 3 2 3 4 2" xfId="6652"/>
    <cellStyle name="Normal 4 2 3 2 3 5" xfId="5529"/>
    <cellStyle name="Normal 4 2 3 2 4" xfId="3793"/>
    <cellStyle name="Normal 4 2 3 2 4 2" xfId="5007"/>
    <cellStyle name="Normal 4 2 3 2 4 2 2" xfId="7241"/>
    <cellStyle name="Normal 4 2 3 2 4 3" xfId="6118"/>
    <cellStyle name="Normal 4 2 3 2 5" xfId="3794"/>
    <cellStyle name="Normal 4 2 3 2 5 2" xfId="5008"/>
    <cellStyle name="Normal 4 2 3 2 5 2 2" xfId="7242"/>
    <cellStyle name="Normal 4 2 3 2 5 3" xfId="6119"/>
    <cellStyle name="Normal 4 2 3 2 6" xfId="3795"/>
    <cellStyle name="Normal 4 2 3 2 6 2" xfId="5009"/>
    <cellStyle name="Normal 4 2 3 2 6 2 2" xfId="7243"/>
    <cellStyle name="Normal 4 2 3 2 6 3" xfId="6120"/>
    <cellStyle name="Normal 4 2 3 2 7" xfId="4309"/>
    <cellStyle name="Normal 4 2 3 2 7 2" xfId="6516"/>
    <cellStyle name="Normal 4 2 3 2 8" xfId="5393"/>
    <cellStyle name="Normal 4 2 3 3" xfId="2380"/>
    <cellStyle name="Normal 4 2 3 3 2" xfId="3118"/>
    <cellStyle name="Normal 4 2 3 3 2 2" xfId="4466"/>
    <cellStyle name="Normal 4 2 3 3 2 2 2" xfId="6699"/>
    <cellStyle name="Normal 4 2 3 3 2 3" xfId="5576"/>
    <cellStyle name="Normal 4 2 3 3 3" xfId="3796"/>
    <cellStyle name="Normal 4 2 3 3 3 2" xfId="5010"/>
    <cellStyle name="Normal 4 2 3 3 3 2 2" xfId="7244"/>
    <cellStyle name="Normal 4 2 3 3 3 3" xfId="6121"/>
    <cellStyle name="Normal 4 2 3 3 4" xfId="3797"/>
    <cellStyle name="Normal 4 2 3 3 4 2" xfId="5011"/>
    <cellStyle name="Normal 4 2 3 3 4 2 2" xfId="7245"/>
    <cellStyle name="Normal 4 2 3 3 4 3" xfId="6122"/>
    <cellStyle name="Normal 4 2 3 3 5" xfId="4256"/>
    <cellStyle name="Normal 4 2 3 3 5 2" xfId="6518"/>
    <cellStyle name="Normal 4 2 3 3 6" xfId="5395"/>
    <cellStyle name="Normal 4 2 3 4" xfId="2381"/>
    <cellStyle name="Normal 4 2 3 4 2" xfId="3203"/>
    <cellStyle name="Normal 4 2 3 4 2 2" xfId="4551"/>
    <cellStyle name="Normal 4 2 3 4 2 2 2" xfId="6784"/>
    <cellStyle name="Normal 4 2 3 4 2 3" xfId="5661"/>
    <cellStyle name="Normal 4 2 3 4 3" xfId="3798"/>
    <cellStyle name="Normal 4 2 3 4 3 2" xfId="5012"/>
    <cellStyle name="Normal 4 2 3 4 3 2 2" xfId="7246"/>
    <cellStyle name="Normal 4 2 3 4 3 3" xfId="6123"/>
    <cellStyle name="Normal 4 2 3 4 4" xfId="3799"/>
    <cellStyle name="Normal 4 2 3 4 4 2" xfId="5013"/>
    <cellStyle name="Normal 4 2 3 4 4 2 2" xfId="7247"/>
    <cellStyle name="Normal 4 2 3 4 4 3" xfId="6124"/>
    <cellStyle name="Normal 4 2 3 4 5" xfId="4345"/>
    <cellStyle name="Normal 4 2 3 4 5 2" xfId="6519"/>
    <cellStyle name="Normal 4 2 3 4 6" xfId="5396"/>
    <cellStyle name="Normal 4 2 3 5" xfId="3033"/>
    <cellStyle name="Normal 4 2 3 5 2" xfId="3800"/>
    <cellStyle name="Normal 4 2 3 5 2 2" xfId="5014"/>
    <cellStyle name="Normal 4 2 3 5 2 2 2" xfId="7248"/>
    <cellStyle name="Normal 4 2 3 5 2 3" xfId="6125"/>
    <cellStyle name="Normal 4 2 3 5 3" xfId="3801"/>
    <cellStyle name="Normal 4 2 3 5 3 2" xfId="5015"/>
    <cellStyle name="Normal 4 2 3 5 3 2 2" xfId="7249"/>
    <cellStyle name="Normal 4 2 3 5 3 3" xfId="6126"/>
    <cellStyle name="Normal 4 2 3 5 4" xfId="4386"/>
    <cellStyle name="Normal 4 2 3 5 4 2" xfId="6614"/>
    <cellStyle name="Normal 4 2 3 5 5" xfId="5491"/>
    <cellStyle name="Normal 4 2 3 6" xfId="3802"/>
    <cellStyle name="Normal 4 2 3 6 2" xfId="5016"/>
    <cellStyle name="Normal 4 2 3 6 2 2" xfId="7250"/>
    <cellStyle name="Normal 4 2 3 6 3" xfId="6127"/>
    <cellStyle name="Normal 4 2 3 7" xfId="3803"/>
    <cellStyle name="Normal 4 2 3 7 2" xfId="5017"/>
    <cellStyle name="Normal 4 2 3 7 2 2" xfId="7251"/>
    <cellStyle name="Normal 4 2 3 7 3" xfId="6128"/>
    <cellStyle name="Normal 4 2 3 8" xfId="3804"/>
    <cellStyle name="Normal 4 2 3 8 2" xfId="5018"/>
    <cellStyle name="Normal 4 2 3 8 2 2" xfId="7252"/>
    <cellStyle name="Normal 4 2 3 8 3" xfId="6129"/>
    <cellStyle name="Normal 4 2 3 9" xfId="4214"/>
    <cellStyle name="Normal 4 2 3 9 2" xfId="6515"/>
    <cellStyle name="Normal 4 2 4" xfId="2382"/>
    <cellStyle name="Normal 4 2 4 2" xfId="2383"/>
    <cellStyle name="Normal 4 2 4 2 2" xfId="3155"/>
    <cellStyle name="Normal 4 2 4 2 2 2" xfId="4503"/>
    <cellStyle name="Normal 4 2 4 2 2 2 2" xfId="6736"/>
    <cellStyle name="Normal 4 2 4 2 2 3" xfId="5613"/>
    <cellStyle name="Normal 4 2 4 2 3" xfId="3805"/>
    <cellStyle name="Normal 4 2 4 2 3 2" xfId="5019"/>
    <cellStyle name="Normal 4 2 4 2 3 2 2" xfId="7253"/>
    <cellStyle name="Normal 4 2 4 2 3 3" xfId="6130"/>
    <cellStyle name="Normal 4 2 4 2 4" xfId="3806"/>
    <cellStyle name="Normal 4 2 4 2 4 2" xfId="5020"/>
    <cellStyle name="Normal 4 2 4 2 4 2 2" xfId="7254"/>
    <cellStyle name="Normal 4 2 4 2 4 3" xfId="6131"/>
    <cellStyle name="Normal 4 2 4 2 5" xfId="4167"/>
    <cellStyle name="Normal 4 2 4 2 5 2" xfId="6521"/>
    <cellStyle name="Normal 4 2 4 2 6" xfId="5398"/>
    <cellStyle name="Normal 4 2 4 3" xfId="3070"/>
    <cellStyle name="Normal 4 2 4 3 2" xfId="3807"/>
    <cellStyle name="Normal 4 2 4 3 2 2" xfId="5021"/>
    <cellStyle name="Normal 4 2 4 3 2 2 2" xfId="7255"/>
    <cellStyle name="Normal 4 2 4 3 2 3" xfId="6132"/>
    <cellStyle name="Normal 4 2 4 3 3" xfId="3808"/>
    <cellStyle name="Normal 4 2 4 3 3 2" xfId="5022"/>
    <cellStyle name="Normal 4 2 4 3 3 2 2" xfId="7256"/>
    <cellStyle name="Normal 4 2 4 3 3 3" xfId="6133"/>
    <cellStyle name="Normal 4 2 4 3 4" xfId="4421"/>
    <cellStyle name="Normal 4 2 4 3 4 2" xfId="6651"/>
    <cellStyle name="Normal 4 2 4 3 5" xfId="5528"/>
    <cellStyle name="Normal 4 2 4 4" xfId="3809"/>
    <cellStyle name="Normal 4 2 4 4 2" xfId="5023"/>
    <cellStyle name="Normal 4 2 4 4 2 2" xfId="7257"/>
    <cellStyle name="Normal 4 2 4 4 3" xfId="6134"/>
    <cellStyle name="Normal 4 2 4 5" xfId="3810"/>
    <cellStyle name="Normal 4 2 4 5 2" xfId="5024"/>
    <cellStyle name="Normal 4 2 4 5 2 2" xfId="7258"/>
    <cellStyle name="Normal 4 2 4 5 3" xfId="6135"/>
    <cellStyle name="Normal 4 2 4 6" xfId="3811"/>
    <cellStyle name="Normal 4 2 4 6 2" xfId="5025"/>
    <cellStyle name="Normal 4 2 4 6 2 2" xfId="7259"/>
    <cellStyle name="Normal 4 2 4 6 3" xfId="6136"/>
    <cellStyle name="Normal 4 2 4 7" xfId="4295"/>
    <cellStyle name="Normal 4 2 4 7 2" xfId="6520"/>
    <cellStyle name="Normal 4 2 4 8" xfId="5397"/>
    <cellStyle name="Normal 4 2 5" xfId="3812"/>
    <cellStyle name="Normal 4 2 6" xfId="3813"/>
    <cellStyle name="Normal 4 2 6 2" xfId="5026"/>
    <cellStyle name="Normal 4 2 6 2 2" xfId="7260"/>
    <cellStyle name="Normal 4 2 6 3" xfId="6137"/>
    <cellStyle name="Normal 4 2 7" xfId="3814"/>
    <cellStyle name="Normal 4 2 7 2" xfId="5027"/>
    <cellStyle name="Normal 4 2 7 2 2" xfId="7261"/>
    <cellStyle name="Normal 4 2 7 3" xfId="6138"/>
    <cellStyle name="Normal 4 3" xfId="2384"/>
    <cellStyle name="Normal 4 3 2" xfId="2385"/>
    <cellStyle name="Normal 4 3 3" xfId="3815"/>
    <cellStyle name="Normal 4 4" xfId="2386"/>
    <cellStyle name="Normal 4 4 2" xfId="2387"/>
    <cellStyle name="Normal 4 4 3" xfId="3816"/>
    <cellStyle name="Normal 4 5" xfId="2388"/>
    <cellStyle name="Normal 4 6" xfId="3817"/>
    <cellStyle name="Normal 5" xfId="2389"/>
    <cellStyle name="Normal 5 10" xfId="2390"/>
    <cellStyle name="Normal 5 10 2" xfId="2391"/>
    <cellStyle name="Normal 5 10 2 2" xfId="3157"/>
    <cellStyle name="Normal 5 10 2 2 2" xfId="4505"/>
    <cellStyle name="Normal 5 10 2 2 2 2" xfId="6738"/>
    <cellStyle name="Normal 5 10 2 2 3" xfId="5615"/>
    <cellStyle name="Normal 5 10 2 3" xfId="3818"/>
    <cellStyle name="Normal 5 10 2 3 2" xfId="5028"/>
    <cellStyle name="Normal 5 10 2 3 2 2" xfId="7262"/>
    <cellStyle name="Normal 5 10 2 3 3" xfId="6139"/>
    <cellStyle name="Normal 5 10 2 4" xfId="3819"/>
    <cellStyle name="Normal 5 10 2 4 2" xfId="5029"/>
    <cellStyle name="Normal 5 10 2 4 2 2" xfId="7263"/>
    <cellStyle name="Normal 5 10 2 4 3" xfId="6140"/>
    <cellStyle name="Normal 5 10 2 5" xfId="4166"/>
    <cellStyle name="Normal 5 10 2 5 2" xfId="6523"/>
    <cellStyle name="Normal 5 10 2 6" xfId="5400"/>
    <cellStyle name="Normal 5 10 3" xfId="3072"/>
    <cellStyle name="Normal 5 10 3 2" xfId="4423"/>
    <cellStyle name="Normal 5 10 3 2 2" xfId="6653"/>
    <cellStyle name="Normal 5 10 3 3" xfId="5530"/>
    <cellStyle name="Normal 5 10 4" xfId="3820"/>
    <cellStyle name="Normal 5 10 4 2" xfId="5030"/>
    <cellStyle name="Normal 5 10 4 2 2" xfId="7264"/>
    <cellStyle name="Normal 5 10 4 3" xfId="6141"/>
    <cellStyle name="Normal 5 10 5" xfId="3821"/>
    <cellStyle name="Normal 5 10 5 2" xfId="5031"/>
    <cellStyle name="Normal 5 10 5 2 2" xfId="7265"/>
    <cellStyle name="Normal 5 10 5 3" xfId="6142"/>
    <cellStyle name="Normal 5 10 6" xfId="4296"/>
    <cellStyle name="Normal 5 10 6 2" xfId="6522"/>
    <cellStyle name="Normal 5 10 7" xfId="5399"/>
    <cellStyle name="Normal 5 11" xfId="3822"/>
    <cellStyle name="Normal 5 2" xfId="2392"/>
    <cellStyle name="Normal 5 2 2" xfId="2393"/>
    <cellStyle name="Normal 5 2 2 10" xfId="4200"/>
    <cellStyle name="Normal 5 2 2 10 2" xfId="6524"/>
    <cellStyle name="Normal 5 2 2 11" xfId="5401"/>
    <cellStyle name="Normal 5 2 2 2" xfId="2394"/>
    <cellStyle name="Normal 5 2 2 2 10" xfId="5402"/>
    <cellStyle name="Normal 5 2 2 2 2" xfId="2395"/>
    <cellStyle name="Normal 5 2 2 2 2 2" xfId="2396"/>
    <cellStyle name="Normal 5 2 2 2 2 2 2" xfId="3159"/>
    <cellStyle name="Normal 5 2 2 2 2 2 2 2" xfId="4507"/>
    <cellStyle name="Normal 5 2 2 2 2 2 2 2 2" xfId="6740"/>
    <cellStyle name="Normal 5 2 2 2 2 2 2 3" xfId="5617"/>
    <cellStyle name="Normal 5 2 2 2 2 2 3" xfId="3823"/>
    <cellStyle name="Normal 5 2 2 2 2 2 3 2" xfId="5032"/>
    <cellStyle name="Normal 5 2 2 2 2 2 3 2 2" xfId="7266"/>
    <cellStyle name="Normal 5 2 2 2 2 2 3 3" xfId="6143"/>
    <cellStyle name="Normal 5 2 2 2 2 2 4" xfId="3824"/>
    <cellStyle name="Normal 5 2 2 2 2 2 4 2" xfId="5033"/>
    <cellStyle name="Normal 5 2 2 2 2 2 4 2 2" xfId="7267"/>
    <cellStyle name="Normal 5 2 2 2 2 2 4 3" xfId="6144"/>
    <cellStyle name="Normal 5 2 2 2 2 2 5" xfId="4160"/>
    <cellStyle name="Normal 5 2 2 2 2 2 5 2" xfId="6527"/>
    <cellStyle name="Normal 5 2 2 2 2 2 6" xfId="5404"/>
    <cellStyle name="Normal 5 2 2 2 2 3" xfId="3074"/>
    <cellStyle name="Normal 5 2 2 2 2 3 2" xfId="3825"/>
    <cellStyle name="Normal 5 2 2 2 2 3 2 2" xfId="5034"/>
    <cellStyle name="Normal 5 2 2 2 2 3 2 2 2" xfId="7268"/>
    <cellStyle name="Normal 5 2 2 2 2 3 2 3" xfId="6145"/>
    <cellStyle name="Normal 5 2 2 2 2 3 3" xfId="3826"/>
    <cellStyle name="Normal 5 2 2 2 2 3 3 2" xfId="5035"/>
    <cellStyle name="Normal 5 2 2 2 2 3 3 2 2" xfId="7269"/>
    <cellStyle name="Normal 5 2 2 2 2 3 3 3" xfId="6146"/>
    <cellStyle name="Normal 5 2 2 2 2 3 4" xfId="4425"/>
    <cellStyle name="Normal 5 2 2 2 2 3 4 2" xfId="6655"/>
    <cellStyle name="Normal 5 2 2 2 2 3 5" xfId="5532"/>
    <cellStyle name="Normal 5 2 2 2 2 4" xfId="3827"/>
    <cellStyle name="Normal 5 2 2 2 2 4 2" xfId="5036"/>
    <cellStyle name="Normal 5 2 2 2 2 4 2 2" xfId="7270"/>
    <cellStyle name="Normal 5 2 2 2 2 4 3" xfId="6147"/>
    <cellStyle name="Normal 5 2 2 2 2 5" xfId="3828"/>
    <cellStyle name="Normal 5 2 2 2 2 5 2" xfId="5037"/>
    <cellStyle name="Normal 5 2 2 2 2 5 2 2" xfId="7271"/>
    <cellStyle name="Normal 5 2 2 2 2 5 3" xfId="6148"/>
    <cellStyle name="Normal 5 2 2 2 2 6" xfId="3829"/>
    <cellStyle name="Normal 5 2 2 2 2 6 2" xfId="5038"/>
    <cellStyle name="Normal 5 2 2 2 2 6 2 2" xfId="7272"/>
    <cellStyle name="Normal 5 2 2 2 2 6 3" xfId="6149"/>
    <cellStyle name="Normal 5 2 2 2 2 7" xfId="4298"/>
    <cellStyle name="Normal 5 2 2 2 2 7 2" xfId="6526"/>
    <cellStyle name="Normal 5 2 2 2 2 8" xfId="5403"/>
    <cellStyle name="Normal 5 2 2 2 3" xfId="2397"/>
    <cellStyle name="Normal 5 2 2 2 3 2" xfId="3110"/>
    <cellStyle name="Normal 5 2 2 2 3 2 2" xfId="4459"/>
    <cellStyle name="Normal 5 2 2 2 3 2 2 2" xfId="6691"/>
    <cellStyle name="Normal 5 2 2 2 3 2 3" xfId="5568"/>
    <cellStyle name="Normal 5 2 2 2 3 3" xfId="3830"/>
    <cellStyle name="Normal 5 2 2 2 3 3 2" xfId="5039"/>
    <cellStyle name="Normal 5 2 2 2 3 3 2 2" xfId="7273"/>
    <cellStyle name="Normal 5 2 2 2 3 3 3" xfId="6150"/>
    <cellStyle name="Normal 5 2 2 2 3 4" xfId="3831"/>
    <cellStyle name="Normal 5 2 2 2 3 4 2" xfId="5040"/>
    <cellStyle name="Normal 5 2 2 2 3 4 2 2" xfId="7274"/>
    <cellStyle name="Normal 5 2 2 2 3 4 3" xfId="6151"/>
    <cellStyle name="Normal 5 2 2 2 3 5" xfId="4248"/>
    <cellStyle name="Normal 5 2 2 2 3 5 2" xfId="6528"/>
    <cellStyle name="Normal 5 2 2 2 3 6" xfId="5405"/>
    <cellStyle name="Normal 5 2 2 2 4" xfId="2398"/>
    <cellStyle name="Normal 5 2 2 2 4 2" xfId="3195"/>
    <cellStyle name="Normal 5 2 2 2 4 2 2" xfId="4543"/>
    <cellStyle name="Normal 5 2 2 2 4 2 2 2" xfId="6776"/>
    <cellStyle name="Normal 5 2 2 2 4 2 3" xfId="5653"/>
    <cellStyle name="Normal 5 2 2 2 4 3" xfId="3832"/>
    <cellStyle name="Normal 5 2 2 2 4 3 2" xfId="5041"/>
    <cellStyle name="Normal 5 2 2 2 4 3 2 2" xfId="7275"/>
    <cellStyle name="Normal 5 2 2 2 4 3 3" xfId="6152"/>
    <cellStyle name="Normal 5 2 2 2 4 4" xfId="3833"/>
    <cellStyle name="Normal 5 2 2 2 4 4 2" xfId="5042"/>
    <cellStyle name="Normal 5 2 2 2 4 4 2 2" xfId="7276"/>
    <cellStyle name="Normal 5 2 2 2 4 4 3" xfId="6153"/>
    <cellStyle name="Normal 5 2 2 2 4 5" xfId="4337"/>
    <cellStyle name="Normal 5 2 2 2 4 5 2" xfId="6529"/>
    <cellStyle name="Normal 5 2 2 2 4 6" xfId="5406"/>
    <cellStyle name="Normal 5 2 2 2 5" xfId="3025"/>
    <cellStyle name="Normal 5 2 2 2 5 2" xfId="3834"/>
    <cellStyle name="Normal 5 2 2 2 5 2 2" xfId="5043"/>
    <cellStyle name="Normal 5 2 2 2 5 2 2 2" xfId="7277"/>
    <cellStyle name="Normal 5 2 2 2 5 2 3" xfId="6154"/>
    <cellStyle name="Normal 5 2 2 2 5 3" xfId="3835"/>
    <cellStyle name="Normal 5 2 2 2 5 3 2" xfId="5044"/>
    <cellStyle name="Normal 5 2 2 2 5 3 2 2" xfId="7278"/>
    <cellStyle name="Normal 5 2 2 2 5 3 3" xfId="6155"/>
    <cellStyle name="Normal 5 2 2 2 5 4" xfId="4378"/>
    <cellStyle name="Normal 5 2 2 2 5 4 2" xfId="6606"/>
    <cellStyle name="Normal 5 2 2 2 5 5" xfId="5483"/>
    <cellStyle name="Normal 5 2 2 2 6" xfId="3836"/>
    <cellStyle name="Normal 5 2 2 2 6 2" xfId="5045"/>
    <cellStyle name="Normal 5 2 2 2 6 2 2" xfId="7279"/>
    <cellStyle name="Normal 5 2 2 2 6 3" xfId="6156"/>
    <cellStyle name="Normal 5 2 2 2 7" xfId="3837"/>
    <cellStyle name="Normal 5 2 2 2 7 2" xfId="5046"/>
    <cellStyle name="Normal 5 2 2 2 7 2 2" xfId="7280"/>
    <cellStyle name="Normal 5 2 2 2 7 3" xfId="6157"/>
    <cellStyle name="Normal 5 2 2 2 8" xfId="3838"/>
    <cellStyle name="Normal 5 2 2 2 8 2" xfId="5047"/>
    <cellStyle name="Normal 5 2 2 2 8 2 2" xfId="7281"/>
    <cellStyle name="Normal 5 2 2 2 8 3" xfId="6158"/>
    <cellStyle name="Normal 5 2 2 2 9" xfId="4201"/>
    <cellStyle name="Normal 5 2 2 2 9 2" xfId="6525"/>
    <cellStyle name="Normal 5 2 2 3" xfId="2399"/>
    <cellStyle name="Normal 5 2 2 3 2" xfId="2400"/>
    <cellStyle name="Normal 5 2 2 3 2 2" xfId="3158"/>
    <cellStyle name="Normal 5 2 2 3 2 2 2" xfId="4506"/>
    <cellStyle name="Normal 5 2 2 3 2 2 2 2" xfId="6739"/>
    <cellStyle name="Normal 5 2 2 3 2 2 3" xfId="5616"/>
    <cellStyle name="Normal 5 2 2 3 2 3" xfId="3839"/>
    <cellStyle name="Normal 5 2 2 3 2 3 2" xfId="5048"/>
    <cellStyle name="Normal 5 2 2 3 2 3 2 2" xfId="7282"/>
    <cellStyle name="Normal 5 2 2 3 2 3 3" xfId="6159"/>
    <cellStyle name="Normal 5 2 2 3 2 4" xfId="3840"/>
    <cellStyle name="Normal 5 2 2 3 2 4 2" xfId="5049"/>
    <cellStyle name="Normal 5 2 2 3 2 4 2 2" xfId="7283"/>
    <cellStyle name="Normal 5 2 2 3 2 4 3" xfId="6160"/>
    <cellStyle name="Normal 5 2 2 3 2 5" xfId="4159"/>
    <cellStyle name="Normal 5 2 2 3 2 5 2" xfId="6531"/>
    <cellStyle name="Normal 5 2 2 3 2 6" xfId="5408"/>
    <cellStyle name="Normal 5 2 2 3 3" xfId="3073"/>
    <cellStyle name="Normal 5 2 2 3 3 2" xfId="3841"/>
    <cellStyle name="Normal 5 2 2 3 3 2 2" xfId="5050"/>
    <cellStyle name="Normal 5 2 2 3 3 2 2 2" xfId="7284"/>
    <cellStyle name="Normal 5 2 2 3 3 2 3" xfId="6161"/>
    <cellStyle name="Normal 5 2 2 3 3 3" xfId="3842"/>
    <cellStyle name="Normal 5 2 2 3 3 3 2" xfId="5051"/>
    <cellStyle name="Normal 5 2 2 3 3 3 2 2" xfId="7285"/>
    <cellStyle name="Normal 5 2 2 3 3 3 3" xfId="6162"/>
    <cellStyle name="Normal 5 2 2 3 3 4" xfId="4424"/>
    <cellStyle name="Normal 5 2 2 3 3 4 2" xfId="6654"/>
    <cellStyle name="Normal 5 2 2 3 3 5" xfId="5531"/>
    <cellStyle name="Normal 5 2 2 3 4" xfId="3843"/>
    <cellStyle name="Normal 5 2 2 3 4 2" xfId="5052"/>
    <cellStyle name="Normal 5 2 2 3 4 2 2" xfId="7286"/>
    <cellStyle name="Normal 5 2 2 3 4 3" xfId="6163"/>
    <cellStyle name="Normal 5 2 2 3 5" xfId="3844"/>
    <cellStyle name="Normal 5 2 2 3 5 2" xfId="5053"/>
    <cellStyle name="Normal 5 2 2 3 5 2 2" xfId="7287"/>
    <cellStyle name="Normal 5 2 2 3 5 3" xfId="6164"/>
    <cellStyle name="Normal 5 2 2 3 6" xfId="3845"/>
    <cellStyle name="Normal 5 2 2 3 6 2" xfId="5054"/>
    <cellStyle name="Normal 5 2 2 3 6 2 2" xfId="7288"/>
    <cellStyle name="Normal 5 2 2 3 6 3" xfId="6165"/>
    <cellStyle name="Normal 5 2 2 3 7" xfId="4297"/>
    <cellStyle name="Normal 5 2 2 3 7 2" xfId="6530"/>
    <cellStyle name="Normal 5 2 2 3 8" xfId="5407"/>
    <cellStyle name="Normal 5 2 2 4" xfId="2401"/>
    <cellStyle name="Normal 5 2 2 4 2" xfId="3109"/>
    <cellStyle name="Normal 5 2 2 4 2 2" xfId="4458"/>
    <cellStyle name="Normal 5 2 2 4 2 2 2" xfId="6690"/>
    <cellStyle name="Normal 5 2 2 4 2 3" xfId="5567"/>
    <cellStyle name="Normal 5 2 2 4 3" xfId="3846"/>
    <cellStyle name="Normal 5 2 2 4 3 2" xfId="5055"/>
    <cellStyle name="Normal 5 2 2 4 3 2 2" xfId="7289"/>
    <cellStyle name="Normal 5 2 2 4 3 3" xfId="6166"/>
    <cellStyle name="Normal 5 2 2 4 4" xfId="3847"/>
    <cellStyle name="Normal 5 2 2 4 4 2" xfId="5056"/>
    <cellStyle name="Normal 5 2 2 4 4 2 2" xfId="7290"/>
    <cellStyle name="Normal 5 2 2 4 4 3" xfId="6167"/>
    <cellStyle name="Normal 5 2 2 4 5" xfId="4247"/>
    <cellStyle name="Normal 5 2 2 4 5 2" xfId="6532"/>
    <cellStyle name="Normal 5 2 2 4 6" xfId="5409"/>
    <cellStyle name="Normal 5 2 2 5" xfId="2402"/>
    <cellStyle name="Normal 5 2 2 5 2" xfId="3194"/>
    <cellStyle name="Normal 5 2 2 5 2 2" xfId="4542"/>
    <cellStyle name="Normal 5 2 2 5 2 2 2" xfId="6775"/>
    <cellStyle name="Normal 5 2 2 5 2 3" xfId="5652"/>
    <cellStyle name="Normal 5 2 2 5 3" xfId="3848"/>
    <cellStyle name="Normal 5 2 2 5 3 2" xfId="5057"/>
    <cellStyle name="Normal 5 2 2 5 3 2 2" xfId="7291"/>
    <cellStyle name="Normal 5 2 2 5 3 3" xfId="6168"/>
    <cellStyle name="Normal 5 2 2 5 4" xfId="3849"/>
    <cellStyle name="Normal 5 2 2 5 4 2" xfId="5058"/>
    <cellStyle name="Normal 5 2 2 5 4 2 2" xfId="7292"/>
    <cellStyle name="Normal 5 2 2 5 4 3" xfId="6169"/>
    <cellStyle name="Normal 5 2 2 5 5" xfId="4336"/>
    <cellStyle name="Normal 5 2 2 5 5 2" xfId="6533"/>
    <cellStyle name="Normal 5 2 2 5 6" xfId="5410"/>
    <cellStyle name="Normal 5 2 2 6" xfId="3024"/>
    <cellStyle name="Normal 5 2 2 6 2" xfId="3850"/>
    <cellStyle name="Normal 5 2 2 6 2 2" xfId="5059"/>
    <cellStyle name="Normal 5 2 2 6 2 2 2" xfId="7293"/>
    <cellStyle name="Normal 5 2 2 6 2 3" xfId="6170"/>
    <cellStyle name="Normal 5 2 2 6 3" xfId="3851"/>
    <cellStyle name="Normal 5 2 2 6 3 2" xfId="5060"/>
    <cellStyle name="Normal 5 2 2 6 3 2 2" xfId="7294"/>
    <cellStyle name="Normal 5 2 2 6 3 3" xfId="6171"/>
    <cellStyle name="Normal 5 2 2 6 4" xfId="4377"/>
    <cellStyle name="Normal 5 2 2 6 4 2" xfId="6605"/>
    <cellStyle name="Normal 5 2 2 6 5" xfId="5482"/>
    <cellStyle name="Normal 5 2 2 7" xfId="3852"/>
    <cellStyle name="Normal 5 2 2 7 2" xfId="5061"/>
    <cellStyle name="Normal 5 2 2 7 2 2" xfId="7295"/>
    <cellStyle name="Normal 5 2 2 7 3" xfId="6172"/>
    <cellStyle name="Normal 5 2 2 8" xfId="3853"/>
    <cellStyle name="Normal 5 2 2 8 2" xfId="5062"/>
    <cellStyle name="Normal 5 2 2 8 2 2" xfId="7296"/>
    <cellStyle name="Normal 5 2 2 8 3" xfId="6173"/>
    <cellStyle name="Normal 5 2 2 9" xfId="3854"/>
    <cellStyle name="Normal 5 2 2 9 2" xfId="5063"/>
    <cellStyle name="Normal 5 2 2 9 2 2" xfId="7297"/>
    <cellStyle name="Normal 5 2 2 9 3" xfId="6174"/>
    <cellStyle name="Normal 5 2 3" xfId="2403"/>
    <cellStyle name="Normal 5 2 3 10" xfId="5411"/>
    <cellStyle name="Normal 5 2 3 2" xfId="2404"/>
    <cellStyle name="Normal 5 2 3 2 2" xfId="2405"/>
    <cellStyle name="Normal 5 2 3 2 2 2" xfId="3160"/>
    <cellStyle name="Normal 5 2 3 2 2 2 2" xfId="4508"/>
    <cellStyle name="Normal 5 2 3 2 2 2 2 2" xfId="6741"/>
    <cellStyle name="Normal 5 2 3 2 2 2 3" xfId="5618"/>
    <cellStyle name="Normal 5 2 3 2 2 3" xfId="3855"/>
    <cellStyle name="Normal 5 2 3 2 2 3 2" xfId="5064"/>
    <cellStyle name="Normal 5 2 3 2 2 3 2 2" xfId="7298"/>
    <cellStyle name="Normal 5 2 3 2 2 3 3" xfId="6175"/>
    <cellStyle name="Normal 5 2 3 2 2 4" xfId="3856"/>
    <cellStyle name="Normal 5 2 3 2 2 4 2" xfId="5065"/>
    <cellStyle name="Normal 5 2 3 2 2 4 2 2" xfId="7299"/>
    <cellStyle name="Normal 5 2 3 2 2 4 3" xfId="6176"/>
    <cellStyle name="Normal 5 2 3 2 2 5" xfId="4175"/>
    <cellStyle name="Normal 5 2 3 2 2 5 2" xfId="6536"/>
    <cellStyle name="Normal 5 2 3 2 2 6" xfId="5413"/>
    <cellStyle name="Normal 5 2 3 2 3" xfId="3075"/>
    <cellStyle name="Normal 5 2 3 2 3 2" xfId="3857"/>
    <cellStyle name="Normal 5 2 3 2 3 2 2" xfId="5066"/>
    <cellStyle name="Normal 5 2 3 2 3 2 2 2" xfId="7300"/>
    <cellStyle name="Normal 5 2 3 2 3 2 3" xfId="6177"/>
    <cellStyle name="Normal 5 2 3 2 3 3" xfId="3858"/>
    <cellStyle name="Normal 5 2 3 2 3 3 2" xfId="5067"/>
    <cellStyle name="Normal 5 2 3 2 3 3 2 2" xfId="7301"/>
    <cellStyle name="Normal 5 2 3 2 3 3 3" xfId="6178"/>
    <cellStyle name="Normal 5 2 3 2 3 4" xfId="4426"/>
    <cellStyle name="Normal 5 2 3 2 3 4 2" xfId="6656"/>
    <cellStyle name="Normal 5 2 3 2 3 5" xfId="5533"/>
    <cellStyle name="Normal 5 2 3 2 4" xfId="3859"/>
    <cellStyle name="Normal 5 2 3 2 4 2" xfId="5068"/>
    <cellStyle name="Normal 5 2 3 2 4 2 2" xfId="7302"/>
    <cellStyle name="Normal 5 2 3 2 4 3" xfId="6179"/>
    <cellStyle name="Normal 5 2 3 2 5" xfId="3860"/>
    <cellStyle name="Normal 5 2 3 2 5 2" xfId="5069"/>
    <cellStyle name="Normal 5 2 3 2 5 2 2" xfId="7303"/>
    <cellStyle name="Normal 5 2 3 2 5 3" xfId="6180"/>
    <cellStyle name="Normal 5 2 3 2 6" xfId="3861"/>
    <cellStyle name="Normal 5 2 3 2 6 2" xfId="5070"/>
    <cellStyle name="Normal 5 2 3 2 6 2 2" xfId="7304"/>
    <cellStyle name="Normal 5 2 3 2 6 3" xfId="6181"/>
    <cellStyle name="Normal 5 2 3 2 7" xfId="4299"/>
    <cellStyle name="Normal 5 2 3 2 7 2" xfId="6535"/>
    <cellStyle name="Normal 5 2 3 2 8" xfId="5412"/>
    <cellStyle name="Normal 5 2 3 3" xfId="2406"/>
    <cellStyle name="Normal 5 2 3 3 2" xfId="3111"/>
    <cellStyle name="Normal 5 2 3 3 2 2" xfId="4460"/>
    <cellStyle name="Normal 5 2 3 3 2 2 2" xfId="6692"/>
    <cellStyle name="Normal 5 2 3 3 2 3" xfId="5569"/>
    <cellStyle name="Normal 5 2 3 3 3" xfId="3862"/>
    <cellStyle name="Normal 5 2 3 3 3 2" xfId="5071"/>
    <cellStyle name="Normal 5 2 3 3 3 2 2" xfId="7305"/>
    <cellStyle name="Normal 5 2 3 3 3 3" xfId="6182"/>
    <cellStyle name="Normal 5 2 3 3 4" xfId="3863"/>
    <cellStyle name="Normal 5 2 3 3 4 2" xfId="5072"/>
    <cellStyle name="Normal 5 2 3 3 4 2 2" xfId="7306"/>
    <cellStyle name="Normal 5 2 3 3 4 3" xfId="6183"/>
    <cellStyle name="Normal 5 2 3 3 5" xfId="4249"/>
    <cellStyle name="Normal 5 2 3 3 5 2" xfId="6537"/>
    <cellStyle name="Normal 5 2 3 3 6" xfId="5414"/>
    <cellStyle name="Normal 5 2 3 4" xfId="2407"/>
    <cellStyle name="Normal 5 2 3 4 2" xfId="3196"/>
    <cellStyle name="Normal 5 2 3 4 2 2" xfId="4544"/>
    <cellStyle name="Normal 5 2 3 4 2 2 2" xfId="6777"/>
    <cellStyle name="Normal 5 2 3 4 2 3" xfId="5654"/>
    <cellStyle name="Normal 5 2 3 4 3" xfId="3864"/>
    <cellStyle name="Normal 5 2 3 4 3 2" xfId="5073"/>
    <cellStyle name="Normal 5 2 3 4 3 2 2" xfId="7307"/>
    <cellStyle name="Normal 5 2 3 4 3 3" xfId="6184"/>
    <cellStyle name="Normal 5 2 3 4 4" xfId="3865"/>
    <cellStyle name="Normal 5 2 3 4 4 2" xfId="5074"/>
    <cellStyle name="Normal 5 2 3 4 4 2 2" xfId="7308"/>
    <cellStyle name="Normal 5 2 3 4 4 3" xfId="6185"/>
    <cellStyle name="Normal 5 2 3 4 5" xfId="4338"/>
    <cellStyle name="Normal 5 2 3 4 5 2" xfId="6538"/>
    <cellStyle name="Normal 5 2 3 4 6" xfId="5415"/>
    <cellStyle name="Normal 5 2 3 5" xfId="3026"/>
    <cellStyle name="Normal 5 2 3 5 2" xfId="3866"/>
    <cellStyle name="Normal 5 2 3 5 2 2" xfId="5075"/>
    <cellStyle name="Normal 5 2 3 5 2 2 2" xfId="7309"/>
    <cellStyle name="Normal 5 2 3 5 2 3" xfId="6186"/>
    <cellStyle name="Normal 5 2 3 5 3" xfId="3867"/>
    <cellStyle name="Normal 5 2 3 5 3 2" xfId="5076"/>
    <cellStyle name="Normal 5 2 3 5 3 2 2" xfId="7310"/>
    <cellStyle name="Normal 5 2 3 5 3 3" xfId="6187"/>
    <cellStyle name="Normal 5 2 3 5 4" xfId="4379"/>
    <cellStyle name="Normal 5 2 3 5 4 2" xfId="6607"/>
    <cellStyle name="Normal 5 2 3 5 5" xfId="5484"/>
    <cellStyle name="Normal 5 2 3 6" xfId="3868"/>
    <cellStyle name="Normal 5 2 3 6 2" xfId="5077"/>
    <cellStyle name="Normal 5 2 3 6 2 2" xfId="7311"/>
    <cellStyle name="Normal 5 2 3 6 3" xfId="6188"/>
    <cellStyle name="Normal 5 2 3 7" xfId="3869"/>
    <cellStyle name="Normal 5 2 3 7 2" xfId="5078"/>
    <cellStyle name="Normal 5 2 3 7 2 2" xfId="7312"/>
    <cellStyle name="Normal 5 2 3 7 3" xfId="6189"/>
    <cellStyle name="Normal 5 2 3 8" xfId="3870"/>
    <cellStyle name="Normal 5 2 3 8 2" xfId="5079"/>
    <cellStyle name="Normal 5 2 3 8 2 2" xfId="7313"/>
    <cellStyle name="Normal 5 2 3 8 3" xfId="6190"/>
    <cellStyle name="Normal 5 2 3 9" xfId="4202"/>
    <cellStyle name="Normal 5 2 3 9 2" xfId="6534"/>
    <cellStyle name="Normal 5 2 4" xfId="2408"/>
    <cellStyle name="Normal 5 2 4 10" xfId="5416"/>
    <cellStyle name="Normal 5 2 4 2" xfId="2409"/>
    <cellStyle name="Normal 5 2 4 2 2" xfId="2410"/>
    <cellStyle name="Normal 5 2 4 2 2 2" xfId="3161"/>
    <cellStyle name="Normal 5 2 4 2 2 2 2" xfId="4509"/>
    <cellStyle name="Normal 5 2 4 2 2 2 2 2" xfId="6742"/>
    <cellStyle name="Normal 5 2 4 2 2 2 3" xfId="5619"/>
    <cellStyle name="Normal 5 2 4 2 2 3" xfId="3871"/>
    <cellStyle name="Normal 5 2 4 2 2 3 2" xfId="5080"/>
    <cellStyle name="Normal 5 2 4 2 2 3 2 2" xfId="7314"/>
    <cellStyle name="Normal 5 2 4 2 2 3 3" xfId="6191"/>
    <cellStyle name="Normal 5 2 4 2 2 4" xfId="3872"/>
    <cellStyle name="Normal 5 2 4 2 2 4 2" xfId="5081"/>
    <cellStyle name="Normal 5 2 4 2 2 4 2 2" xfId="7315"/>
    <cellStyle name="Normal 5 2 4 2 2 4 3" xfId="6192"/>
    <cellStyle name="Normal 5 2 4 2 2 5" xfId="4155"/>
    <cellStyle name="Normal 5 2 4 2 2 5 2" xfId="6541"/>
    <cellStyle name="Normal 5 2 4 2 2 6" xfId="5418"/>
    <cellStyle name="Normal 5 2 4 2 3" xfId="3076"/>
    <cellStyle name="Normal 5 2 4 2 3 2" xfId="3873"/>
    <cellStyle name="Normal 5 2 4 2 3 2 2" xfId="5082"/>
    <cellStyle name="Normal 5 2 4 2 3 2 2 2" xfId="7316"/>
    <cellStyle name="Normal 5 2 4 2 3 2 3" xfId="6193"/>
    <cellStyle name="Normal 5 2 4 2 3 3" xfId="3874"/>
    <cellStyle name="Normal 5 2 4 2 3 3 2" xfId="5083"/>
    <cellStyle name="Normal 5 2 4 2 3 3 2 2" xfId="7317"/>
    <cellStyle name="Normal 5 2 4 2 3 3 3" xfId="6194"/>
    <cellStyle name="Normal 5 2 4 2 3 4" xfId="4427"/>
    <cellStyle name="Normal 5 2 4 2 3 4 2" xfId="6657"/>
    <cellStyle name="Normal 5 2 4 2 3 5" xfId="5534"/>
    <cellStyle name="Normal 5 2 4 2 4" xfId="3875"/>
    <cellStyle name="Normal 5 2 4 2 4 2" xfId="5084"/>
    <cellStyle name="Normal 5 2 4 2 4 2 2" xfId="7318"/>
    <cellStyle name="Normal 5 2 4 2 4 3" xfId="6195"/>
    <cellStyle name="Normal 5 2 4 2 5" xfId="3876"/>
    <cellStyle name="Normal 5 2 4 2 5 2" xfId="5085"/>
    <cellStyle name="Normal 5 2 4 2 5 2 2" xfId="7319"/>
    <cellStyle name="Normal 5 2 4 2 5 3" xfId="6196"/>
    <cellStyle name="Normal 5 2 4 2 6" xfId="3877"/>
    <cellStyle name="Normal 5 2 4 2 6 2" xfId="5086"/>
    <cellStyle name="Normal 5 2 4 2 6 2 2" xfId="7320"/>
    <cellStyle name="Normal 5 2 4 2 6 3" xfId="6197"/>
    <cellStyle name="Normal 5 2 4 2 7" xfId="4300"/>
    <cellStyle name="Normal 5 2 4 2 7 2" xfId="6540"/>
    <cellStyle name="Normal 5 2 4 2 8" xfId="5417"/>
    <cellStyle name="Normal 5 2 4 3" xfId="2411"/>
    <cellStyle name="Normal 5 2 4 3 2" xfId="3119"/>
    <cellStyle name="Normal 5 2 4 3 2 2" xfId="4467"/>
    <cellStyle name="Normal 5 2 4 3 2 2 2" xfId="6700"/>
    <cellStyle name="Normal 5 2 4 3 2 3" xfId="5577"/>
    <cellStyle name="Normal 5 2 4 3 3" xfId="3878"/>
    <cellStyle name="Normal 5 2 4 3 3 2" xfId="5087"/>
    <cellStyle name="Normal 5 2 4 3 3 2 2" xfId="7321"/>
    <cellStyle name="Normal 5 2 4 3 3 3" xfId="6198"/>
    <cellStyle name="Normal 5 2 4 3 4" xfId="3879"/>
    <cellStyle name="Normal 5 2 4 3 4 2" xfId="5088"/>
    <cellStyle name="Normal 5 2 4 3 4 2 2" xfId="7322"/>
    <cellStyle name="Normal 5 2 4 3 4 3" xfId="6199"/>
    <cellStyle name="Normal 5 2 4 3 5" xfId="4257"/>
    <cellStyle name="Normal 5 2 4 3 5 2" xfId="6542"/>
    <cellStyle name="Normal 5 2 4 3 6" xfId="5419"/>
    <cellStyle name="Normal 5 2 4 4" xfId="2412"/>
    <cellStyle name="Normal 5 2 4 4 2" xfId="3204"/>
    <cellStyle name="Normal 5 2 4 4 2 2" xfId="4552"/>
    <cellStyle name="Normal 5 2 4 4 2 2 2" xfId="6785"/>
    <cellStyle name="Normal 5 2 4 4 2 3" xfId="5662"/>
    <cellStyle name="Normal 5 2 4 4 3" xfId="3880"/>
    <cellStyle name="Normal 5 2 4 4 3 2" xfId="5089"/>
    <cellStyle name="Normal 5 2 4 4 3 2 2" xfId="7323"/>
    <cellStyle name="Normal 5 2 4 4 3 3" xfId="6200"/>
    <cellStyle name="Normal 5 2 4 4 4" xfId="3881"/>
    <cellStyle name="Normal 5 2 4 4 4 2" xfId="5090"/>
    <cellStyle name="Normal 5 2 4 4 4 2 2" xfId="7324"/>
    <cellStyle name="Normal 5 2 4 4 4 3" xfId="6201"/>
    <cellStyle name="Normal 5 2 4 4 5" xfId="4346"/>
    <cellStyle name="Normal 5 2 4 4 5 2" xfId="6543"/>
    <cellStyle name="Normal 5 2 4 4 6" xfId="5420"/>
    <cellStyle name="Normal 5 2 4 5" xfId="3034"/>
    <cellStyle name="Normal 5 2 4 5 2" xfId="3882"/>
    <cellStyle name="Normal 5 2 4 5 2 2" xfId="5091"/>
    <cellStyle name="Normal 5 2 4 5 2 2 2" xfId="7325"/>
    <cellStyle name="Normal 5 2 4 5 2 3" xfId="6202"/>
    <cellStyle name="Normal 5 2 4 5 3" xfId="3883"/>
    <cellStyle name="Normal 5 2 4 5 3 2" xfId="5092"/>
    <cellStyle name="Normal 5 2 4 5 3 2 2" xfId="7326"/>
    <cellStyle name="Normal 5 2 4 5 3 3" xfId="6203"/>
    <cellStyle name="Normal 5 2 4 5 4" xfId="4387"/>
    <cellStyle name="Normal 5 2 4 5 4 2" xfId="6615"/>
    <cellStyle name="Normal 5 2 4 5 5" xfId="5492"/>
    <cellStyle name="Normal 5 2 4 6" xfId="3884"/>
    <cellStyle name="Normal 5 2 4 6 2" xfId="5093"/>
    <cellStyle name="Normal 5 2 4 6 2 2" xfId="7327"/>
    <cellStyle name="Normal 5 2 4 6 3" xfId="6204"/>
    <cellStyle name="Normal 5 2 4 7" xfId="3885"/>
    <cellStyle name="Normal 5 2 4 7 2" xfId="5094"/>
    <cellStyle name="Normal 5 2 4 7 2 2" xfId="7328"/>
    <cellStyle name="Normal 5 2 4 7 3" xfId="6205"/>
    <cellStyle name="Normal 5 2 4 8" xfId="3886"/>
    <cellStyle name="Normal 5 2 4 8 2" xfId="5095"/>
    <cellStyle name="Normal 5 2 4 8 2 2" xfId="7329"/>
    <cellStyle name="Normal 5 2 4 8 3" xfId="6206"/>
    <cellStyle name="Normal 5 2 4 9" xfId="4215"/>
    <cellStyle name="Normal 5 2 4 9 2" xfId="6539"/>
    <cellStyle name="Normal 5 2 5" xfId="2413"/>
    <cellStyle name="Normal 5 2 6" xfId="3887"/>
    <cellStyle name="Normal 5 3" xfId="2414"/>
    <cellStyle name="Normal 5 3 2" xfId="2415"/>
    <cellStyle name="Normal 5 3 2 10" xfId="5421"/>
    <cellStyle name="Normal 5 3 2 2" xfId="2416"/>
    <cellStyle name="Normal 5 3 2 2 2" xfId="2417"/>
    <cellStyle name="Normal 5 3 2 2 2 2" xfId="3163"/>
    <cellStyle name="Normal 5 3 2 2 2 2 2" xfId="4511"/>
    <cellStyle name="Normal 5 3 2 2 2 2 2 2" xfId="6744"/>
    <cellStyle name="Normal 5 3 2 2 2 2 3" xfId="5621"/>
    <cellStyle name="Normal 5 3 2 2 2 3" xfId="3888"/>
    <cellStyle name="Normal 5 3 2 2 2 3 2" xfId="5096"/>
    <cellStyle name="Normal 5 3 2 2 2 3 2 2" xfId="7330"/>
    <cellStyle name="Normal 5 3 2 2 2 3 3" xfId="6207"/>
    <cellStyle name="Normal 5 3 2 2 2 4" xfId="3889"/>
    <cellStyle name="Normal 5 3 2 2 2 4 2" xfId="5097"/>
    <cellStyle name="Normal 5 3 2 2 2 4 2 2" xfId="7331"/>
    <cellStyle name="Normal 5 3 2 2 2 4 3" xfId="6208"/>
    <cellStyle name="Normal 5 3 2 2 2 5" xfId="4154"/>
    <cellStyle name="Normal 5 3 2 2 2 5 2" xfId="6546"/>
    <cellStyle name="Normal 5 3 2 2 2 6" xfId="5423"/>
    <cellStyle name="Normal 5 3 2 2 3" xfId="3078"/>
    <cellStyle name="Normal 5 3 2 2 3 2" xfId="3890"/>
    <cellStyle name="Normal 5 3 2 2 3 2 2" xfId="5098"/>
    <cellStyle name="Normal 5 3 2 2 3 2 2 2" xfId="7332"/>
    <cellStyle name="Normal 5 3 2 2 3 2 3" xfId="6209"/>
    <cellStyle name="Normal 5 3 2 2 3 3" xfId="3891"/>
    <cellStyle name="Normal 5 3 2 2 3 3 2" xfId="5099"/>
    <cellStyle name="Normal 5 3 2 2 3 3 2 2" xfId="7333"/>
    <cellStyle name="Normal 5 3 2 2 3 3 3" xfId="6210"/>
    <cellStyle name="Normal 5 3 2 2 3 4" xfId="4429"/>
    <cellStyle name="Normal 5 3 2 2 3 4 2" xfId="6659"/>
    <cellStyle name="Normal 5 3 2 2 3 5" xfId="5536"/>
    <cellStyle name="Normal 5 3 2 2 4" xfId="3892"/>
    <cellStyle name="Normal 5 3 2 2 4 2" xfId="5100"/>
    <cellStyle name="Normal 5 3 2 2 4 2 2" xfId="7334"/>
    <cellStyle name="Normal 5 3 2 2 4 3" xfId="6211"/>
    <cellStyle name="Normal 5 3 2 2 5" xfId="3893"/>
    <cellStyle name="Normal 5 3 2 2 5 2" xfId="5101"/>
    <cellStyle name="Normal 5 3 2 2 5 2 2" xfId="7335"/>
    <cellStyle name="Normal 5 3 2 2 5 3" xfId="6212"/>
    <cellStyle name="Normal 5 3 2 2 6" xfId="3894"/>
    <cellStyle name="Normal 5 3 2 2 6 2" xfId="5102"/>
    <cellStyle name="Normal 5 3 2 2 6 2 2" xfId="7336"/>
    <cellStyle name="Normal 5 3 2 2 6 3" xfId="6213"/>
    <cellStyle name="Normal 5 3 2 2 7" xfId="4302"/>
    <cellStyle name="Normal 5 3 2 2 7 2" xfId="6545"/>
    <cellStyle name="Normal 5 3 2 2 8" xfId="5422"/>
    <cellStyle name="Normal 5 3 2 3" xfId="2418"/>
    <cellStyle name="Normal 5 3 2 3 2" xfId="3112"/>
    <cellStyle name="Normal 5 3 2 3 2 2" xfId="4461"/>
    <cellStyle name="Normal 5 3 2 3 2 2 2" xfId="6693"/>
    <cellStyle name="Normal 5 3 2 3 2 3" xfId="5570"/>
    <cellStyle name="Normal 5 3 2 3 3" xfId="3895"/>
    <cellStyle name="Normal 5 3 2 3 3 2" xfId="5103"/>
    <cellStyle name="Normal 5 3 2 3 3 2 2" xfId="7337"/>
    <cellStyle name="Normal 5 3 2 3 3 3" xfId="6214"/>
    <cellStyle name="Normal 5 3 2 3 4" xfId="3896"/>
    <cellStyle name="Normal 5 3 2 3 4 2" xfId="5104"/>
    <cellStyle name="Normal 5 3 2 3 4 2 2" xfId="7338"/>
    <cellStyle name="Normal 5 3 2 3 4 3" xfId="6215"/>
    <cellStyle name="Normal 5 3 2 3 5" xfId="4250"/>
    <cellStyle name="Normal 5 3 2 3 5 2" xfId="6547"/>
    <cellStyle name="Normal 5 3 2 3 6" xfId="5424"/>
    <cellStyle name="Normal 5 3 2 4" xfId="2419"/>
    <cellStyle name="Normal 5 3 2 4 2" xfId="3197"/>
    <cellStyle name="Normal 5 3 2 4 2 2" xfId="4545"/>
    <cellStyle name="Normal 5 3 2 4 2 2 2" xfId="6778"/>
    <cellStyle name="Normal 5 3 2 4 2 3" xfId="5655"/>
    <cellStyle name="Normal 5 3 2 4 3" xfId="3897"/>
    <cellStyle name="Normal 5 3 2 4 3 2" xfId="5105"/>
    <cellStyle name="Normal 5 3 2 4 3 2 2" xfId="7339"/>
    <cellStyle name="Normal 5 3 2 4 3 3" xfId="6216"/>
    <cellStyle name="Normal 5 3 2 4 4" xfId="3898"/>
    <cellStyle name="Normal 5 3 2 4 4 2" xfId="5106"/>
    <cellStyle name="Normal 5 3 2 4 4 2 2" xfId="7340"/>
    <cellStyle name="Normal 5 3 2 4 4 3" xfId="6217"/>
    <cellStyle name="Normal 5 3 2 4 5" xfId="4339"/>
    <cellStyle name="Normal 5 3 2 4 5 2" xfId="6548"/>
    <cellStyle name="Normal 5 3 2 4 6" xfId="5425"/>
    <cellStyle name="Normal 5 3 2 5" xfId="3027"/>
    <cellStyle name="Normal 5 3 2 5 2" xfId="3899"/>
    <cellStyle name="Normal 5 3 2 5 2 2" xfId="5107"/>
    <cellStyle name="Normal 5 3 2 5 2 2 2" xfId="7341"/>
    <cellStyle name="Normal 5 3 2 5 2 3" xfId="6218"/>
    <cellStyle name="Normal 5 3 2 5 3" xfId="3900"/>
    <cellStyle name="Normal 5 3 2 5 3 2" xfId="5108"/>
    <cellStyle name="Normal 5 3 2 5 3 2 2" xfId="7342"/>
    <cellStyle name="Normal 5 3 2 5 3 3" xfId="6219"/>
    <cellStyle name="Normal 5 3 2 5 4" xfId="4380"/>
    <cellStyle name="Normal 5 3 2 5 4 2" xfId="6608"/>
    <cellStyle name="Normal 5 3 2 5 5" xfId="5485"/>
    <cellStyle name="Normal 5 3 2 6" xfId="3901"/>
    <cellStyle name="Normal 5 3 2 6 2" xfId="5109"/>
    <cellStyle name="Normal 5 3 2 6 2 2" xfId="7343"/>
    <cellStyle name="Normal 5 3 2 6 3" xfId="6220"/>
    <cellStyle name="Normal 5 3 2 7" xfId="3902"/>
    <cellStyle name="Normal 5 3 2 7 2" xfId="5110"/>
    <cellStyle name="Normal 5 3 2 7 2 2" xfId="7344"/>
    <cellStyle name="Normal 5 3 2 7 3" xfId="6221"/>
    <cellStyle name="Normal 5 3 2 8" xfId="3903"/>
    <cellStyle name="Normal 5 3 2 8 2" xfId="5111"/>
    <cellStyle name="Normal 5 3 2 8 2 2" xfId="7345"/>
    <cellStyle name="Normal 5 3 2 8 3" xfId="6222"/>
    <cellStyle name="Normal 5 3 2 9" xfId="4203"/>
    <cellStyle name="Normal 5 3 2 9 2" xfId="6544"/>
    <cellStyle name="Normal 5 3 3" xfId="2420"/>
    <cellStyle name="Normal 5 3 3 2" xfId="2421"/>
    <cellStyle name="Normal 5 3 3 2 2" xfId="3162"/>
    <cellStyle name="Normal 5 3 3 2 2 2" xfId="4510"/>
    <cellStyle name="Normal 5 3 3 2 2 2 2" xfId="6743"/>
    <cellStyle name="Normal 5 3 3 2 2 3" xfId="5620"/>
    <cellStyle name="Normal 5 3 3 2 3" xfId="3904"/>
    <cellStyle name="Normal 5 3 3 2 3 2" xfId="5112"/>
    <cellStyle name="Normal 5 3 3 2 3 2 2" xfId="7346"/>
    <cellStyle name="Normal 5 3 3 2 3 3" xfId="6223"/>
    <cellStyle name="Normal 5 3 3 2 4" xfId="3905"/>
    <cellStyle name="Normal 5 3 3 2 4 2" xfId="5113"/>
    <cellStyle name="Normal 5 3 3 2 4 2 2" xfId="7347"/>
    <cellStyle name="Normal 5 3 3 2 4 3" xfId="6224"/>
    <cellStyle name="Normal 5 3 3 2 5" xfId="4153"/>
    <cellStyle name="Normal 5 3 3 2 5 2" xfId="6550"/>
    <cellStyle name="Normal 5 3 3 2 6" xfId="5427"/>
    <cellStyle name="Normal 5 3 3 3" xfId="3077"/>
    <cellStyle name="Normal 5 3 3 3 2" xfId="3906"/>
    <cellStyle name="Normal 5 3 3 3 2 2" xfId="5114"/>
    <cellStyle name="Normal 5 3 3 3 2 2 2" xfId="7348"/>
    <cellStyle name="Normal 5 3 3 3 2 3" xfId="6225"/>
    <cellStyle name="Normal 5 3 3 3 3" xfId="3907"/>
    <cellStyle name="Normal 5 3 3 3 3 2" xfId="5115"/>
    <cellStyle name="Normal 5 3 3 3 3 2 2" xfId="7349"/>
    <cellStyle name="Normal 5 3 3 3 3 3" xfId="6226"/>
    <cellStyle name="Normal 5 3 3 3 4" xfId="4428"/>
    <cellStyle name="Normal 5 3 3 3 4 2" xfId="6658"/>
    <cellStyle name="Normal 5 3 3 3 5" xfId="5535"/>
    <cellStyle name="Normal 5 3 3 4" xfId="3908"/>
    <cellStyle name="Normal 5 3 3 4 2" xfId="5116"/>
    <cellStyle name="Normal 5 3 3 4 2 2" xfId="7350"/>
    <cellStyle name="Normal 5 3 3 4 3" xfId="6227"/>
    <cellStyle name="Normal 5 3 3 5" xfId="3909"/>
    <cellStyle name="Normal 5 3 3 5 2" xfId="5117"/>
    <cellStyle name="Normal 5 3 3 5 2 2" xfId="7351"/>
    <cellStyle name="Normal 5 3 3 5 3" xfId="6228"/>
    <cellStyle name="Normal 5 3 3 6" xfId="3910"/>
    <cellStyle name="Normal 5 3 3 6 2" xfId="5118"/>
    <cellStyle name="Normal 5 3 3 6 2 2" xfId="7352"/>
    <cellStyle name="Normal 5 3 3 6 3" xfId="6229"/>
    <cellStyle name="Normal 5 3 3 7" xfId="4301"/>
    <cellStyle name="Normal 5 3 3 7 2" xfId="6549"/>
    <cellStyle name="Normal 5 3 3 8" xfId="5426"/>
    <cellStyle name="Normal 5 3 4" xfId="3911"/>
    <cellStyle name="Normal 5 3 5" xfId="3912"/>
    <cellStyle name="Normal 5 3 5 2" xfId="5119"/>
    <cellStyle name="Normal 5 3 5 2 2" xfId="7353"/>
    <cellStyle name="Normal 5 3 5 3" xfId="6230"/>
    <cellStyle name="Normal 5 3 6" xfId="3913"/>
    <cellStyle name="Normal 5 3 6 2" xfId="5120"/>
    <cellStyle name="Normal 5 3 6 2 2" xfId="7354"/>
    <cellStyle name="Normal 5 3 6 3" xfId="6231"/>
    <cellStyle name="Normal 5 4" xfId="2422"/>
    <cellStyle name="Normal 5 4 2" xfId="2423"/>
    <cellStyle name="Normal 5 4 2 2" xfId="2424"/>
    <cellStyle name="Normal 5 4 2 2 2" xfId="3164"/>
    <cellStyle name="Normal 5 4 2 2 2 2" xfId="4512"/>
    <cellStyle name="Normal 5 4 2 2 2 2 2" xfId="6745"/>
    <cellStyle name="Normal 5 4 2 2 2 3" xfId="5622"/>
    <cellStyle name="Normal 5 4 2 2 3" xfId="3914"/>
    <cellStyle name="Normal 5 4 2 2 3 2" xfId="5121"/>
    <cellStyle name="Normal 5 4 2 2 3 2 2" xfId="7355"/>
    <cellStyle name="Normal 5 4 2 2 3 3" xfId="6232"/>
    <cellStyle name="Normal 5 4 2 2 4" xfId="3915"/>
    <cellStyle name="Normal 5 4 2 2 4 2" xfId="5122"/>
    <cellStyle name="Normal 5 4 2 2 4 2 2" xfId="7356"/>
    <cellStyle name="Normal 5 4 2 2 4 3" xfId="6233"/>
    <cellStyle name="Normal 5 4 2 2 5" xfId="4176"/>
    <cellStyle name="Normal 5 4 2 2 5 2" xfId="6552"/>
    <cellStyle name="Normal 5 4 2 2 6" xfId="5429"/>
    <cellStyle name="Normal 5 4 2 3" xfId="3079"/>
    <cellStyle name="Normal 5 4 2 3 2" xfId="3916"/>
    <cellStyle name="Normal 5 4 2 3 2 2" xfId="5123"/>
    <cellStyle name="Normal 5 4 2 3 2 2 2" xfId="7357"/>
    <cellStyle name="Normal 5 4 2 3 2 3" xfId="6234"/>
    <cellStyle name="Normal 5 4 2 3 3" xfId="3917"/>
    <cellStyle name="Normal 5 4 2 3 3 2" xfId="5124"/>
    <cellStyle name="Normal 5 4 2 3 3 2 2" xfId="7358"/>
    <cellStyle name="Normal 5 4 2 3 3 3" xfId="6235"/>
    <cellStyle name="Normal 5 4 2 3 4" xfId="4430"/>
    <cellStyle name="Normal 5 4 2 3 4 2" xfId="6660"/>
    <cellStyle name="Normal 5 4 2 3 5" xfId="5537"/>
    <cellStyle name="Normal 5 4 2 4" xfId="3918"/>
    <cellStyle name="Normal 5 4 2 4 2" xfId="5125"/>
    <cellStyle name="Normal 5 4 2 4 2 2" xfId="7359"/>
    <cellStyle name="Normal 5 4 2 4 3" xfId="6236"/>
    <cellStyle name="Normal 5 4 2 5" xfId="3919"/>
    <cellStyle name="Normal 5 4 2 5 2" xfId="5126"/>
    <cellStyle name="Normal 5 4 2 5 2 2" xfId="7360"/>
    <cellStyle name="Normal 5 4 2 5 3" xfId="6237"/>
    <cellStyle name="Normal 5 4 2 6" xfId="3920"/>
    <cellStyle name="Normal 5 4 2 6 2" xfId="5127"/>
    <cellStyle name="Normal 5 4 2 6 2 2" xfId="7361"/>
    <cellStyle name="Normal 5 4 2 6 3" xfId="6238"/>
    <cellStyle name="Normal 5 4 2 7" xfId="4303"/>
    <cellStyle name="Normal 5 4 2 7 2" xfId="6551"/>
    <cellStyle name="Normal 5 4 2 8" xfId="5428"/>
    <cellStyle name="Normal 5 4 3" xfId="3921"/>
    <cellStyle name="Normal 5 4 4" xfId="3922"/>
    <cellStyle name="Normal 5 4 4 2" xfId="5128"/>
    <cellStyle name="Normal 5 4 4 2 2" xfId="7362"/>
    <cellStyle name="Normal 5 4 4 3" xfId="6239"/>
    <cellStyle name="Normal 5 4 5" xfId="3923"/>
    <cellStyle name="Normal 5 4 5 2" xfId="5129"/>
    <cellStyle name="Normal 5 4 5 2 2" xfId="7363"/>
    <cellStyle name="Normal 5 4 5 3" xfId="6240"/>
    <cellStyle name="Normal 5 5" xfId="2425"/>
    <cellStyle name="Normal 5 5 2" xfId="2426"/>
    <cellStyle name="Normal 5 5 2 2" xfId="2427"/>
    <cellStyle name="Normal 5 5 2 2 2" xfId="3165"/>
    <cellStyle name="Normal 5 5 2 2 2 2" xfId="4513"/>
    <cellStyle name="Normal 5 5 2 2 2 2 2" xfId="6746"/>
    <cellStyle name="Normal 5 5 2 2 2 3" xfId="5623"/>
    <cellStyle name="Normal 5 5 2 2 3" xfId="3924"/>
    <cellStyle name="Normal 5 5 2 2 3 2" xfId="5130"/>
    <cellStyle name="Normal 5 5 2 2 3 2 2" xfId="7364"/>
    <cellStyle name="Normal 5 5 2 2 3 3" xfId="6241"/>
    <cellStyle name="Normal 5 5 2 2 4" xfId="3925"/>
    <cellStyle name="Normal 5 5 2 2 4 2" xfId="5131"/>
    <cellStyle name="Normal 5 5 2 2 4 2 2" xfId="7365"/>
    <cellStyle name="Normal 5 5 2 2 4 3" xfId="6242"/>
    <cellStyle name="Normal 5 5 2 2 5" xfId="4143"/>
    <cellStyle name="Normal 5 5 2 2 5 2" xfId="6554"/>
    <cellStyle name="Normal 5 5 2 2 6" xfId="5431"/>
    <cellStyle name="Normal 5 5 2 3" xfId="3080"/>
    <cellStyle name="Normal 5 5 2 3 2" xfId="3926"/>
    <cellStyle name="Normal 5 5 2 3 2 2" xfId="5132"/>
    <cellStyle name="Normal 5 5 2 3 2 2 2" xfId="7366"/>
    <cellStyle name="Normal 5 5 2 3 2 3" xfId="6243"/>
    <cellStyle name="Normal 5 5 2 3 3" xfId="3927"/>
    <cellStyle name="Normal 5 5 2 3 3 2" xfId="5133"/>
    <cellStyle name="Normal 5 5 2 3 3 2 2" xfId="7367"/>
    <cellStyle name="Normal 5 5 2 3 3 3" xfId="6244"/>
    <cellStyle name="Normal 5 5 2 3 4" xfId="4431"/>
    <cellStyle name="Normal 5 5 2 3 4 2" xfId="6661"/>
    <cellStyle name="Normal 5 5 2 3 5" xfId="5538"/>
    <cellStyle name="Normal 5 5 2 4" xfId="3928"/>
    <cellStyle name="Normal 5 5 2 4 2" xfId="5134"/>
    <cellStyle name="Normal 5 5 2 4 2 2" xfId="7368"/>
    <cellStyle name="Normal 5 5 2 4 3" xfId="6245"/>
    <cellStyle name="Normal 5 5 2 5" xfId="3929"/>
    <cellStyle name="Normal 5 5 2 5 2" xfId="5135"/>
    <cellStyle name="Normal 5 5 2 5 2 2" xfId="7369"/>
    <cellStyle name="Normal 5 5 2 5 3" xfId="6246"/>
    <cellStyle name="Normal 5 5 2 6" xfId="3930"/>
    <cellStyle name="Normal 5 5 2 6 2" xfId="5136"/>
    <cellStyle name="Normal 5 5 2 6 2 2" xfId="7370"/>
    <cellStyle name="Normal 5 5 2 6 3" xfId="6247"/>
    <cellStyle name="Normal 5 5 2 7" xfId="4304"/>
    <cellStyle name="Normal 5 5 2 7 2" xfId="6553"/>
    <cellStyle name="Normal 5 5 2 8" xfId="5430"/>
    <cellStyle name="Normal 5 5 3" xfId="3931"/>
    <cellStyle name="Normal 5 5 4" xfId="3932"/>
    <cellStyle name="Normal 5 5 4 2" xfId="5137"/>
    <cellStyle name="Normal 5 5 4 2 2" xfId="7371"/>
    <cellStyle name="Normal 5 5 4 3" xfId="6248"/>
    <cellStyle name="Normal 5 5 5" xfId="3933"/>
    <cellStyle name="Normal 5 5 5 2" xfId="5138"/>
    <cellStyle name="Normal 5 5 5 2 2" xfId="7372"/>
    <cellStyle name="Normal 5 5 5 3" xfId="6249"/>
    <cellStyle name="Normal 5 6" xfId="2428"/>
    <cellStyle name="Normal 5 7" xfId="2429"/>
    <cellStyle name="Normal 5 8" xfId="2430"/>
    <cellStyle name="Normal 5 8 10" xfId="5432"/>
    <cellStyle name="Normal 5 8 2" xfId="2431"/>
    <cellStyle name="Normal 5 8 2 2" xfId="2432"/>
    <cellStyle name="Normal 5 8 2 2 2" xfId="3166"/>
    <cellStyle name="Normal 5 8 2 2 2 2" xfId="4514"/>
    <cellStyle name="Normal 5 8 2 2 2 2 2" xfId="6747"/>
    <cellStyle name="Normal 5 8 2 2 2 3" xfId="5624"/>
    <cellStyle name="Normal 5 8 2 2 3" xfId="3934"/>
    <cellStyle name="Normal 5 8 2 2 3 2" xfId="5139"/>
    <cellStyle name="Normal 5 8 2 2 3 2 2" xfId="7373"/>
    <cellStyle name="Normal 5 8 2 2 3 3" xfId="6250"/>
    <cellStyle name="Normal 5 8 2 2 4" xfId="3935"/>
    <cellStyle name="Normal 5 8 2 2 4 2" xfId="5140"/>
    <cellStyle name="Normal 5 8 2 2 4 2 2" xfId="7374"/>
    <cellStyle name="Normal 5 8 2 2 4 3" xfId="6251"/>
    <cellStyle name="Normal 5 8 2 2 5" xfId="4142"/>
    <cellStyle name="Normal 5 8 2 2 5 2" xfId="6557"/>
    <cellStyle name="Normal 5 8 2 2 6" xfId="5434"/>
    <cellStyle name="Normal 5 8 2 3" xfId="3081"/>
    <cellStyle name="Normal 5 8 2 3 2" xfId="3936"/>
    <cellStyle name="Normal 5 8 2 3 2 2" xfId="5141"/>
    <cellStyle name="Normal 5 8 2 3 2 2 2" xfId="7375"/>
    <cellStyle name="Normal 5 8 2 3 2 3" xfId="6252"/>
    <cellStyle name="Normal 5 8 2 3 3" xfId="3937"/>
    <cellStyle name="Normal 5 8 2 3 3 2" xfId="5142"/>
    <cellStyle name="Normal 5 8 2 3 3 2 2" xfId="7376"/>
    <cellStyle name="Normal 5 8 2 3 3 3" xfId="6253"/>
    <cellStyle name="Normal 5 8 2 3 4" xfId="4432"/>
    <cellStyle name="Normal 5 8 2 3 4 2" xfId="6662"/>
    <cellStyle name="Normal 5 8 2 3 5" xfId="5539"/>
    <cellStyle name="Normal 5 8 2 4" xfId="3938"/>
    <cellStyle name="Normal 5 8 2 4 2" xfId="5143"/>
    <cellStyle name="Normal 5 8 2 4 2 2" xfId="7377"/>
    <cellStyle name="Normal 5 8 2 4 3" xfId="6254"/>
    <cellStyle name="Normal 5 8 2 5" xfId="3939"/>
    <cellStyle name="Normal 5 8 2 5 2" xfId="5144"/>
    <cellStyle name="Normal 5 8 2 5 2 2" xfId="7378"/>
    <cellStyle name="Normal 5 8 2 5 3" xfId="6255"/>
    <cellStyle name="Normal 5 8 2 6" xfId="3940"/>
    <cellStyle name="Normal 5 8 2 6 2" xfId="5145"/>
    <cellStyle name="Normal 5 8 2 6 2 2" xfId="7379"/>
    <cellStyle name="Normal 5 8 2 6 3" xfId="6256"/>
    <cellStyle name="Normal 5 8 2 7" xfId="4310"/>
    <cellStyle name="Normal 5 8 2 7 2" xfId="6556"/>
    <cellStyle name="Normal 5 8 2 8" xfId="5433"/>
    <cellStyle name="Normal 5 8 3" xfId="2433"/>
    <cellStyle name="Normal 5 8 3 2" xfId="3120"/>
    <cellStyle name="Normal 5 8 3 2 2" xfId="4468"/>
    <cellStyle name="Normal 5 8 3 2 2 2" xfId="6701"/>
    <cellStyle name="Normal 5 8 3 2 3" xfId="5578"/>
    <cellStyle name="Normal 5 8 3 3" xfId="3941"/>
    <cellStyle name="Normal 5 8 3 3 2" xfId="5146"/>
    <cellStyle name="Normal 5 8 3 3 2 2" xfId="7380"/>
    <cellStyle name="Normal 5 8 3 3 3" xfId="6257"/>
    <cellStyle name="Normal 5 8 3 4" xfId="3942"/>
    <cellStyle name="Normal 5 8 3 4 2" xfId="5147"/>
    <cellStyle name="Normal 5 8 3 4 2 2" xfId="7381"/>
    <cellStyle name="Normal 5 8 3 4 3" xfId="6258"/>
    <cellStyle name="Normal 5 8 3 5" xfId="4258"/>
    <cellStyle name="Normal 5 8 3 5 2" xfId="6558"/>
    <cellStyle name="Normal 5 8 3 6" xfId="5435"/>
    <cellStyle name="Normal 5 8 4" xfId="2434"/>
    <cellStyle name="Normal 5 8 4 2" xfId="3205"/>
    <cellStyle name="Normal 5 8 4 2 2" xfId="4553"/>
    <cellStyle name="Normal 5 8 4 2 2 2" xfId="6786"/>
    <cellStyle name="Normal 5 8 4 2 3" xfId="5663"/>
    <cellStyle name="Normal 5 8 4 3" xfId="3943"/>
    <cellStyle name="Normal 5 8 4 3 2" xfId="5148"/>
    <cellStyle name="Normal 5 8 4 3 2 2" xfId="7382"/>
    <cellStyle name="Normal 5 8 4 3 3" xfId="6259"/>
    <cellStyle name="Normal 5 8 4 4" xfId="3944"/>
    <cellStyle name="Normal 5 8 4 4 2" xfId="5149"/>
    <cellStyle name="Normal 5 8 4 4 2 2" xfId="7383"/>
    <cellStyle name="Normal 5 8 4 4 3" xfId="6260"/>
    <cellStyle name="Normal 5 8 4 5" xfId="4347"/>
    <cellStyle name="Normal 5 8 4 5 2" xfId="6559"/>
    <cellStyle name="Normal 5 8 4 6" xfId="5436"/>
    <cellStyle name="Normal 5 8 5" xfId="3035"/>
    <cellStyle name="Normal 5 8 5 2" xfId="3945"/>
    <cellStyle name="Normal 5 8 5 2 2" xfId="5150"/>
    <cellStyle name="Normal 5 8 5 2 2 2" xfId="7384"/>
    <cellStyle name="Normal 5 8 5 2 3" xfId="6261"/>
    <cellStyle name="Normal 5 8 5 3" xfId="3946"/>
    <cellStyle name="Normal 5 8 5 3 2" xfId="5151"/>
    <cellStyle name="Normal 5 8 5 3 2 2" xfId="7385"/>
    <cellStyle name="Normal 5 8 5 3 3" xfId="6262"/>
    <cellStyle name="Normal 5 8 5 4" xfId="4388"/>
    <cellStyle name="Normal 5 8 5 4 2" xfId="6616"/>
    <cellStyle name="Normal 5 8 5 5" xfId="5493"/>
    <cellStyle name="Normal 5 8 6" xfId="3947"/>
    <cellStyle name="Normal 5 8 6 2" xfId="5152"/>
    <cellStyle name="Normal 5 8 6 2 2" xfId="7386"/>
    <cellStyle name="Normal 5 8 6 3" xfId="6263"/>
    <cellStyle name="Normal 5 8 7" xfId="3948"/>
    <cellStyle name="Normal 5 8 7 2" xfId="5153"/>
    <cellStyle name="Normal 5 8 7 2 2" xfId="7387"/>
    <cellStyle name="Normal 5 8 7 3" xfId="6264"/>
    <cellStyle name="Normal 5 8 8" xfId="3949"/>
    <cellStyle name="Normal 5 8 8 2" xfId="5154"/>
    <cellStyle name="Normal 5 8 8 2 2" xfId="7388"/>
    <cellStyle name="Normal 5 8 8 3" xfId="6265"/>
    <cellStyle name="Normal 5 8 9" xfId="4216"/>
    <cellStyle name="Normal 5 8 9 2" xfId="6555"/>
    <cellStyle name="Normal 5 9" xfId="2435"/>
    <cellStyle name="Normal 5 9 10" xfId="5437"/>
    <cellStyle name="Normal 5 9 2" xfId="2436"/>
    <cellStyle name="Normal 5 9 2 2" xfId="2437"/>
    <cellStyle name="Normal 5 9 2 2 2" xfId="3167"/>
    <cellStyle name="Normal 5 9 2 2 2 2" xfId="4515"/>
    <cellStyle name="Normal 5 9 2 2 2 2 2" xfId="6748"/>
    <cellStyle name="Normal 5 9 2 2 2 3" xfId="5625"/>
    <cellStyle name="Normal 5 9 2 2 3" xfId="3950"/>
    <cellStyle name="Normal 5 9 2 2 3 2" xfId="5155"/>
    <cellStyle name="Normal 5 9 2 2 3 2 2" xfId="7389"/>
    <cellStyle name="Normal 5 9 2 2 3 3" xfId="6266"/>
    <cellStyle name="Normal 5 9 2 2 4" xfId="3951"/>
    <cellStyle name="Normal 5 9 2 2 4 2" xfId="5156"/>
    <cellStyle name="Normal 5 9 2 2 4 2 2" xfId="7390"/>
    <cellStyle name="Normal 5 9 2 2 4 3" xfId="6267"/>
    <cellStyle name="Normal 5 9 2 2 5" xfId="4312"/>
    <cellStyle name="Normal 5 9 2 2 5 2" xfId="6562"/>
    <cellStyle name="Normal 5 9 2 2 6" xfId="5439"/>
    <cellStyle name="Normal 5 9 2 3" xfId="3082"/>
    <cellStyle name="Normal 5 9 2 3 2" xfId="3952"/>
    <cellStyle name="Normal 5 9 2 3 2 2" xfId="5157"/>
    <cellStyle name="Normal 5 9 2 3 2 2 2" xfId="7391"/>
    <cellStyle name="Normal 5 9 2 3 2 3" xfId="6268"/>
    <cellStyle name="Normal 5 9 2 3 3" xfId="3953"/>
    <cellStyle name="Normal 5 9 2 3 3 2" xfId="5158"/>
    <cellStyle name="Normal 5 9 2 3 3 2 2" xfId="7392"/>
    <cellStyle name="Normal 5 9 2 3 3 3" xfId="6269"/>
    <cellStyle name="Normal 5 9 2 3 4" xfId="4433"/>
    <cellStyle name="Normal 5 9 2 3 4 2" xfId="6663"/>
    <cellStyle name="Normal 5 9 2 3 5" xfId="5540"/>
    <cellStyle name="Normal 5 9 2 4" xfId="3954"/>
    <cellStyle name="Normal 5 9 2 4 2" xfId="5159"/>
    <cellStyle name="Normal 5 9 2 4 2 2" xfId="7393"/>
    <cellStyle name="Normal 5 9 2 4 3" xfId="6270"/>
    <cellStyle name="Normal 5 9 2 5" xfId="3955"/>
    <cellStyle name="Normal 5 9 2 5 2" xfId="5160"/>
    <cellStyle name="Normal 5 9 2 5 2 2" xfId="7394"/>
    <cellStyle name="Normal 5 9 2 5 3" xfId="6271"/>
    <cellStyle name="Normal 5 9 2 6" xfId="3956"/>
    <cellStyle name="Normal 5 9 2 6 2" xfId="5161"/>
    <cellStyle name="Normal 5 9 2 6 2 2" xfId="7395"/>
    <cellStyle name="Normal 5 9 2 6 3" xfId="6272"/>
    <cellStyle name="Normal 5 9 2 7" xfId="4314"/>
    <cellStyle name="Normal 5 9 2 7 2" xfId="6561"/>
    <cellStyle name="Normal 5 9 2 8" xfId="5438"/>
    <cellStyle name="Normal 5 9 3" xfId="2438"/>
    <cellStyle name="Normal 5 9 3 2" xfId="3121"/>
    <cellStyle name="Normal 5 9 3 2 2" xfId="4469"/>
    <cellStyle name="Normal 5 9 3 2 2 2" xfId="6702"/>
    <cellStyle name="Normal 5 9 3 2 3" xfId="5579"/>
    <cellStyle name="Normal 5 9 3 3" xfId="3957"/>
    <cellStyle name="Normal 5 9 3 3 2" xfId="5162"/>
    <cellStyle name="Normal 5 9 3 3 2 2" xfId="7396"/>
    <cellStyle name="Normal 5 9 3 3 3" xfId="6273"/>
    <cellStyle name="Normal 5 9 3 4" xfId="3958"/>
    <cellStyle name="Normal 5 9 3 4 2" xfId="5163"/>
    <cellStyle name="Normal 5 9 3 4 2 2" xfId="7397"/>
    <cellStyle name="Normal 5 9 3 4 3" xfId="6274"/>
    <cellStyle name="Normal 5 9 3 5" xfId="4259"/>
    <cellStyle name="Normal 5 9 3 5 2" xfId="6563"/>
    <cellStyle name="Normal 5 9 3 6" xfId="5440"/>
    <cellStyle name="Normal 5 9 4" xfId="2439"/>
    <cellStyle name="Normal 5 9 4 2" xfId="3206"/>
    <cellStyle name="Normal 5 9 4 2 2" xfId="4554"/>
    <cellStyle name="Normal 5 9 4 2 2 2" xfId="6787"/>
    <cellStyle name="Normal 5 9 4 2 3" xfId="5664"/>
    <cellStyle name="Normal 5 9 4 3" xfId="3959"/>
    <cellStyle name="Normal 5 9 4 3 2" xfId="5164"/>
    <cellStyle name="Normal 5 9 4 3 2 2" xfId="7398"/>
    <cellStyle name="Normal 5 9 4 3 3" xfId="6275"/>
    <cellStyle name="Normal 5 9 4 4" xfId="3960"/>
    <cellStyle name="Normal 5 9 4 4 2" xfId="5165"/>
    <cellStyle name="Normal 5 9 4 4 2 2" xfId="7399"/>
    <cellStyle name="Normal 5 9 4 4 3" xfId="6276"/>
    <cellStyle name="Normal 5 9 4 5" xfId="4348"/>
    <cellStyle name="Normal 5 9 4 5 2" xfId="6564"/>
    <cellStyle name="Normal 5 9 4 6" xfId="5441"/>
    <cellStyle name="Normal 5 9 5" xfId="3036"/>
    <cellStyle name="Normal 5 9 5 2" xfId="3961"/>
    <cellStyle name="Normal 5 9 5 2 2" xfId="5166"/>
    <cellStyle name="Normal 5 9 5 2 2 2" xfId="7400"/>
    <cellStyle name="Normal 5 9 5 2 3" xfId="6277"/>
    <cellStyle name="Normal 5 9 5 3" xfId="3962"/>
    <cellStyle name="Normal 5 9 5 3 2" xfId="5167"/>
    <cellStyle name="Normal 5 9 5 3 2 2" xfId="7401"/>
    <cellStyle name="Normal 5 9 5 3 3" xfId="6278"/>
    <cellStyle name="Normal 5 9 5 4" xfId="4389"/>
    <cellStyle name="Normal 5 9 5 4 2" xfId="6617"/>
    <cellStyle name="Normal 5 9 5 5" xfId="5494"/>
    <cellStyle name="Normal 5 9 6" xfId="3963"/>
    <cellStyle name="Normal 5 9 6 2" xfId="5168"/>
    <cellStyle name="Normal 5 9 6 2 2" xfId="7402"/>
    <cellStyle name="Normal 5 9 6 3" xfId="6279"/>
    <cellStyle name="Normal 5 9 7" xfId="3964"/>
    <cellStyle name="Normal 5 9 7 2" xfId="5169"/>
    <cellStyle name="Normal 5 9 7 2 2" xfId="7403"/>
    <cellStyle name="Normal 5 9 7 3" xfId="6280"/>
    <cellStyle name="Normal 5 9 8" xfId="3965"/>
    <cellStyle name="Normal 5 9 8 2" xfId="5170"/>
    <cellStyle name="Normal 5 9 8 2 2" xfId="7404"/>
    <cellStyle name="Normal 5 9 8 3" xfId="6281"/>
    <cellStyle name="Normal 5 9 9" xfId="4217"/>
    <cellStyle name="Normal 5 9 9 2" xfId="6560"/>
    <cellStyle name="Normal 6" xfId="2440"/>
    <cellStyle name="Normal 6 2" xfId="2441"/>
    <cellStyle name="Normal 6 2 2" xfId="2442"/>
    <cellStyle name="Normal 6 2 3" xfId="3966"/>
    <cellStyle name="Normal 6 3" xfId="2443"/>
    <cellStyle name="Normal 6 3 2" xfId="2444"/>
    <cellStyle name="Normal 6 3 3" xfId="2445"/>
    <cellStyle name="Normal 6 3 4" xfId="3967"/>
    <cellStyle name="Normal 6 4" xfId="2446"/>
    <cellStyle name="Normal 6 5" xfId="2447"/>
    <cellStyle name="Normal 6 6" xfId="2448"/>
    <cellStyle name="Normal 6 7" xfId="3968"/>
    <cellStyle name="Normal 7" xfId="2449"/>
    <cellStyle name="Normal 7 2" xfId="2450"/>
    <cellStyle name="Normal 7 2 2" xfId="2451"/>
    <cellStyle name="Normal 7 2 2 2" xfId="2452"/>
    <cellStyle name="Normal 7 2 2 2 2" xfId="3172"/>
    <cellStyle name="Normal 7 2 2 2 2 2" xfId="4520"/>
    <cellStyle name="Normal 7 2 2 2 2 2 2" xfId="6753"/>
    <cellStyle name="Normal 7 2 2 2 2 3" xfId="5630"/>
    <cellStyle name="Normal 7 2 2 2 3" xfId="3969"/>
    <cellStyle name="Normal 7 2 2 2 3 2" xfId="5171"/>
    <cellStyle name="Normal 7 2 2 2 3 2 2" xfId="7405"/>
    <cellStyle name="Normal 7 2 2 2 3 3" xfId="6282"/>
    <cellStyle name="Normal 7 2 2 2 4" xfId="3970"/>
    <cellStyle name="Normal 7 2 2 2 4 2" xfId="5172"/>
    <cellStyle name="Normal 7 2 2 2 4 2 2" xfId="7406"/>
    <cellStyle name="Normal 7 2 2 2 4 3" xfId="6283"/>
    <cellStyle name="Normal 7 2 2 2 5" xfId="4209"/>
    <cellStyle name="Normal 7 2 2 2 5 2" xfId="6566"/>
    <cellStyle name="Normal 7 2 2 2 6" xfId="5443"/>
    <cellStyle name="Normal 7 2 2 3" xfId="3087"/>
    <cellStyle name="Normal 7 2 2 3 2" xfId="3971"/>
    <cellStyle name="Normal 7 2 2 3 2 2" xfId="5173"/>
    <cellStyle name="Normal 7 2 2 3 2 2 2" xfId="7407"/>
    <cellStyle name="Normal 7 2 2 3 2 3" xfId="6284"/>
    <cellStyle name="Normal 7 2 2 3 3" xfId="3972"/>
    <cellStyle name="Normal 7 2 2 3 3 2" xfId="5174"/>
    <cellStyle name="Normal 7 2 2 3 3 2 2" xfId="7408"/>
    <cellStyle name="Normal 7 2 2 3 3 3" xfId="6285"/>
    <cellStyle name="Normal 7 2 2 3 4" xfId="4438"/>
    <cellStyle name="Normal 7 2 2 3 4 2" xfId="6668"/>
    <cellStyle name="Normal 7 2 2 3 5" xfId="5545"/>
    <cellStyle name="Normal 7 2 2 4" xfId="3973"/>
    <cellStyle name="Normal 7 2 2 4 2" xfId="5175"/>
    <cellStyle name="Normal 7 2 2 4 2 2" xfId="7409"/>
    <cellStyle name="Normal 7 2 2 4 3" xfId="6286"/>
    <cellStyle name="Normal 7 2 2 5" xfId="3974"/>
    <cellStyle name="Normal 7 2 2 5 2" xfId="5176"/>
    <cellStyle name="Normal 7 2 2 5 2 2" xfId="7410"/>
    <cellStyle name="Normal 7 2 2 5 3" xfId="6287"/>
    <cellStyle name="Normal 7 2 2 6" xfId="3975"/>
    <cellStyle name="Normal 7 2 2 6 2" xfId="5177"/>
    <cellStyle name="Normal 7 2 2 6 2 2" xfId="7411"/>
    <cellStyle name="Normal 7 2 2 6 3" xfId="6288"/>
    <cellStyle name="Normal 7 2 2 7" xfId="4146"/>
    <cellStyle name="Normal 7 2 2 7 2" xfId="6565"/>
    <cellStyle name="Normal 7 2 2 8" xfId="5442"/>
    <cellStyle name="Normal 7 2 3" xfId="3976"/>
    <cellStyle name="Normal 7 2 4" xfId="3977"/>
    <cellStyle name="Normal 7 2 4 2" xfId="5178"/>
    <cellStyle name="Normal 7 2 4 2 2" xfId="7412"/>
    <cellStyle name="Normal 7 2 4 3" xfId="6289"/>
    <cellStyle name="Normal 7 2 5" xfId="3978"/>
    <cellStyle name="Normal 7 2 5 2" xfId="5179"/>
    <cellStyle name="Normal 7 2 5 2 2" xfId="7413"/>
    <cellStyle name="Normal 7 2 5 3" xfId="6290"/>
    <cellStyle name="Normal 7 3" xfId="2453"/>
    <cellStyle name="Normal 7 3 2" xfId="3979"/>
    <cellStyle name="Normal 7 3 3" xfId="3980"/>
    <cellStyle name="Normal 7 3 3 2" xfId="5180"/>
    <cellStyle name="Normal 7 3 3 2 2" xfId="7414"/>
    <cellStyle name="Normal 7 3 3 3" xfId="6291"/>
    <cellStyle name="Normal 7 3 4" xfId="3981"/>
    <cellStyle name="Normal 7 3 4 2" xfId="5181"/>
    <cellStyle name="Normal 7 3 4 2 2" xfId="7415"/>
    <cellStyle name="Normal 7 3 4 3" xfId="6292"/>
    <cellStyle name="Normal 7 4" xfId="2454"/>
    <cellStyle name="Normal 7 5" xfId="2455"/>
    <cellStyle name="Normal 7 6" xfId="2456"/>
    <cellStyle name="Normal 7 7" xfId="3982"/>
    <cellStyle name="Normal 7 8" xfId="3983"/>
    <cellStyle name="Normal 7 8 2" xfId="5182"/>
    <cellStyle name="Normal 7 8 2 2" xfId="7416"/>
    <cellStyle name="Normal 7 8 3" xfId="6293"/>
    <cellStyle name="Normal 7 9" xfId="3984"/>
    <cellStyle name="Normal 7 9 2" xfId="5183"/>
    <cellStyle name="Normal 7 9 2 2" xfId="7417"/>
    <cellStyle name="Normal 7 9 3" xfId="6294"/>
    <cellStyle name="Normal 8" xfId="2457"/>
    <cellStyle name="Normal 8 2" xfId="2458"/>
    <cellStyle name="Normal 8 2 2" xfId="3985"/>
    <cellStyle name="Normal 8 2 3" xfId="3986"/>
    <cellStyle name="Normal 8 2 3 2" xfId="5184"/>
    <cellStyle name="Normal 8 2 3 2 2" xfId="7418"/>
    <cellStyle name="Normal 8 2 3 3" xfId="6295"/>
    <cellStyle name="Normal 8 2 4" xfId="3987"/>
    <cellStyle name="Normal 8 2 4 2" xfId="5185"/>
    <cellStyle name="Normal 8 2 4 2 2" xfId="7419"/>
    <cellStyle name="Normal 8 2 4 3" xfId="6296"/>
    <cellStyle name="Normal 8 3" xfId="2459"/>
    <cellStyle name="Normal 8 4" xfId="2460"/>
    <cellStyle name="Normal 8 5" xfId="2461"/>
    <cellStyle name="Normal 8 6" xfId="2462"/>
    <cellStyle name="Normal 8 6 2" xfId="2463"/>
    <cellStyle name="Normal 8 6 2 2" xfId="3168"/>
    <cellStyle name="Normal 8 6 2 2 2" xfId="4516"/>
    <cellStyle name="Normal 8 6 2 2 2 2" xfId="6749"/>
    <cellStyle name="Normal 8 6 2 2 3" xfId="5626"/>
    <cellStyle name="Normal 8 6 2 3" xfId="3988"/>
    <cellStyle name="Normal 8 6 2 3 2" xfId="5186"/>
    <cellStyle name="Normal 8 6 2 3 2 2" xfId="7420"/>
    <cellStyle name="Normal 8 6 2 3 3" xfId="6297"/>
    <cellStyle name="Normal 8 6 2 4" xfId="3989"/>
    <cellStyle name="Normal 8 6 2 4 2" xfId="5187"/>
    <cellStyle name="Normal 8 6 2 4 2 2" xfId="7421"/>
    <cellStyle name="Normal 8 6 2 4 3" xfId="6298"/>
    <cellStyle name="Normal 8 6 2 5" xfId="4222"/>
    <cellStyle name="Normal 8 6 2 5 2" xfId="6568"/>
    <cellStyle name="Normal 8 6 2 6" xfId="5445"/>
    <cellStyle name="Normal 8 6 3" xfId="3083"/>
    <cellStyle name="Normal 8 6 3 2" xfId="4434"/>
    <cellStyle name="Normal 8 6 3 2 2" xfId="6664"/>
    <cellStyle name="Normal 8 6 3 3" xfId="5541"/>
    <cellStyle name="Normal 8 6 4" xfId="3990"/>
    <cellStyle name="Normal 8 6 4 2" xfId="5188"/>
    <cellStyle name="Normal 8 6 4 2 2" xfId="7422"/>
    <cellStyle name="Normal 8 6 4 3" xfId="6299"/>
    <cellStyle name="Normal 8 6 5" xfId="3991"/>
    <cellStyle name="Normal 8 6 5 2" xfId="5189"/>
    <cellStyle name="Normal 8 6 5 2 2" xfId="7423"/>
    <cellStyle name="Normal 8 6 5 3" xfId="6300"/>
    <cellStyle name="Normal 8 6 6" xfId="4305"/>
    <cellStyle name="Normal 8 6 6 2" xfId="6567"/>
    <cellStyle name="Normal 8 6 7" xfId="5444"/>
    <cellStyle name="Normal 8 7" xfId="3992"/>
    <cellStyle name="Normal 8 8" xfId="3993"/>
    <cellStyle name="Normal 8 8 2" xfId="5190"/>
    <cellStyle name="Normal 8 8 2 2" xfId="7424"/>
    <cellStyle name="Normal 8 8 3" xfId="6301"/>
    <cellStyle name="Normal 8 9" xfId="3994"/>
    <cellStyle name="Normal 8 9 2" xfId="5191"/>
    <cellStyle name="Normal 8 9 2 2" xfId="7425"/>
    <cellStyle name="Normal 8 9 3" xfId="6302"/>
    <cellStyle name="Normal 9" xfId="2464"/>
    <cellStyle name="Normal 9 2" xfId="2465"/>
    <cellStyle name="Normal 9 2 2" xfId="2466"/>
    <cellStyle name="Normal 9 2 3" xfId="3995"/>
    <cellStyle name="Normal 9 3" xfId="2467"/>
    <cellStyle name="Normal 9 3 2" xfId="2468"/>
    <cellStyle name="Normal 9 3 3" xfId="3996"/>
    <cellStyle name="Normal 9 4" xfId="2469"/>
    <cellStyle name="Normal 9 4 2" xfId="2470"/>
    <cellStyle name="Normal 9 4 3" xfId="3997"/>
    <cellStyle name="Normal 9 5" xfId="2471"/>
    <cellStyle name="Normal 9 5 2" xfId="2472"/>
    <cellStyle name="Normal 9 5 2 2" xfId="2473"/>
    <cellStyle name="Normal 9 5 2 2 2" xfId="3175"/>
    <cellStyle name="Normal 9 5 2 2 2 2" xfId="4523"/>
    <cellStyle name="Normal 9 5 2 2 2 2 2" xfId="6756"/>
    <cellStyle name="Normal 9 5 2 2 2 3" xfId="5633"/>
    <cellStyle name="Normal 9 5 2 2 3" xfId="3998"/>
    <cellStyle name="Normal 9 5 2 2 3 2" xfId="5192"/>
    <cellStyle name="Normal 9 5 2 2 3 2 2" xfId="7426"/>
    <cellStyle name="Normal 9 5 2 2 3 3" xfId="6303"/>
    <cellStyle name="Normal 9 5 2 2 4" xfId="3999"/>
    <cellStyle name="Normal 9 5 2 2 4 2" xfId="5193"/>
    <cellStyle name="Normal 9 5 2 2 4 2 2" xfId="7427"/>
    <cellStyle name="Normal 9 5 2 2 4 3" xfId="6304"/>
    <cellStyle name="Normal 9 5 2 2 5" xfId="4140"/>
    <cellStyle name="Normal 9 5 2 2 5 2" xfId="6570"/>
    <cellStyle name="Normal 9 5 2 2 6" xfId="5447"/>
    <cellStyle name="Normal 9 5 2 3" xfId="3090"/>
    <cellStyle name="Normal 9 5 2 3 2" xfId="4000"/>
    <cellStyle name="Normal 9 5 2 3 2 2" xfId="5194"/>
    <cellStyle name="Normal 9 5 2 3 2 2 2" xfId="7428"/>
    <cellStyle name="Normal 9 5 2 3 2 3" xfId="6305"/>
    <cellStyle name="Normal 9 5 2 3 3" xfId="4001"/>
    <cellStyle name="Normal 9 5 2 3 3 2" xfId="5195"/>
    <cellStyle name="Normal 9 5 2 3 3 2 2" xfId="7429"/>
    <cellStyle name="Normal 9 5 2 3 3 3" xfId="6306"/>
    <cellStyle name="Normal 9 5 2 3 4" xfId="4441"/>
    <cellStyle name="Normal 9 5 2 3 4 2" xfId="6671"/>
    <cellStyle name="Normal 9 5 2 3 5" xfId="5548"/>
    <cellStyle name="Normal 9 5 2 4" xfId="4002"/>
    <cellStyle name="Normal 9 5 2 4 2" xfId="5196"/>
    <cellStyle name="Normal 9 5 2 4 2 2" xfId="7430"/>
    <cellStyle name="Normal 9 5 2 4 3" xfId="6307"/>
    <cellStyle name="Normal 9 5 2 5" xfId="4003"/>
    <cellStyle name="Normal 9 5 2 5 2" xfId="5197"/>
    <cellStyle name="Normal 9 5 2 5 2 2" xfId="7431"/>
    <cellStyle name="Normal 9 5 2 5 3" xfId="6308"/>
    <cellStyle name="Normal 9 5 2 6" xfId="4004"/>
    <cellStyle name="Normal 9 5 2 6 2" xfId="5198"/>
    <cellStyle name="Normal 9 5 2 6 2 2" xfId="7432"/>
    <cellStyle name="Normal 9 5 2 6 3" xfId="6309"/>
    <cellStyle name="Normal 9 5 2 7" xfId="4357"/>
    <cellStyle name="Normal 9 5 2 7 2" xfId="6569"/>
    <cellStyle name="Normal 9 5 2 8" xfId="5446"/>
    <cellStyle name="Normal 9 5 3" xfId="4005"/>
    <cellStyle name="Normal 9 5 4" xfId="4006"/>
    <cellStyle name="Normal 9 5 4 2" xfId="5199"/>
    <cellStyle name="Normal 9 5 4 2 2" xfId="7433"/>
    <cellStyle name="Normal 9 5 4 3" xfId="6310"/>
    <cellStyle name="Normal 9 5 5" xfId="4007"/>
    <cellStyle name="Normal 9 5 5 2" xfId="5200"/>
    <cellStyle name="Normal 9 5 5 2 2" xfId="7434"/>
    <cellStyle name="Normal 9 5 5 3" xfId="6311"/>
    <cellStyle name="Normal 9 6" xfId="2474"/>
    <cellStyle name="Normal 9 6 2" xfId="4008"/>
    <cellStyle name="Normal 9 6 3" xfId="4009"/>
    <cellStyle name="Normal 9 6 3 2" xfId="5201"/>
    <cellStyle name="Normal 9 6 3 2 2" xfId="7435"/>
    <cellStyle name="Normal 9 6 3 3" xfId="6312"/>
    <cellStyle name="Normal 9 6 4" xfId="4010"/>
    <cellStyle name="Normal 9 6 4 2" xfId="5202"/>
    <cellStyle name="Normal 9 6 4 2 2" xfId="7436"/>
    <cellStyle name="Normal 9 6 4 3" xfId="6313"/>
    <cellStyle name="Normal 9 7" xfId="4011"/>
    <cellStyle name="Normal 9 8" xfId="4012"/>
    <cellStyle name="Normal 9 8 2" xfId="5203"/>
    <cellStyle name="Normal 9 8 2 2" xfId="7437"/>
    <cellStyle name="Normal 9 8 3" xfId="6314"/>
    <cellStyle name="Normal 9 9" xfId="4013"/>
    <cellStyle name="Normal 9 9 2" xfId="5204"/>
    <cellStyle name="Normal 9 9 2 2" xfId="7438"/>
    <cellStyle name="Normal 9 9 3" xfId="6315"/>
    <cellStyle name="Normal_AIRPLAN.XLS" xfId="3213"/>
    <cellStyle name="Note 10" xfId="2475"/>
    <cellStyle name="Note 11" xfId="2476"/>
    <cellStyle name="Note 12" xfId="2477"/>
    <cellStyle name="Note 13" xfId="2478"/>
    <cellStyle name="Note 14" xfId="2479"/>
    <cellStyle name="Note 15" xfId="2480"/>
    <cellStyle name="Note 16" xfId="4265"/>
    <cellStyle name="Note 2" xfId="2481"/>
    <cellStyle name="Note 2 10" xfId="4014"/>
    <cellStyle name="Note 2 2" xfId="2482"/>
    <cellStyle name="Note 2 2 10" xfId="4015"/>
    <cellStyle name="Note 2 2 2" xfId="2483"/>
    <cellStyle name="Note 2 2 2 2" xfId="2484"/>
    <cellStyle name="Note 2 2 2 3" xfId="4016"/>
    <cellStyle name="Note 2 2 3" xfId="2485"/>
    <cellStyle name="Note 2 2 3 2" xfId="2486"/>
    <cellStyle name="Note 2 2 3 2 2" xfId="4311"/>
    <cellStyle name="Note 2 2 3 3" xfId="2487"/>
    <cellStyle name="Note 2 2 3 3 2" xfId="2488"/>
    <cellStyle name="Note 2 2 3 3 2 2" xfId="3170"/>
    <cellStyle name="Note 2 2 3 3 2 2 2" xfId="4518"/>
    <cellStyle name="Note 2 2 3 3 2 2 2 2" xfId="6751"/>
    <cellStyle name="Note 2 2 3 3 2 2 3" xfId="5628"/>
    <cellStyle name="Note 2 2 3 3 2 3" xfId="4017"/>
    <cellStyle name="Note 2 2 3 3 2 3 2" xfId="5205"/>
    <cellStyle name="Note 2 2 3 3 2 3 2 2" xfId="7439"/>
    <cellStyle name="Note 2 2 3 3 2 3 3" xfId="6316"/>
    <cellStyle name="Note 2 2 3 3 2 4" xfId="4018"/>
    <cellStyle name="Note 2 2 3 3 2 4 2" xfId="5206"/>
    <cellStyle name="Note 2 2 3 3 2 4 2 2" xfId="7440"/>
    <cellStyle name="Note 2 2 3 3 2 4 3" xfId="6317"/>
    <cellStyle name="Note 2 2 3 3 2 5" xfId="4219"/>
    <cellStyle name="Note 2 2 3 3 2 5 2" xfId="6573"/>
    <cellStyle name="Note 2 2 3 3 2 6" xfId="5450"/>
    <cellStyle name="Note 2 2 3 3 3" xfId="3085"/>
    <cellStyle name="Note 2 2 3 3 3 2" xfId="4436"/>
    <cellStyle name="Note 2 2 3 3 3 2 2" xfId="6666"/>
    <cellStyle name="Note 2 2 3 3 3 3" xfId="5543"/>
    <cellStyle name="Note 2 2 3 3 4" xfId="4019"/>
    <cellStyle name="Note 2 2 3 3 4 2" xfId="5207"/>
    <cellStyle name="Note 2 2 3 3 4 2 2" xfId="7441"/>
    <cellStyle name="Note 2 2 3 3 4 3" xfId="6318"/>
    <cellStyle name="Note 2 2 3 3 5" xfId="4020"/>
    <cellStyle name="Note 2 2 3 3 5 2" xfId="5208"/>
    <cellStyle name="Note 2 2 3 3 5 2 2" xfId="7442"/>
    <cellStyle name="Note 2 2 3 3 5 3" xfId="6319"/>
    <cellStyle name="Note 2 2 3 3 6" xfId="4260"/>
    <cellStyle name="Note 2 2 3 3 6 2" xfId="6572"/>
    <cellStyle name="Note 2 2 3 3 7" xfId="5449"/>
    <cellStyle name="Note 2 2 3 4" xfId="2489"/>
    <cellStyle name="Note 2 2 3 4 2" xfId="3122"/>
    <cellStyle name="Note 2 2 3 4 2 2" xfId="4470"/>
    <cellStyle name="Note 2 2 3 4 2 2 2" xfId="6703"/>
    <cellStyle name="Note 2 2 3 4 2 3" xfId="5580"/>
    <cellStyle name="Note 2 2 3 4 3" xfId="4021"/>
    <cellStyle name="Note 2 2 3 4 3 2" xfId="5209"/>
    <cellStyle name="Note 2 2 3 4 3 2 2" xfId="7443"/>
    <cellStyle name="Note 2 2 3 4 3 3" xfId="6320"/>
    <cellStyle name="Note 2 2 3 4 4" xfId="4022"/>
    <cellStyle name="Note 2 2 3 4 4 2" xfId="5210"/>
    <cellStyle name="Note 2 2 3 4 4 2 2" xfId="7444"/>
    <cellStyle name="Note 2 2 3 4 4 3" xfId="6321"/>
    <cellStyle name="Note 2 2 3 4 5" xfId="4349"/>
    <cellStyle name="Note 2 2 3 4 5 2" xfId="6574"/>
    <cellStyle name="Note 2 2 3 4 6" xfId="5451"/>
    <cellStyle name="Note 2 2 3 5" xfId="2490"/>
    <cellStyle name="Note 2 2 3 5 2" xfId="3207"/>
    <cellStyle name="Note 2 2 3 5 2 2" xfId="4555"/>
    <cellStyle name="Note 2 2 3 5 2 2 2" xfId="6788"/>
    <cellStyle name="Note 2 2 3 5 2 3" xfId="5665"/>
    <cellStyle name="Note 2 2 3 5 3" xfId="4023"/>
    <cellStyle name="Note 2 2 3 5 3 2" xfId="5211"/>
    <cellStyle name="Note 2 2 3 5 3 2 2" xfId="7445"/>
    <cellStyle name="Note 2 2 3 5 3 3" xfId="6322"/>
    <cellStyle name="Note 2 2 3 5 4" xfId="4024"/>
    <cellStyle name="Note 2 2 3 5 4 2" xfId="5212"/>
    <cellStyle name="Note 2 2 3 5 4 2 2" xfId="7446"/>
    <cellStyle name="Note 2 2 3 5 4 3" xfId="6323"/>
    <cellStyle name="Note 2 2 3 5 5" xfId="4205"/>
    <cellStyle name="Note 2 2 3 5 5 2" xfId="6575"/>
    <cellStyle name="Note 2 2 3 5 6" xfId="5452"/>
    <cellStyle name="Note 2 2 3 6" xfId="3037"/>
    <cellStyle name="Note 2 2 3 6 2" xfId="4025"/>
    <cellStyle name="Note 2 2 3 6 2 2" xfId="5213"/>
    <cellStyle name="Note 2 2 3 6 2 2 2" xfId="7447"/>
    <cellStyle name="Note 2 2 3 6 2 3" xfId="6324"/>
    <cellStyle name="Note 2 2 3 6 3" xfId="4026"/>
    <cellStyle name="Note 2 2 3 6 3 2" xfId="5214"/>
    <cellStyle name="Note 2 2 3 6 3 2 2" xfId="7448"/>
    <cellStyle name="Note 2 2 3 6 3 3" xfId="6325"/>
    <cellStyle name="Note 2 2 3 6 4" xfId="4390"/>
    <cellStyle name="Note 2 2 3 6 4 2" xfId="6618"/>
    <cellStyle name="Note 2 2 3 6 5" xfId="5495"/>
    <cellStyle name="Note 2 2 3 7" xfId="4027"/>
    <cellStyle name="Note 2 2 3 7 2" xfId="5215"/>
    <cellStyle name="Note 2 2 3 7 2 2" xfId="7449"/>
    <cellStyle name="Note 2 2 3 7 3" xfId="6326"/>
    <cellStyle name="Note 2 2 3 8" xfId="4218"/>
    <cellStyle name="Note 2 2 3 8 2" xfId="6571"/>
    <cellStyle name="Note 2 2 3 9" xfId="5448"/>
    <cellStyle name="Note 2 2 4" xfId="2491"/>
    <cellStyle name="Note 2 2 4 2" xfId="4306"/>
    <cellStyle name="Note 2 2 5" xfId="2492"/>
    <cellStyle name="Note 2 2 6" xfId="2493"/>
    <cellStyle name="Note 2 2 7" xfId="2494"/>
    <cellStyle name="Note 2 2 8" xfId="2495"/>
    <cellStyle name="Note 2 2 9" xfId="2496"/>
    <cellStyle name="Note 2 2 9 2" xfId="2497"/>
    <cellStyle name="Note 2 2 9 2 2" xfId="3169"/>
    <cellStyle name="Note 2 2 9 2 2 2" xfId="4517"/>
    <cellStyle name="Note 2 2 9 2 2 2 2" xfId="6750"/>
    <cellStyle name="Note 2 2 9 2 2 3" xfId="5627"/>
    <cellStyle name="Note 2 2 9 2 3" xfId="4028"/>
    <cellStyle name="Note 2 2 9 2 3 2" xfId="5216"/>
    <cellStyle name="Note 2 2 9 2 3 2 2" xfId="7450"/>
    <cellStyle name="Note 2 2 9 2 3 3" xfId="6327"/>
    <cellStyle name="Note 2 2 9 2 4" xfId="4029"/>
    <cellStyle name="Note 2 2 9 2 4 2" xfId="5217"/>
    <cellStyle name="Note 2 2 9 2 4 2 2" xfId="7451"/>
    <cellStyle name="Note 2 2 9 2 4 3" xfId="6328"/>
    <cellStyle name="Note 2 2 9 2 5" xfId="4152"/>
    <cellStyle name="Note 2 2 9 2 5 2" xfId="6577"/>
    <cellStyle name="Note 2 2 9 2 6" xfId="5454"/>
    <cellStyle name="Note 2 2 9 3" xfId="3084"/>
    <cellStyle name="Note 2 2 9 3 2" xfId="4435"/>
    <cellStyle name="Note 2 2 9 3 2 2" xfId="6665"/>
    <cellStyle name="Note 2 2 9 3 3" xfId="5542"/>
    <cellStyle name="Note 2 2 9 4" xfId="4030"/>
    <cellStyle name="Note 2 2 9 4 2" xfId="5218"/>
    <cellStyle name="Note 2 2 9 4 2 2" xfId="7452"/>
    <cellStyle name="Note 2 2 9 4 3" xfId="6329"/>
    <cellStyle name="Note 2 2 9 5" xfId="4031"/>
    <cellStyle name="Note 2 2 9 5 2" xfId="5219"/>
    <cellStyle name="Note 2 2 9 5 2 2" xfId="7453"/>
    <cellStyle name="Note 2 2 9 5 3" xfId="6330"/>
    <cellStyle name="Note 2 2 9 6" xfId="4181"/>
    <cellStyle name="Note 2 2 9 6 2" xfId="6576"/>
    <cellStyle name="Note 2 2 9 7" xfId="5453"/>
    <cellStyle name="Note 2 3" xfId="2498"/>
    <cellStyle name="Note 2 3 2" xfId="2499"/>
    <cellStyle name="Note 2 3 3" xfId="4032"/>
    <cellStyle name="Note 2 4" xfId="2500"/>
    <cellStyle name="Note 2 4 2" xfId="2501"/>
    <cellStyle name="Note 2 4 3" xfId="4033"/>
    <cellStyle name="Note 2 5" xfId="2502"/>
    <cellStyle name="Note 2 5 2" xfId="2503"/>
    <cellStyle name="Note 2 5 3" xfId="4034"/>
    <cellStyle name="Note 2 6" xfId="2504"/>
    <cellStyle name="Note 2 7" xfId="2505"/>
    <cellStyle name="Note 2 8" xfId="2506"/>
    <cellStyle name="Note 2 9" xfId="2507"/>
    <cellStyle name="Note 3" xfId="2508"/>
    <cellStyle name="Note 3 2" xfId="2509"/>
    <cellStyle name="Note 3 3" xfId="2510"/>
    <cellStyle name="Note 3 4" xfId="2511"/>
    <cellStyle name="Note 3 5" xfId="2512"/>
    <cellStyle name="Note 4" xfId="2513"/>
    <cellStyle name="Note 4 2" xfId="2514"/>
    <cellStyle name="Note 4 3" xfId="2515"/>
    <cellStyle name="Note 4 4" xfId="2516"/>
    <cellStyle name="Note 4 5" xfId="2517"/>
    <cellStyle name="Note 5" xfId="2518"/>
    <cellStyle name="Note 5 2" xfId="2519"/>
    <cellStyle name="Note 5 3" xfId="2520"/>
    <cellStyle name="Note 5 4" xfId="2521"/>
    <cellStyle name="Note 5 5" xfId="2522"/>
    <cellStyle name="Note 6" xfId="2523"/>
    <cellStyle name="Note 6 2" xfId="2524"/>
    <cellStyle name="Note 6 3" xfId="2525"/>
    <cellStyle name="Note 6 4" xfId="2526"/>
    <cellStyle name="Note 6 5" xfId="2527"/>
    <cellStyle name="Note 7" xfId="2528"/>
    <cellStyle name="Note 7 2" xfId="2529"/>
    <cellStyle name="Note 7 3" xfId="2530"/>
    <cellStyle name="Note 7 4" xfId="2531"/>
    <cellStyle name="Note 7 5" xfId="2532"/>
    <cellStyle name="Note 8" xfId="2533"/>
    <cellStyle name="Note 8 2" xfId="2534"/>
    <cellStyle name="Note 8 3" xfId="2535"/>
    <cellStyle name="Note 8 4" xfId="2536"/>
    <cellStyle name="Note 8 5" xfId="2537"/>
    <cellStyle name="Note 9" xfId="2538"/>
    <cellStyle name="Note 9 2" xfId="2539"/>
    <cellStyle name="Note 9 3" xfId="2540"/>
    <cellStyle name="Note 9 4" xfId="2541"/>
    <cellStyle name="Note 9 5" xfId="2542"/>
    <cellStyle name="Org" xfId="2543"/>
    <cellStyle name="Org 10" xfId="2544"/>
    <cellStyle name="Org 10 2" xfId="2545"/>
    <cellStyle name="Org 10 2 2" xfId="2546"/>
    <cellStyle name="Org 10 3" xfId="2547"/>
    <cellStyle name="Org 11" xfId="2548"/>
    <cellStyle name="Org 11 2" xfId="2549"/>
    <cellStyle name="Org 11 2 2" xfId="2550"/>
    <cellStyle name="Org 11 3" xfId="2551"/>
    <cellStyle name="Org 12" xfId="2552"/>
    <cellStyle name="Org 12 2" xfId="2553"/>
    <cellStyle name="Org 12 2 2" xfId="2554"/>
    <cellStyle name="Org 12 3" xfId="2555"/>
    <cellStyle name="Org 13" xfId="2556"/>
    <cellStyle name="Org 13 2" xfId="2557"/>
    <cellStyle name="Org 13 2 2" xfId="2558"/>
    <cellStyle name="Org 13 3" xfId="2559"/>
    <cellStyle name="Org 14" xfId="2560"/>
    <cellStyle name="Org 14 2" xfId="2561"/>
    <cellStyle name="Org 14 2 2" xfId="2562"/>
    <cellStyle name="Org 14 3" xfId="2563"/>
    <cellStyle name="Org 15" xfId="2564"/>
    <cellStyle name="Org 15 2" xfId="2565"/>
    <cellStyle name="Org 15 2 2" xfId="2566"/>
    <cellStyle name="Org 15 3" xfId="2567"/>
    <cellStyle name="Org 2" xfId="2568"/>
    <cellStyle name="Org 2 2" xfId="2569"/>
    <cellStyle name="Org 2 2 2" xfId="2570"/>
    <cellStyle name="Org 2 3" xfId="2571"/>
    <cellStyle name="Org 3" xfId="2572"/>
    <cellStyle name="Org 3 2" xfId="2573"/>
    <cellStyle name="Org 3 2 2" xfId="2574"/>
    <cellStyle name="Org 3 3" xfId="2575"/>
    <cellStyle name="Org 4" xfId="2576"/>
    <cellStyle name="Org 4 2" xfId="2577"/>
    <cellStyle name="Org 4 2 2" xfId="2578"/>
    <cellStyle name="Org 4 3" xfId="2579"/>
    <cellStyle name="Org 5" xfId="2580"/>
    <cellStyle name="Org 5 2" xfId="2581"/>
    <cellStyle name="Org 5 2 2" xfId="2582"/>
    <cellStyle name="Org 5 3" xfId="2583"/>
    <cellStyle name="Org 6" xfId="2584"/>
    <cellStyle name="Org 6 2" xfId="2585"/>
    <cellStyle name="Org 6 2 2" xfId="2586"/>
    <cellStyle name="Org 6 3" xfId="2587"/>
    <cellStyle name="Org 7" xfId="2588"/>
    <cellStyle name="Org 7 2" xfId="2589"/>
    <cellStyle name="Org 7 2 2" xfId="2590"/>
    <cellStyle name="Org 7 3" xfId="2591"/>
    <cellStyle name="Org 8" xfId="2592"/>
    <cellStyle name="Org 8 2" xfId="2593"/>
    <cellStyle name="Org 8 2 2" xfId="2594"/>
    <cellStyle name="Org 8 3" xfId="2595"/>
    <cellStyle name="Org 9" xfId="2596"/>
    <cellStyle name="Org 9 2" xfId="2597"/>
    <cellStyle name="Org 9 2 2" xfId="2598"/>
    <cellStyle name="Org 9 3" xfId="2599"/>
    <cellStyle name="Output" xfId="4107" builtinId="21" customBuiltin="1"/>
    <cellStyle name="Output 10" xfId="2600"/>
    <cellStyle name="Output 11" xfId="2601"/>
    <cellStyle name="Output 12" xfId="2602"/>
    <cellStyle name="Output 13" xfId="2603"/>
    <cellStyle name="Output 14" xfId="2604"/>
    <cellStyle name="Output 15" xfId="2605"/>
    <cellStyle name="Output 2" xfId="2606"/>
    <cellStyle name="Output 2 10" xfId="2607"/>
    <cellStyle name="Output 2 11" xfId="4035"/>
    <cellStyle name="Output 2 2" xfId="2608"/>
    <cellStyle name="Output 2 2 2" xfId="2609"/>
    <cellStyle name="Output 2 2 3" xfId="2610"/>
    <cellStyle name="Output 2 2 4" xfId="2611"/>
    <cellStyle name="Output 2 2 5" xfId="2612"/>
    <cellStyle name="Output 2 2 6" xfId="2613"/>
    <cellStyle name="Output 2 2 7" xfId="2614"/>
    <cellStyle name="Output 2 2 8" xfId="2615"/>
    <cellStyle name="Output 2 2 9" xfId="4036"/>
    <cellStyle name="Output 2 3" xfId="2616"/>
    <cellStyle name="Output 2 3 2" xfId="2617"/>
    <cellStyle name="Output 2 3 3" xfId="4037"/>
    <cellStyle name="Output 2 4" xfId="2618"/>
    <cellStyle name="Output 2 4 2" xfId="2619"/>
    <cellStyle name="Output 2 4 3" xfId="4038"/>
    <cellStyle name="Output 2 5" xfId="2620"/>
    <cellStyle name="Output 2 5 2" xfId="2621"/>
    <cellStyle name="Output 2 5 3" xfId="4039"/>
    <cellStyle name="Output 2 6" xfId="2622"/>
    <cellStyle name="Output 2 7" xfId="2623"/>
    <cellStyle name="Output 2 8" xfId="2624"/>
    <cellStyle name="Output 2 9" xfId="2625"/>
    <cellStyle name="Output 3" xfId="2626"/>
    <cellStyle name="Output 3 2" xfId="2627"/>
    <cellStyle name="Output 3 3" xfId="2628"/>
    <cellStyle name="Output 3 4" xfId="2629"/>
    <cellStyle name="Output 3 5" xfId="2630"/>
    <cellStyle name="Output 4" xfId="2631"/>
    <cellStyle name="Output 4 2" xfId="2632"/>
    <cellStyle name="Output 4 3" xfId="2633"/>
    <cellStyle name="Output 4 4" xfId="2634"/>
    <cellStyle name="Output 4 5" xfId="2635"/>
    <cellStyle name="Output 5" xfId="2636"/>
    <cellStyle name="Output 5 2" xfId="2637"/>
    <cellStyle name="Output 5 3" xfId="2638"/>
    <cellStyle name="Output 5 4" xfId="2639"/>
    <cellStyle name="Output 5 5" xfId="2640"/>
    <cellStyle name="Output 6" xfId="2641"/>
    <cellStyle name="Output 6 2" xfId="2642"/>
    <cellStyle name="Output 6 3" xfId="2643"/>
    <cellStyle name="Output 6 4" xfId="2644"/>
    <cellStyle name="Output 6 5" xfId="2645"/>
    <cellStyle name="Output 7" xfId="2646"/>
    <cellStyle name="Output 7 2" xfId="2647"/>
    <cellStyle name="Output 7 3" xfId="2648"/>
    <cellStyle name="Output 7 4" xfId="2649"/>
    <cellStyle name="Output 7 5" xfId="2650"/>
    <cellStyle name="Output 8" xfId="2651"/>
    <cellStyle name="Output 8 2" xfId="2652"/>
    <cellStyle name="Output 8 3" xfId="2653"/>
    <cellStyle name="Output 8 4" xfId="2654"/>
    <cellStyle name="Output 8 5" xfId="2655"/>
    <cellStyle name="Output 9" xfId="2656"/>
    <cellStyle name="Output 9 2" xfId="2657"/>
    <cellStyle name="Output 9 3" xfId="2658"/>
    <cellStyle name="Output 9 4" xfId="2659"/>
    <cellStyle name="Output 9 5" xfId="2660"/>
    <cellStyle name="Percent 10" xfId="2661"/>
    <cellStyle name="Percent 11" xfId="2662"/>
    <cellStyle name="Percent 12" xfId="2663"/>
    <cellStyle name="Percent 13" xfId="2664"/>
    <cellStyle name="Percent 14" xfId="2665"/>
    <cellStyle name="Percent 15" xfId="2666"/>
    <cellStyle name="Percent 15 2" xfId="2667"/>
    <cellStyle name="Percent 15 2 2" xfId="3113"/>
    <cellStyle name="Percent 15 2 2 2" xfId="4355"/>
    <cellStyle name="Percent 15 2 2 2 2" xfId="6694"/>
    <cellStyle name="Percent 15 2 2 3" xfId="5571"/>
    <cellStyle name="Percent 15 2 3" xfId="4040"/>
    <cellStyle name="Percent 15 2 3 2" xfId="5220"/>
    <cellStyle name="Percent 15 2 3 2 2" xfId="7454"/>
    <cellStyle name="Percent 15 2 3 3" xfId="6331"/>
    <cellStyle name="Percent 15 2 4" xfId="4041"/>
    <cellStyle name="Percent 15 2 4 2" xfId="5221"/>
    <cellStyle name="Percent 15 2 4 2 2" xfId="7455"/>
    <cellStyle name="Percent 15 2 4 3" xfId="6332"/>
    <cellStyle name="Percent 15 2 5" xfId="4251"/>
    <cellStyle name="Percent 15 2 5 2" xfId="6579"/>
    <cellStyle name="Percent 15 2 6" xfId="5456"/>
    <cellStyle name="Percent 15 3" xfId="2668"/>
    <cellStyle name="Percent 15 3 2" xfId="3198"/>
    <cellStyle name="Percent 15 3 2 2" xfId="4546"/>
    <cellStyle name="Percent 15 3 2 2 2" xfId="6779"/>
    <cellStyle name="Percent 15 3 2 3" xfId="5656"/>
    <cellStyle name="Percent 15 3 3" xfId="4042"/>
    <cellStyle name="Percent 15 3 3 2" xfId="5222"/>
    <cellStyle name="Percent 15 3 3 2 2" xfId="7456"/>
    <cellStyle name="Percent 15 3 3 3" xfId="6333"/>
    <cellStyle name="Percent 15 3 4" xfId="4043"/>
    <cellStyle name="Percent 15 3 4 2" xfId="5223"/>
    <cellStyle name="Percent 15 3 4 2 2" xfId="7457"/>
    <cellStyle name="Percent 15 3 4 3" xfId="6334"/>
    <cellStyle name="Percent 15 3 5" xfId="4340"/>
    <cellStyle name="Percent 15 3 5 2" xfId="6580"/>
    <cellStyle name="Percent 15 3 6" xfId="5457"/>
    <cellStyle name="Percent 15 4" xfId="3028"/>
    <cellStyle name="Percent 15 4 2" xfId="4381"/>
    <cellStyle name="Percent 15 4 2 2" xfId="6609"/>
    <cellStyle name="Percent 15 4 3" xfId="5486"/>
    <cellStyle name="Percent 15 5" xfId="4044"/>
    <cellStyle name="Percent 15 5 2" xfId="5224"/>
    <cellStyle name="Percent 15 5 2 2" xfId="7458"/>
    <cellStyle name="Percent 15 5 3" xfId="6335"/>
    <cellStyle name="Percent 15 6" xfId="4045"/>
    <cellStyle name="Percent 15 6 2" xfId="5225"/>
    <cellStyle name="Percent 15 6 2 2" xfId="7459"/>
    <cellStyle name="Percent 15 6 3" xfId="6336"/>
    <cellStyle name="Percent 15 7" xfId="4204"/>
    <cellStyle name="Percent 15 7 2" xfId="6374"/>
    <cellStyle name="Percent 15 8" xfId="6578"/>
    <cellStyle name="Percent 15 9" xfId="5455"/>
    <cellStyle name="Percent 16" xfId="2669"/>
    <cellStyle name="Percent 16 2" xfId="2670"/>
    <cellStyle name="Percent 16 2 2" xfId="3126"/>
    <cellStyle name="Percent 16 2 2 2" xfId="4474"/>
    <cellStyle name="Percent 16 2 2 2 2" xfId="6707"/>
    <cellStyle name="Percent 16 2 2 3" xfId="5584"/>
    <cellStyle name="Percent 16 2 3" xfId="4046"/>
    <cellStyle name="Percent 16 2 3 2" xfId="5226"/>
    <cellStyle name="Percent 16 2 3 2 2" xfId="7460"/>
    <cellStyle name="Percent 16 2 3 3" xfId="6337"/>
    <cellStyle name="Percent 16 2 4" xfId="4047"/>
    <cellStyle name="Percent 16 2 4 2" xfId="5227"/>
    <cellStyle name="Percent 16 2 4 2 2" xfId="7461"/>
    <cellStyle name="Percent 16 2 4 3" xfId="6338"/>
    <cellStyle name="Percent 16 2 5" xfId="4220"/>
    <cellStyle name="Percent 16 2 5 2" xfId="6582"/>
    <cellStyle name="Percent 16 2 6" xfId="5459"/>
    <cellStyle name="Percent 16 3" xfId="3041"/>
    <cellStyle name="Percent 16 3 2" xfId="4392"/>
    <cellStyle name="Percent 16 3 2 2" xfId="6622"/>
    <cellStyle name="Percent 16 3 3" xfId="5499"/>
    <cellStyle name="Percent 16 4" xfId="4048"/>
    <cellStyle name="Percent 16 4 2" xfId="5228"/>
    <cellStyle name="Percent 16 4 2 2" xfId="7462"/>
    <cellStyle name="Percent 16 4 3" xfId="6339"/>
    <cellStyle name="Percent 16 5" xfId="4049"/>
    <cellStyle name="Percent 16 5 2" xfId="5229"/>
    <cellStyle name="Percent 16 5 2 2" xfId="7463"/>
    <cellStyle name="Percent 16 5 3" xfId="6340"/>
    <cellStyle name="Percent 16 6" xfId="4315"/>
    <cellStyle name="Percent 16 6 2" xfId="6581"/>
    <cellStyle name="Percent 16 7" xfId="5458"/>
    <cellStyle name="Percent 17" xfId="4097"/>
    <cellStyle name="Percent 17 2" xfId="5256"/>
    <cellStyle name="Percent 17 2 2" xfId="7490"/>
    <cellStyle name="Percent 17 3" xfId="6367"/>
    <cellStyle name="Percent 18" xfId="6371"/>
    <cellStyle name="Percent 19" xfId="7494"/>
    <cellStyle name="Percent 2" xfId="2671"/>
    <cellStyle name="Percent 2 10" xfId="2672"/>
    <cellStyle name="Percent 2 11" xfId="2673"/>
    <cellStyle name="Percent 2 12" xfId="2674"/>
    <cellStyle name="Percent 2 13" xfId="2675"/>
    <cellStyle name="Percent 2 14" xfId="2676"/>
    <cellStyle name="Percent 2 15" xfId="2677"/>
    <cellStyle name="Percent 2 16" xfId="4050"/>
    <cellStyle name="Percent 2 2" xfId="2678"/>
    <cellStyle name="Percent 2 2 2" xfId="2679"/>
    <cellStyle name="Percent 2 2 3" xfId="4051"/>
    <cellStyle name="Percent 2 3" xfId="2680"/>
    <cellStyle name="Percent 2 3 2" xfId="2681"/>
    <cellStyle name="Percent 2 3 3" xfId="4052"/>
    <cellStyle name="Percent 2 4" xfId="2682"/>
    <cellStyle name="Percent 2 4 2" xfId="2683"/>
    <cellStyle name="Percent 2 4 3" xfId="4053"/>
    <cellStyle name="Percent 2 5" xfId="2684"/>
    <cellStyle name="Percent 2 5 2" xfId="2685"/>
    <cellStyle name="Percent 2 5 3" xfId="4054"/>
    <cellStyle name="Percent 2 6" xfId="2686"/>
    <cellStyle name="Percent 2 7" xfId="2687"/>
    <cellStyle name="Percent 2 8" xfId="2688"/>
    <cellStyle name="Percent 2 9" xfId="2689"/>
    <cellStyle name="Percent 3" xfId="2690"/>
    <cellStyle name="Percent 3 10" xfId="6379"/>
    <cellStyle name="Percent 3 2" xfId="2691"/>
    <cellStyle name="Percent 3 2 2" xfId="2692"/>
    <cellStyle name="Percent 3 2 3" xfId="4055"/>
    <cellStyle name="Percent 3 3" xfId="2693"/>
    <cellStyle name="Percent 3 3 2" xfId="2694"/>
    <cellStyle name="Percent 3 3 2 2" xfId="2695"/>
    <cellStyle name="Percent 3 3 2 2 2" xfId="3173"/>
    <cellStyle name="Percent 3 3 2 2 2 2" xfId="4521"/>
    <cellStyle name="Percent 3 3 2 2 2 2 2" xfId="6754"/>
    <cellStyle name="Percent 3 3 2 2 2 3" xfId="5631"/>
    <cellStyle name="Percent 3 3 2 2 3" xfId="4056"/>
    <cellStyle name="Percent 3 3 2 2 3 2" xfId="5230"/>
    <cellStyle name="Percent 3 3 2 2 3 2 2" xfId="7464"/>
    <cellStyle name="Percent 3 3 2 2 3 3" xfId="6341"/>
    <cellStyle name="Percent 3 3 2 2 4" xfId="4057"/>
    <cellStyle name="Percent 3 3 2 2 4 2" xfId="5231"/>
    <cellStyle name="Percent 3 3 2 2 4 2 2" xfId="7465"/>
    <cellStyle name="Percent 3 3 2 2 4 3" xfId="6342"/>
    <cellStyle name="Percent 3 3 2 2 5" xfId="4138"/>
    <cellStyle name="Percent 3 3 2 2 5 2" xfId="6584"/>
    <cellStyle name="Percent 3 3 2 2 6" xfId="5461"/>
    <cellStyle name="Percent 3 3 2 3" xfId="3088"/>
    <cellStyle name="Percent 3 3 2 3 2" xfId="4058"/>
    <cellStyle name="Percent 3 3 2 3 2 2" xfId="5232"/>
    <cellStyle name="Percent 3 3 2 3 2 2 2" xfId="7466"/>
    <cellStyle name="Percent 3 3 2 3 2 3" xfId="6343"/>
    <cellStyle name="Percent 3 3 2 3 3" xfId="4059"/>
    <cellStyle name="Percent 3 3 2 3 3 2" xfId="5233"/>
    <cellStyle name="Percent 3 3 2 3 3 2 2" xfId="7467"/>
    <cellStyle name="Percent 3 3 2 3 3 3" xfId="6344"/>
    <cellStyle name="Percent 3 3 2 3 4" xfId="4439"/>
    <cellStyle name="Percent 3 3 2 3 4 2" xfId="6669"/>
    <cellStyle name="Percent 3 3 2 3 5" xfId="5546"/>
    <cellStyle name="Percent 3 3 2 4" xfId="4060"/>
    <cellStyle name="Percent 3 3 2 4 2" xfId="5234"/>
    <cellStyle name="Percent 3 3 2 4 2 2" xfId="7468"/>
    <cellStyle name="Percent 3 3 2 4 3" xfId="6345"/>
    <cellStyle name="Percent 3 3 2 5" xfId="4061"/>
    <cellStyle name="Percent 3 3 2 5 2" xfId="5235"/>
    <cellStyle name="Percent 3 3 2 5 2 2" xfId="7469"/>
    <cellStyle name="Percent 3 3 2 5 3" xfId="6346"/>
    <cellStyle name="Percent 3 3 2 6" xfId="4062"/>
    <cellStyle name="Percent 3 3 2 6 2" xfId="5236"/>
    <cellStyle name="Percent 3 3 2 6 2 2" xfId="7470"/>
    <cellStyle name="Percent 3 3 2 6 3" xfId="6347"/>
    <cellStyle name="Percent 3 3 2 7" xfId="4177"/>
    <cellStyle name="Percent 3 3 2 7 2" xfId="6583"/>
    <cellStyle name="Percent 3 3 2 8" xfId="5460"/>
    <cellStyle name="Percent 3 3 3" xfId="4063"/>
    <cellStyle name="Percent 3 3 4" xfId="4064"/>
    <cellStyle name="Percent 3 3 4 2" xfId="5237"/>
    <cellStyle name="Percent 3 3 4 2 2" xfId="7471"/>
    <cellStyle name="Percent 3 3 4 3" xfId="6348"/>
    <cellStyle name="Percent 3 3 5" xfId="4065"/>
    <cellStyle name="Percent 3 3 5 2" xfId="5238"/>
    <cellStyle name="Percent 3 3 5 2 2" xfId="7472"/>
    <cellStyle name="Percent 3 3 5 3" xfId="6349"/>
    <cellStyle name="Percent 3 4" xfId="2696"/>
    <cellStyle name="Percent 3 4 2" xfId="4066"/>
    <cellStyle name="Percent 3 4 3" xfId="4067"/>
    <cellStyle name="Percent 3 4 3 2" xfId="5239"/>
    <cellStyle name="Percent 3 4 3 2 2" xfId="7473"/>
    <cellStyle name="Percent 3 4 3 3" xfId="6350"/>
    <cellStyle name="Percent 3 4 4" xfId="4068"/>
    <cellStyle name="Percent 3 4 4 2" xfId="5240"/>
    <cellStyle name="Percent 3 4 4 2 2" xfId="7474"/>
    <cellStyle name="Percent 3 4 4 3" xfId="6351"/>
    <cellStyle name="Percent 3 5" xfId="2697"/>
    <cellStyle name="Percent 3 6" xfId="2698"/>
    <cellStyle name="Percent 3 7" xfId="4069"/>
    <cellStyle name="Percent 3 8" xfId="4070"/>
    <cellStyle name="Percent 3 8 2" xfId="5241"/>
    <cellStyle name="Percent 3 8 2 2" xfId="7475"/>
    <cellStyle name="Percent 3 8 3" xfId="6352"/>
    <cellStyle name="Percent 3 9" xfId="4071"/>
    <cellStyle name="Percent 3 9 2" xfId="5242"/>
    <cellStyle name="Percent 3 9 2 2" xfId="7476"/>
    <cellStyle name="Percent 3 9 3" xfId="6353"/>
    <cellStyle name="Percent 4" xfId="2699"/>
    <cellStyle name="Percent 4 2" xfId="2700"/>
    <cellStyle name="Percent 4 2 2" xfId="4072"/>
    <cellStyle name="Percent 4 2 3" xfId="4073"/>
    <cellStyle name="Percent 4 2 3 2" xfId="5243"/>
    <cellStyle name="Percent 4 2 3 2 2" xfId="7477"/>
    <cellStyle name="Percent 4 2 3 3" xfId="6354"/>
    <cellStyle name="Percent 4 2 4" xfId="4074"/>
    <cellStyle name="Percent 4 2 4 2" xfId="5244"/>
    <cellStyle name="Percent 4 2 4 2 2" xfId="7478"/>
    <cellStyle name="Percent 4 2 4 3" xfId="6355"/>
    <cellStyle name="Percent 4 3" xfId="2701"/>
    <cellStyle name="Percent 4 4" xfId="2702"/>
    <cellStyle name="Percent 4 5" xfId="2703"/>
    <cellStyle name="Percent 4 6" xfId="2704"/>
    <cellStyle name="Percent 4 6 2" xfId="2705"/>
    <cellStyle name="Percent 4 6 2 2" xfId="3171"/>
    <cellStyle name="Percent 4 6 2 2 2" xfId="4519"/>
    <cellStyle name="Percent 4 6 2 2 2 2" xfId="6752"/>
    <cellStyle name="Percent 4 6 2 2 3" xfId="5629"/>
    <cellStyle name="Percent 4 6 2 3" xfId="4075"/>
    <cellStyle name="Percent 4 6 2 3 2" xfId="5245"/>
    <cellStyle name="Percent 4 6 2 3 2 2" xfId="7479"/>
    <cellStyle name="Percent 4 6 2 3 3" xfId="6356"/>
    <cellStyle name="Percent 4 6 2 4" xfId="4076"/>
    <cellStyle name="Percent 4 6 2 4 2" xfId="5246"/>
    <cellStyle name="Percent 4 6 2 4 2 2" xfId="7480"/>
    <cellStyle name="Percent 4 6 2 4 3" xfId="6357"/>
    <cellStyle name="Percent 4 6 2 5" xfId="4275"/>
    <cellStyle name="Percent 4 6 2 5 2" xfId="6586"/>
    <cellStyle name="Percent 4 6 2 6" xfId="5463"/>
    <cellStyle name="Percent 4 6 3" xfId="3086"/>
    <cellStyle name="Percent 4 6 3 2" xfId="4437"/>
    <cellStyle name="Percent 4 6 3 2 2" xfId="6667"/>
    <cellStyle name="Percent 4 6 3 3" xfId="5544"/>
    <cellStyle name="Percent 4 6 4" xfId="4077"/>
    <cellStyle name="Percent 4 6 4 2" xfId="5247"/>
    <cellStyle name="Percent 4 6 4 2 2" xfId="7481"/>
    <cellStyle name="Percent 4 6 4 3" xfId="6358"/>
    <cellStyle name="Percent 4 6 5" xfId="4078"/>
    <cellStyle name="Percent 4 6 5 2" xfId="5248"/>
    <cellStyle name="Percent 4 6 5 2 2" xfId="7482"/>
    <cellStyle name="Percent 4 6 5 3" xfId="6359"/>
    <cellStyle name="Percent 4 6 6" xfId="4307"/>
    <cellStyle name="Percent 4 6 6 2" xfId="6585"/>
    <cellStyle name="Percent 4 6 7" xfId="5462"/>
    <cellStyle name="Percent 4 7" xfId="4079"/>
    <cellStyle name="Percent 4 8" xfId="4080"/>
    <cellStyle name="Percent 4 8 2" xfId="5249"/>
    <cellStyle name="Percent 4 8 2 2" xfId="7483"/>
    <cellStyle name="Percent 4 8 3" xfId="6360"/>
    <cellStyle name="Percent 4 9" xfId="4081"/>
    <cellStyle name="Percent 4 9 2" xfId="5250"/>
    <cellStyle name="Percent 4 9 2 2" xfId="7484"/>
    <cellStyle name="Percent 4 9 3" xfId="6361"/>
    <cellStyle name="Percent 5" xfId="2706"/>
    <cellStyle name="Percent 5 2" xfId="2707"/>
    <cellStyle name="Percent 5 2 2" xfId="4082"/>
    <cellStyle name="Percent 5 2 3" xfId="4083"/>
    <cellStyle name="Percent 5 2 3 2" xfId="5251"/>
    <cellStyle name="Percent 5 2 3 2 2" xfId="7485"/>
    <cellStyle name="Percent 5 2 3 3" xfId="6362"/>
    <cellStyle name="Percent 5 2 4" xfId="4084"/>
    <cellStyle name="Percent 5 2 4 2" xfId="5252"/>
    <cellStyle name="Percent 5 2 4 2 2" xfId="7486"/>
    <cellStyle name="Percent 5 2 4 3" xfId="6363"/>
    <cellStyle name="Percent 5 3" xfId="2708"/>
    <cellStyle name="Percent 5 4" xfId="2709"/>
    <cellStyle name="Percent 5 5" xfId="2710"/>
    <cellStyle name="Percent 5 6" xfId="3216"/>
    <cellStyle name="Percent 5 6 2" xfId="4563"/>
    <cellStyle name="Percent 5 6 2 2" xfId="6796"/>
    <cellStyle name="Percent 5 6 3" xfId="5673"/>
    <cellStyle name="Percent 5 7" xfId="4085"/>
    <cellStyle name="Percent 5 7 2" xfId="5253"/>
    <cellStyle name="Percent 5 7 2 2" xfId="7487"/>
    <cellStyle name="Percent 5 7 3" xfId="6364"/>
    <cellStyle name="Percent 5 8" xfId="4086"/>
    <cellStyle name="Percent 5 8 2" xfId="5254"/>
    <cellStyle name="Percent 5 8 2 2" xfId="7488"/>
    <cellStyle name="Percent 5 8 3" xfId="6365"/>
    <cellStyle name="Percent 6" xfId="2711"/>
    <cellStyle name="Percent 6 2" xfId="2712"/>
    <cellStyle name="Percent 6 3" xfId="2713"/>
    <cellStyle name="Percent 6 4" xfId="2714"/>
    <cellStyle name="Percent 6 5" xfId="2715"/>
    <cellStyle name="Percent 7" xfId="2716"/>
    <cellStyle name="Percent 7 2" xfId="2717"/>
    <cellStyle name="Percent 7 3" xfId="2718"/>
    <cellStyle name="Percent 7 4" xfId="2719"/>
    <cellStyle name="Percent 7 5" xfId="2720"/>
    <cellStyle name="Percent 8" xfId="2721"/>
    <cellStyle name="Percent 8 2" xfId="2722"/>
    <cellStyle name="Percent 8 3" xfId="2723"/>
    <cellStyle name="Percent 8 4" xfId="2724"/>
    <cellStyle name="Percent 8 5" xfId="2725"/>
    <cellStyle name="Percent 9" xfId="2726"/>
    <cellStyle name="Percent 9 2" xfId="2727"/>
    <cellStyle name="Percent 9 3" xfId="2728"/>
    <cellStyle name="Percent 9 4" xfId="2729"/>
    <cellStyle name="Percent 9 5" xfId="2730"/>
    <cellStyle name="Phone" xfId="2731"/>
    <cellStyle name="Project" xfId="2732"/>
    <cellStyle name="Project 10" xfId="2733"/>
    <cellStyle name="Project 10 2" xfId="2734"/>
    <cellStyle name="Project 10 2 2" xfId="2735"/>
    <cellStyle name="Project 10 3" xfId="2736"/>
    <cellStyle name="Project 11" xfId="2737"/>
    <cellStyle name="Project 11 2" xfId="2738"/>
    <cellStyle name="Project 11 2 2" xfId="2739"/>
    <cellStyle name="Project 11 3" xfId="2740"/>
    <cellStyle name="Project 12" xfId="2741"/>
    <cellStyle name="Project 12 2" xfId="2742"/>
    <cellStyle name="Project 12 2 2" xfId="2743"/>
    <cellStyle name="Project 12 3" xfId="2744"/>
    <cellStyle name="Project 13" xfId="2745"/>
    <cellStyle name="Project 13 2" xfId="2746"/>
    <cellStyle name="Project 13 2 2" xfId="2747"/>
    <cellStyle name="Project 13 3" xfId="2748"/>
    <cellStyle name="Project 14" xfId="2749"/>
    <cellStyle name="Project 14 2" xfId="2750"/>
    <cellStyle name="Project 14 2 2" xfId="2751"/>
    <cellStyle name="Project 14 3" xfId="2752"/>
    <cellStyle name="Project 15" xfId="2753"/>
    <cellStyle name="Project 15 2" xfId="2754"/>
    <cellStyle name="Project 15 2 2" xfId="2755"/>
    <cellStyle name="Project 15 3" xfId="2756"/>
    <cellStyle name="Project 2" xfId="2757"/>
    <cellStyle name="Project 2 2" xfId="2758"/>
    <cellStyle name="Project 2 2 2" xfId="2759"/>
    <cellStyle name="Project 2 3" xfId="2760"/>
    <cellStyle name="Project 3" xfId="2761"/>
    <cellStyle name="Project 3 2" xfId="2762"/>
    <cellStyle name="Project 3 2 2" xfId="2763"/>
    <cellStyle name="Project 3 3" xfId="2764"/>
    <cellStyle name="Project 4" xfId="2765"/>
    <cellStyle name="Project 4 2" xfId="2766"/>
    <cellStyle name="Project 4 2 2" xfId="2767"/>
    <cellStyle name="Project 4 3" xfId="2768"/>
    <cellStyle name="Project 5" xfId="2769"/>
    <cellStyle name="Project 5 2" xfId="2770"/>
    <cellStyle name="Project 5 2 2" xfId="2771"/>
    <cellStyle name="Project 5 3" xfId="2772"/>
    <cellStyle name="Project 6" xfId="2773"/>
    <cellStyle name="Project 6 2" xfId="2774"/>
    <cellStyle name="Project 6 2 2" xfId="2775"/>
    <cellStyle name="Project 6 3" xfId="2776"/>
    <cellStyle name="Project 7" xfId="2777"/>
    <cellStyle name="Project 7 2" xfId="2778"/>
    <cellStyle name="Project 7 2 2" xfId="2779"/>
    <cellStyle name="Project 7 3" xfId="2780"/>
    <cellStyle name="Project 8" xfId="2781"/>
    <cellStyle name="Project 8 2" xfId="2782"/>
    <cellStyle name="Project 8 2 2" xfId="2783"/>
    <cellStyle name="Project 8 3" xfId="2784"/>
    <cellStyle name="Project 9" xfId="2785"/>
    <cellStyle name="Project 9 2" xfId="2786"/>
    <cellStyle name="Project 9 2 2" xfId="2787"/>
    <cellStyle name="Project 9 3" xfId="2788"/>
    <cellStyle name="Subtotal" xfId="2789"/>
    <cellStyle name="t" xfId="2790"/>
    <cellStyle name="task" xfId="2791"/>
    <cellStyle name="task 10" xfId="2792"/>
    <cellStyle name="task 10 2" xfId="2793"/>
    <cellStyle name="task 10 2 2" xfId="2794"/>
    <cellStyle name="task 10 3" xfId="2795"/>
    <cellStyle name="task 11" xfId="2796"/>
    <cellStyle name="task 11 2" xfId="2797"/>
    <cellStyle name="task 11 2 2" xfId="2798"/>
    <cellStyle name="task 11 3" xfId="2799"/>
    <cellStyle name="task 12" xfId="2800"/>
    <cellStyle name="task 12 2" xfId="2801"/>
    <cellStyle name="task 12 2 2" xfId="2802"/>
    <cellStyle name="task 12 3" xfId="2803"/>
    <cellStyle name="task 13" xfId="2804"/>
    <cellStyle name="task 13 2" xfId="2805"/>
    <cellStyle name="task 13 2 2" xfId="2806"/>
    <cellStyle name="task 13 3" xfId="2807"/>
    <cellStyle name="task 14" xfId="2808"/>
    <cellStyle name="task 14 2" xfId="2809"/>
    <cellStyle name="task 14 2 2" xfId="2810"/>
    <cellStyle name="task 14 3" xfId="2811"/>
    <cellStyle name="task 15" xfId="2812"/>
    <cellStyle name="task 15 2" xfId="2813"/>
    <cellStyle name="task 15 2 2" xfId="2814"/>
    <cellStyle name="task 15 3" xfId="2815"/>
    <cellStyle name="task 2" xfId="2816"/>
    <cellStyle name="task 2 2" xfId="2817"/>
    <cellStyle name="task 2 2 2" xfId="2818"/>
    <cellStyle name="task 2 3" xfId="2819"/>
    <cellStyle name="task 3" xfId="2820"/>
    <cellStyle name="task 3 2" xfId="2821"/>
    <cellStyle name="task 3 2 2" xfId="2822"/>
    <cellStyle name="task 3 3" xfId="2823"/>
    <cellStyle name="task 4" xfId="2824"/>
    <cellStyle name="task 4 2" xfId="2825"/>
    <cellStyle name="task 4 2 2" xfId="2826"/>
    <cellStyle name="task 4 3" xfId="2827"/>
    <cellStyle name="task 5" xfId="2828"/>
    <cellStyle name="task 5 2" xfId="2829"/>
    <cellStyle name="task 5 2 2" xfId="2830"/>
    <cellStyle name="task 5 3" xfId="2831"/>
    <cellStyle name="task 6" xfId="2832"/>
    <cellStyle name="task 6 2" xfId="2833"/>
    <cellStyle name="task 6 2 2" xfId="2834"/>
    <cellStyle name="task 6 3" xfId="2835"/>
    <cellStyle name="task 7" xfId="2836"/>
    <cellStyle name="task 7 2" xfId="2837"/>
    <cellStyle name="task 7 2 2" xfId="2838"/>
    <cellStyle name="task 7 3" xfId="2839"/>
    <cellStyle name="task 8" xfId="2840"/>
    <cellStyle name="task 8 2" xfId="2841"/>
    <cellStyle name="task 8 2 2" xfId="2842"/>
    <cellStyle name="task 8 3" xfId="2843"/>
    <cellStyle name="task 9" xfId="2844"/>
    <cellStyle name="task 9 2" xfId="2845"/>
    <cellStyle name="task 9 2 2" xfId="2846"/>
    <cellStyle name="task 9 3" xfId="2847"/>
    <cellStyle name="Title 10" xfId="2848"/>
    <cellStyle name="Title 11" xfId="2849"/>
    <cellStyle name="Title 12" xfId="2850"/>
    <cellStyle name="Title 13" xfId="2851"/>
    <cellStyle name="Title 14" xfId="2852"/>
    <cellStyle name="Title 15" xfId="2853"/>
    <cellStyle name="Title 16" xfId="4227"/>
    <cellStyle name="Title 2" xfId="2854"/>
    <cellStyle name="Title 2 2" xfId="2855"/>
    <cellStyle name="Title 2 2 2" xfId="2856"/>
    <cellStyle name="Title 2 2 3" xfId="4087"/>
    <cellStyle name="Title 2 3" xfId="2857"/>
    <cellStyle name="Title 2 4" xfId="2858"/>
    <cellStyle name="Title 2 5" xfId="2859"/>
    <cellStyle name="Title 2 6" xfId="2860"/>
    <cellStyle name="Title 2 7" xfId="4088"/>
    <cellStyle name="Title 3" xfId="2861"/>
    <cellStyle name="Title 3 2" xfId="2862"/>
    <cellStyle name="Title 3 3" xfId="2863"/>
    <cellStyle name="Title 3 4" xfId="2864"/>
    <cellStyle name="Title 3 5" xfId="2865"/>
    <cellStyle name="Title 4" xfId="2866"/>
    <cellStyle name="Title 4 2" xfId="2867"/>
    <cellStyle name="Title 4 3" xfId="2868"/>
    <cellStyle name="Title 4 4" xfId="2869"/>
    <cellStyle name="Title 4 5" xfId="2870"/>
    <cellStyle name="Title 5" xfId="2871"/>
    <cellStyle name="Title 5 2" xfId="2872"/>
    <cellStyle name="Title 5 3" xfId="2873"/>
    <cellStyle name="Title 5 4" xfId="2874"/>
    <cellStyle name="Title 5 5" xfId="2875"/>
    <cellStyle name="Title 6" xfId="2876"/>
    <cellStyle name="Title 6 2" xfId="2877"/>
    <cellStyle name="Title 6 3" xfId="2878"/>
    <cellStyle name="Title 6 4" xfId="2879"/>
    <cellStyle name="Title 6 5" xfId="2880"/>
    <cellStyle name="Title 7" xfId="2881"/>
    <cellStyle name="Title 7 2" xfId="2882"/>
    <cellStyle name="Title 7 3" xfId="2883"/>
    <cellStyle name="Title 7 4" xfId="2884"/>
    <cellStyle name="Title 7 5" xfId="2885"/>
    <cellStyle name="Title 8" xfId="2886"/>
    <cellStyle name="Title 8 2" xfId="2887"/>
    <cellStyle name="Title 8 3" xfId="2888"/>
    <cellStyle name="Title 8 4" xfId="2889"/>
    <cellStyle name="Title 8 5" xfId="2890"/>
    <cellStyle name="Title 9" xfId="2891"/>
    <cellStyle name="Title 9 2" xfId="2892"/>
    <cellStyle name="Title 9 3" xfId="2893"/>
    <cellStyle name="Title 9 4" xfId="2894"/>
    <cellStyle name="Title 9 5" xfId="2895"/>
    <cellStyle name="Total" xfId="4113" builtinId="25" customBuiltin="1"/>
    <cellStyle name="Total 10" xfId="2896"/>
    <cellStyle name="Total 11" xfId="2897"/>
    <cellStyle name="Total 12" xfId="2898"/>
    <cellStyle name="Total 13" xfId="2899"/>
    <cellStyle name="Total 14" xfId="2900"/>
    <cellStyle name="Total 15" xfId="2901"/>
    <cellStyle name="Total 2" xfId="2902"/>
    <cellStyle name="Total 2 10" xfId="2903"/>
    <cellStyle name="Total 2 11" xfId="4089"/>
    <cellStyle name="Total 2 2" xfId="2904"/>
    <cellStyle name="Total 2 2 2" xfId="2905"/>
    <cellStyle name="Total 2 2 3" xfId="2906"/>
    <cellStyle name="Total 2 2 4" xfId="2907"/>
    <cellStyle name="Total 2 2 5" xfId="2908"/>
    <cellStyle name="Total 2 2 6" xfId="2909"/>
    <cellStyle name="Total 2 2 7" xfId="2910"/>
    <cellStyle name="Total 2 2 8" xfId="2911"/>
    <cellStyle name="Total 2 2 9" xfId="4090"/>
    <cellStyle name="Total 2 3" xfId="2912"/>
    <cellStyle name="Total 2 3 2" xfId="2913"/>
    <cellStyle name="Total 2 3 3" xfId="4091"/>
    <cellStyle name="Total 2 4" xfId="2914"/>
    <cellStyle name="Total 2 4 2" xfId="2915"/>
    <cellStyle name="Total 2 4 3" xfId="4092"/>
    <cellStyle name="Total 2 5" xfId="2916"/>
    <cellStyle name="Total 2 5 2" xfId="2917"/>
    <cellStyle name="Total 2 5 3" xfId="4093"/>
    <cellStyle name="Total 2 6" xfId="2918"/>
    <cellStyle name="Total 2 7" xfId="2919"/>
    <cellStyle name="Total 2 8" xfId="2920"/>
    <cellStyle name="Total 2 9" xfId="2921"/>
    <cellStyle name="Total 3" xfId="2922"/>
    <cellStyle name="Total 3 2" xfId="2923"/>
    <cellStyle name="Total 3 3" xfId="2924"/>
    <cellStyle name="Total 3 4" xfId="2925"/>
    <cellStyle name="Total 3 5" xfId="2926"/>
    <cellStyle name="Total 3 6" xfId="2927"/>
    <cellStyle name="Total 3 7" xfId="4094"/>
    <cellStyle name="Total 4" xfId="2928"/>
    <cellStyle name="Total 4 2" xfId="2929"/>
    <cellStyle name="Total 4 3" xfId="2930"/>
    <cellStyle name="Total 4 4" xfId="2931"/>
    <cellStyle name="Total 4 5" xfId="2932"/>
    <cellStyle name="Total 5" xfId="2933"/>
    <cellStyle name="Total 5 2" xfId="2934"/>
    <cellStyle name="Total 5 3" xfId="2935"/>
    <cellStyle name="Total 5 4" xfId="2936"/>
    <cellStyle name="Total 5 5" xfId="2937"/>
    <cellStyle name="Total 6" xfId="2938"/>
    <cellStyle name="Total 6 2" xfId="2939"/>
    <cellStyle name="Total 6 3" xfId="2940"/>
    <cellStyle name="Total 6 4" xfId="2941"/>
    <cellStyle name="Total 6 5" xfId="2942"/>
    <cellStyle name="Total 7" xfId="2943"/>
    <cellStyle name="Total 7 2" xfId="2944"/>
    <cellStyle name="Total 7 3" xfId="2945"/>
    <cellStyle name="Total 7 4" xfId="2946"/>
    <cellStyle name="Total 7 5" xfId="2947"/>
    <cellStyle name="Total 8" xfId="2948"/>
    <cellStyle name="Total 8 2" xfId="2949"/>
    <cellStyle name="Total 8 3" xfId="2950"/>
    <cellStyle name="Total 8 4" xfId="2951"/>
    <cellStyle name="Total 8 5" xfId="2952"/>
    <cellStyle name="Total 9" xfId="2953"/>
    <cellStyle name="Total 9 2" xfId="2954"/>
    <cellStyle name="Total 9 3" xfId="2955"/>
    <cellStyle name="Total 9 4" xfId="2956"/>
    <cellStyle name="Total 9 5" xfId="2957"/>
    <cellStyle name="w15" xfId="2958"/>
    <cellStyle name="Warning Text" xfId="4111" builtinId="11" customBuiltin="1"/>
    <cellStyle name="Warning Text 10" xfId="2959"/>
    <cellStyle name="Warning Text 11" xfId="2960"/>
    <cellStyle name="Warning Text 12" xfId="2961"/>
    <cellStyle name="Warning Text 13" xfId="2962"/>
    <cellStyle name="Warning Text 14" xfId="2963"/>
    <cellStyle name="Warning Text 15" xfId="2964"/>
    <cellStyle name="Warning Text 2" xfId="2965"/>
    <cellStyle name="Warning Text 2 2" xfId="2966"/>
    <cellStyle name="Warning Text 2 3" xfId="2967"/>
    <cellStyle name="Warning Text 2 4" xfId="2968"/>
    <cellStyle name="Warning Text 2 5" xfId="2969"/>
    <cellStyle name="Warning Text 2 6" xfId="2970"/>
    <cellStyle name="Warning Text 2 7" xfId="4095"/>
    <cellStyle name="Warning Text 3" xfId="2971"/>
    <cellStyle name="Warning Text 3 2" xfId="2972"/>
    <cellStyle name="Warning Text 3 3" xfId="2973"/>
    <cellStyle name="Warning Text 3 4" xfId="2974"/>
    <cellStyle name="Warning Text 3 5" xfId="2975"/>
    <cellStyle name="Warning Text 4" xfId="2976"/>
    <cellStyle name="Warning Text 4 2" xfId="2977"/>
    <cellStyle name="Warning Text 4 3" xfId="2978"/>
    <cellStyle name="Warning Text 4 4" xfId="2979"/>
    <cellStyle name="Warning Text 4 5" xfId="2980"/>
    <cellStyle name="Warning Text 5" xfId="2981"/>
    <cellStyle name="Warning Text 5 2" xfId="2982"/>
    <cellStyle name="Warning Text 5 3" xfId="2983"/>
    <cellStyle name="Warning Text 5 4" xfId="2984"/>
    <cellStyle name="Warning Text 5 5" xfId="2985"/>
    <cellStyle name="Warning Text 6" xfId="2986"/>
    <cellStyle name="Warning Text 6 2" xfId="2987"/>
    <cellStyle name="Warning Text 6 3" xfId="2988"/>
    <cellStyle name="Warning Text 6 4" xfId="2989"/>
    <cellStyle name="Warning Text 6 5" xfId="2990"/>
    <cellStyle name="Warning Text 7" xfId="2991"/>
    <cellStyle name="Warning Text 7 2" xfId="2992"/>
    <cellStyle name="Warning Text 7 3" xfId="2993"/>
    <cellStyle name="Warning Text 7 4" xfId="2994"/>
    <cellStyle name="Warning Text 7 5" xfId="2995"/>
    <cellStyle name="Warning Text 8" xfId="2996"/>
    <cellStyle name="Warning Text 8 2" xfId="2997"/>
    <cellStyle name="Warning Text 8 3" xfId="2998"/>
    <cellStyle name="Warning Text 8 4" xfId="2999"/>
    <cellStyle name="Warning Text 8 5" xfId="3000"/>
    <cellStyle name="Warning Text 9" xfId="3001"/>
    <cellStyle name="Warning Text 9 2" xfId="3002"/>
    <cellStyle name="Warning Text 9 3" xfId="3003"/>
    <cellStyle name="Warning Text 9 4" xfId="3004"/>
    <cellStyle name="Warning Text 9 5" xfId="30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21" Type="http://schemas.openxmlformats.org/officeDocument/2006/relationships/customXml" Target="../customXml/item4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dessb\Desktop\GL_10%20Donload%20for%20Alex%20Budget%20Request\2014%20HCD%20Budget%20Spread%20w-reclass%20w-o-vac%20Proposed%20-%20to%20update%202014%20budget%20rev%20and%20exp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onzacr\Local%20Settings\Temporary%20Internet%20Files\OLK65\Copy%20of%20Countywide_Equipment_Replacement_Templates%20BA%20Example%20(2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NNUAL%20BUDGETS\2010%20Budget%20Panels\Executive%20Transmitted%20Documents\Other\2010Source_Ordinanc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indlem\Local%20Settings\Temporary%20Internet%20Files\OLK8C\DATASET%20CSD%20REV(shared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RPM\123data\HOF%20Files\2008\HOF%202008%20Budget%20form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EMP\CX%20Update%206-23-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RANDY\2001%20Budget\Request%20Phase\0935%202001%20Budget%20Form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hs-shares\home\INOUYER\Randy\My%20Documents\RANDY\2009%20Budget\DO\2009%20Allocation%20Table%20for%20Allocation%203-31-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cordj\AppData\Local\Microsoft\Windows\Temporary%20Internet%20Files\Content.Outlook\DJH4TYBY\Countywide_Equipment_Replacement_Template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-king\Users\minguss\Data\2006%20dataset%2006061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hs-shares\home\inouyer\Randy\My%20Documents\RANDY\2011%20Budget\DCHS\2011%20DCHS%20(0935)%20Allocation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Randy\My%20Documents\RANDY\2009%20Budget\DO\2009%20DCHS%20(093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BUDGETSPREAD-w-2012 Au (2"/>
      <sheetName val="Exempt Schedule"/>
      <sheetName val="Hourly Schedule"/>
      <sheetName val="Personnel"/>
      <sheetName val="Staff Months"/>
      <sheetName val="Salaries"/>
      <sheetName val="Benefits"/>
      <sheetName val="Sal+Ben"/>
      <sheetName val="O&amp;M"/>
      <sheetName val="Summary"/>
      <sheetName val="Summary Chart"/>
      <sheetName val="2015 BUDGETSPREAD w-v"/>
      <sheetName val="2013 BUDGETSPREAD w-2012actual"/>
      <sheetName val="2012 FHCD &amp; HOF ADM ACTUAL -New"/>
      <sheetName val="Staff Mnths by Fund"/>
      <sheetName val="Sheet1"/>
    </sheetNames>
    <sheetDataSet>
      <sheetData sheetId="0"/>
      <sheetData sheetId="1"/>
      <sheetData sheetId="2">
        <row r="3">
          <cell r="A3" t="str">
            <v>Range</v>
          </cell>
          <cell r="B3">
            <v>1</v>
          </cell>
          <cell r="C3">
            <v>2</v>
          </cell>
          <cell r="D3">
            <v>3</v>
          </cell>
          <cell r="E3">
            <v>4</v>
          </cell>
          <cell r="F3">
            <v>5</v>
          </cell>
          <cell r="G3">
            <v>6</v>
          </cell>
          <cell r="H3">
            <v>7</v>
          </cell>
          <cell r="I3">
            <v>8</v>
          </cell>
          <cell r="J3">
            <v>9</v>
          </cell>
          <cell r="K3">
            <v>10</v>
          </cell>
        </row>
        <row r="4">
          <cell r="A4">
            <v>11</v>
          </cell>
          <cell r="B4">
            <v>10.5602</v>
          </cell>
          <cell r="C4">
            <v>11.0724</v>
          </cell>
          <cell r="D4">
            <v>11.338100000000001</v>
          </cell>
          <cell r="E4">
            <v>11.610200000000001</v>
          </cell>
          <cell r="F4">
            <v>11.8888</v>
          </cell>
          <cell r="G4">
            <v>12.174099999999999</v>
          </cell>
          <cell r="H4">
            <v>12.4663</v>
          </cell>
          <cell r="I4">
            <v>12.765499999999999</v>
          </cell>
          <cell r="J4">
            <v>13.071899999999999</v>
          </cell>
          <cell r="K4">
            <v>13.3856</v>
          </cell>
        </row>
        <row r="5">
          <cell r="A5">
            <v>12</v>
          </cell>
          <cell r="B5">
            <v>10.813599999999999</v>
          </cell>
          <cell r="C5">
            <v>11.338100000000001</v>
          </cell>
          <cell r="D5">
            <v>11.610200000000001</v>
          </cell>
          <cell r="E5">
            <v>11.8888</v>
          </cell>
          <cell r="F5">
            <v>12.174099999999999</v>
          </cell>
          <cell r="G5">
            <v>12.4663</v>
          </cell>
          <cell r="H5">
            <v>12.765499999999999</v>
          </cell>
          <cell r="I5">
            <v>13.071899999999999</v>
          </cell>
          <cell r="J5">
            <v>13.3856</v>
          </cell>
          <cell r="K5">
            <v>13.706899999999999</v>
          </cell>
        </row>
        <row r="6">
          <cell r="A6">
            <v>13</v>
          </cell>
          <cell r="B6">
            <v>11.0731</v>
          </cell>
          <cell r="C6">
            <v>11.610099999999999</v>
          </cell>
          <cell r="D6">
            <v>11.8887</v>
          </cell>
          <cell r="E6">
            <v>12.173999999999999</v>
          </cell>
          <cell r="F6">
            <v>12.466200000000001</v>
          </cell>
          <cell r="G6">
            <v>12.7654</v>
          </cell>
          <cell r="H6">
            <v>13.0718</v>
          </cell>
          <cell r="I6">
            <v>13.3855</v>
          </cell>
          <cell r="J6">
            <v>13.706799999999999</v>
          </cell>
          <cell r="K6">
            <v>14.0358</v>
          </cell>
        </row>
        <row r="7">
          <cell r="A7">
            <v>14</v>
          </cell>
          <cell r="B7">
            <v>11.338900000000001</v>
          </cell>
          <cell r="C7">
            <v>11.8888</v>
          </cell>
          <cell r="D7">
            <v>12.174099999999999</v>
          </cell>
          <cell r="E7">
            <v>12.4663</v>
          </cell>
          <cell r="F7">
            <v>12.765499999999999</v>
          </cell>
          <cell r="G7">
            <v>13.071899999999999</v>
          </cell>
          <cell r="H7">
            <v>13.3856</v>
          </cell>
          <cell r="I7">
            <v>13.706899999999999</v>
          </cell>
          <cell r="J7">
            <v>14.0359</v>
          </cell>
          <cell r="K7">
            <v>14.3728</v>
          </cell>
        </row>
        <row r="8">
          <cell r="A8">
            <v>15</v>
          </cell>
          <cell r="B8">
            <v>11.611000000000001</v>
          </cell>
          <cell r="C8">
            <v>12.174099999999999</v>
          </cell>
          <cell r="D8">
            <v>12.4663</v>
          </cell>
          <cell r="E8">
            <v>12.765499999999999</v>
          </cell>
          <cell r="F8">
            <v>13.071899999999999</v>
          </cell>
          <cell r="G8">
            <v>13.3856</v>
          </cell>
          <cell r="H8">
            <v>13.706899999999999</v>
          </cell>
          <cell r="I8">
            <v>14.0359</v>
          </cell>
          <cell r="J8">
            <v>14.3728</v>
          </cell>
          <cell r="K8">
            <v>14.717700000000001</v>
          </cell>
        </row>
        <row r="9">
          <cell r="A9">
            <v>16</v>
          </cell>
          <cell r="B9">
            <v>11.889699999999999</v>
          </cell>
          <cell r="C9">
            <v>12.4664</v>
          </cell>
          <cell r="D9">
            <v>12.765599999999999</v>
          </cell>
          <cell r="E9">
            <v>13.071999999999999</v>
          </cell>
          <cell r="F9">
            <v>13.3857</v>
          </cell>
          <cell r="G9">
            <v>13.707000000000001</v>
          </cell>
          <cell r="H9">
            <v>14.036</v>
          </cell>
          <cell r="I9">
            <v>14.3729</v>
          </cell>
          <cell r="J9">
            <v>14.7178</v>
          </cell>
          <cell r="K9">
            <v>15.071</v>
          </cell>
        </row>
        <row r="10">
          <cell r="A10">
            <v>17</v>
          </cell>
          <cell r="B10">
            <v>12.1751</v>
          </cell>
          <cell r="C10">
            <v>12.765599999999999</v>
          </cell>
          <cell r="D10">
            <v>13.071999999999999</v>
          </cell>
          <cell r="E10">
            <v>13.3857</v>
          </cell>
          <cell r="F10">
            <v>13.707000000000001</v>
          </cell>
          <cell r="G10">
            <v>14.036</v>
          </cell>
          <cell r="H10">
            <v>14.3729</v>
          </cell>
          <cell r="I10">
            <v>14.7178</v>
          </cell>
          <cell r="J10">
            <v>15.071</v>
          </cell>
          <cell r="K10">
            <v>15.432700000000001</v>
          </cell>
        </row>
        <row r="11">
          <cell r="A11">
            <v>18</v>
          </cell>
          <cell r="B11">
            <v>12.4673</v>
          </cell>
          <cell r="C11">
            <v>13.071999999999999</v>
          </cell>
          <cell r="D11">
            <v>13.3857</v>
          </cell>
          <cell r="E11">
            <v>13.707000000000001</v>
          </cell>
          <cell r="F11">
            <v>14.036</v>
          </cell>
          <cell r="G11">
            <v>14.3729</v>
          </cell>
          <cell r="H11">
            <v>14.7178</v>
          </cell>
          <cell r="I11">
            <v>15.071</v>
          </cell>
          <cell r="J11">
            <v>15.432700000000001</v>
          </cell>
          <cell r="K11">
            <v>15.803100000000001</v>
          </cell>
        </row>
        <row r="12">
          <cell r="A12">
            <v>19</v>
          </cell>
          <cell r="B12">
            <v>12.766500000000001</v>
          </cell>
          <cell r="C12">
            <v>13.3857</v>
          </cell>
          <cell r="D12">
            <v>13.707000000000001</v>
          </cell>
          <cell r="E12">
            <v>14.036</v>
          </cell>
          <cell r="F12">
            <v>14.3729</v>
          </cell>
          <cell r="G12">
            <v>14.7178</v>
          </cell>
          <cell r="H12">
            <v>15.071</v>
          </cell>
          <cell r="I12">
            <v>15.432700000000001</v>
          </cell>
          <cell r="J12">
            <v>15.803100000000001</v>
          </cell>
          <cell r="K12">
            <v>16.182400000000001</v>
          </cell>
        </row>
        <row r="13">
          <cell r="A13">
            <v>20</v>
          </cell>
          <cell r="B13">
            <v>13.072900000000001</v>
          </cell>
          <cell r="C13">
            <v>13.706899999999999</v>
          </cell>
          <cell r="D13">
            <v>14.0359</v>
          </cell>
          <cell r="E13">
            <v>14.3728</v>
          </cell>
          <cell r="F13">
            <v>14.717700000000001</v>
          </cell>
          <cell r="G13">
            <v>15.0709</v>
          </cell>
          <cell r="H13">
            <v>15.432600000000001</v>
          </cell>
          <cell r="I13">
            <v>15.803000000000001</v>
          </cell>
          <cell r="J13">
            <v>16.182300000000001</v>
          </cell>
          <cell r="K13">
            <v>16.570699999999999</v>
          </cell>
        </row>
        <row r="14">
          <cell r="A14">
            <v>21</v>
          </cell>
          <cell r="B14">
            <v>13.3866</v>
          </cell>
          <cell r="C14">
            <v>14.0359</v>
          </cell>
          <cell r="D14">
            <v>14.3728</v>
          </cell>
          <cell r="E14">
            <v>14.717700000000001</v>
          </cell>
          <cell r="F14">
            <v>15.0709</v>
          </cell>
          <cell r="G14">
            <v>15.432600000000001</v>
          </cell>
          <cell r="H14">
            <v>15.803000000000001</v>
          </cell>
          <cell r="I14">
            <v>16.182300000000001</v>
          </cell>
          <cell r="J14">
            <v>16.570699999999999</v>
          </cell>
          <cell r="K14">
            <v>16.968399999999999</v>
          </cell>
        </row>
        <row r="15">
          <cell r="A15">
            <v>22</v>
          </cell>
          <cell r="B15">
            <v>13.7079</v>
          </cell>
          <cell r="C15">
            <v>14.3727</v>
          </cell>
          <cell r="D15">
            <v>14.717599999999999</v>
          </cell>
          <cell r="E15">
            <v>15.0708</v>
          </cell>
          <cell r="F15">
            <v>15.432499999999999</v>
          </cell>
          <cell r="G15">
            <v>15.802899999999999</v>
          </cell>
          <cell r="H15">
            <v>16.182200000000002</v>
          </cell>
          <cell r="I15">
            <v>16.570599999999999</v>
          </cell>
          <cell r="J15">
            <v>16.968299999999999</v>
          </cell>
          <cell r="K15">
            <v>17.375499999999999</v>
          </cell>
        </row>
        <row r="16">
          <cell r="A16">
            <v>23</v>
          </cell>
          <cell r="B16">
            <v>14.036899999999999</v>
          </cell>
          <cell r="C16">
            <v>14.717700000000001</v>
          </cell>
          <cell r="D16">
            <v>15.0709</v>
          </cell>
          <cell r="E16">
            <v>15.432600000000001</v>
          </cell>
          <cell r="F16">
            <v>15.803000000000001</v>
          </cell>
          <cell r="G16">
            <v>16.182300000000001</v>
          </cell>
          <cell r="H16">
            <v>16.570699999999999</v>
          </cell>
          <cell r="I16">
            <v>16.968399999999999</v>
          </cell>
          <cell r="J16">
            <v>17.375599999999999</v>
          </cell>
          <cell r="K16">
            <v>17.7926</v>
          </cell>
        </row>
        <row r="17">
          <cell r="A17">
            <v>24</v>
          </cell>
          <cell r="B17">
            <v>14.373799999999999</v>
          </cell>
          <cell r="C17">
            <v>15.0709</v>
          </cell>
          <cell r="D17">
            <v>15.432600000000001</v>
          </cell>
          <cell r="E17">
            <v>15.803000000000001</v>
          </cell>
          <cell r="F17">
            <v>16.182300000000001</v>
          </cell>
          <cell r="G17">
            <v>16.570699999999999</v>
          </cell>
          <cell r="H17">
            <v>16.968399999999999</v>
          </cell>
          <cell r="I17">
            <v>17.375599999999999</v>
          </cell>
          <cell r="J17">
            <v>17.7926</v>
          </cell>
          <cell r="K17">
            <v>18.2196</v>
          </cell>
        </row>
        <row r="18">
          <cell r="A18">
            <v>25</v>
          </cell>
          <cell r="B18">
            <v>14.7188</v>
          </cell>
          <cell r="C18">
            <v>15.432700000000001</v>
          </cell>
          <cell r="D18">
            <v>15.803100000000001</v>
          </cell>
          <cell r="E18">
            <v>16.182400000000001</v>
          </cell>
          <cell r="F18">
            <v>16.570799999999998</v>
          </cell>
          <cell r="G18">
            <v>16.968499999999999</v>
          </cell>
          <cell r="H18">
            <v>17.375699999999998</v>
          </cell>
          <cell r="I18">
            <v>17.7927</v>
          </cell>
          <cell r="J18">
            <v>18.2197</v>
          </cell>
          <cell r="K18">
            <v>18.657</v>
          </cell>
        </row>
        <row r="19">
          <cell r="A19">
            <v>26</v>
          </cell>
          <cell r="B19">
            <v>15.072100000000001</v>
          </cell>
          <cell r="C19">
            <v>15.803100000000001</v>
          </cell>
          <cell r="D19">
            <v>16.182400000000001</v>
          </cell>
          <cell r="E19">
            <v>16.570799999999998</v>
          </cell>
          <cell r="F19">
            <v>16.968499999999999</v>
          </cell>
          <cell r="G19">
            <v>17.375699999999998</v>
          </cell>
          <cell r="H19">
            <v>17.7927</v>
          </cell>
          <cell r="I19">
            <v>18.2197</v>
          </cell>
          <cell r="J19">
            <v>18.657</v>
          </cell>
          <cell r="K19">
            <v>19.104800000000001</v>
          </cell>
        </row>
        <row r="20">
          <cell r="A20">
            <v>27</v>
          </cell>
          <cell r="B20">
            <v>15.4338</v>
          </cell>
          <cell r="C20">
            <v>16.182300000000001</v>
          </cell>
          <cell r="D20">
            <v>16.570699999999999</v>
          </cell>
          <cell r="E20">
            <v>16.968399999999999</v>
          </cell>
          <cell r="F20">
            <v>17.375599999999999</v>
          </cell>
          <cell r="G20">
            <v>17.7926</v>
          </cell>
          <cell r="H20">
            <v>18.2196</v>
          </cell>
          <cell r="I20">
            <v>18.6569</v>
          </cell>
          <cell r="J20">
            <v>19.104700000000001</v>
          </cell>
          <cell r="K20">
            <v>19.563199999999998</v>
          </cell>
        </row>
        <row r="21">
          <cell r="A21">
            <v>28</v>
          </cell>
          <cell r="B21">
            <v>15.8042</v>
          </cell>
          <cell r="C21">
            <v>16.570699999999999</v>
          </cell>
          <cell r="D21">
            <v>16.968399999999999</v>
          </cell>
          <cell r="E21">
            <v>17.375599999999999</v>
          </cell>
          <cell r="F21">
            <v>17.7926</v>
          </cell>
          <cell r="G21">
            <v>18.2196</v>
          </cell>
          <cell r="H21">
            <v>18.6569</v>
          </cell>
          <cell r="I21">
            <v>19.104700000000001</v>
          </cell>
          <cell r="J21">
            <v>19.563199999999998</v>
          </cell>
          <cell r="K21">
            <v>20.032699999999998</v>
          </cell>
        </row>
        <row r="22">
          <cell r="A22">
            <v>29</v>
          </cell>
          <cell r="B22">
            <v>16.183499999999999</v>
          </cell>
          <cell r="C22">
            <v>16.968399999999999</v>
          </cell>
          <cell r="D22">
            <v>17.375599999999999</v>
          </cell>
          <cell r="E22">
            <v>17.7926</v>
          </cell>
          <cell r="F22">
            <v>18.2196</v>
          </cell>
          <cell r="G22">
            <v>18.6569</v>
          </cell>
          <cell r="H22">
            <v>19.104700000000001</v>
          </cell>
          <cell r="I22">
            <v>19.563199999999998</v>
          </cell>
          <cell r="J22">
            <v>20.032699999999998</v>
          </cell>
          <cell r="K22">
            <v>20.513500000000001</v>
          </cell>
        </row>
        <row r="23">
          <cell r="A23">
            <v>30</v>
          </cell>
          <cell r="B23">
            <v>16.571899999999999</v>
          </cell>
          <cell r="C23">
            <v>17.375599999999999</v>
          </cell>
          <cell r="D23">
            <v>17.7926</v>
          </cell>
          <cell r="E23">
            <v>18.2196</v>
          </cell>
          <cell r="F23">
            <v>18.6569</v>
          </cell>
          <cell r="G23">
            <v>19.104700000000001</v>
          </cell>
          <cell r="H23">
            <v>19.563199999999998</v>
          </cell>
          <cell r="I23">
            <v>20.032699999999998</v>
          </cell>
          <cell r="J23">
            <v>20.513500000000001</v>
          </cell>
          <cell r="K23">
            <v>21.005800000000001</v>
          </cell>
        </row>
        <row r="24">
          <cell r="A24">
            <v>31</v>
          </cell>
          <cell r="B24">
            <v>16.9696</v>
          </cell>
          <cell r="C24">
            <v>17.7926</v>
          </cell>
          <cell r="D24">
            <v>18.2196</v>
          </cell>
          <cell r="E24">
            <v>18.6569</v>
          </cell>
          <cell r="F24">
            <v>19.104700000000001</v>
          </cell>
          <cell r="G24">
            <v>19.563199999999998</v>
          </cell>
          <cell r="H24">
            <v>20.032699999999998</v>
          </cell>
          <cell r="I24">
            <v>20.513500000000001</v>
          </cell>
          <cell r="J24">
            <v>21.005800000000001</v>
          </cell>
          <cell r="K24">
            <v>21.509899999999998</v>
          </cell>
        </row>
        <row r="25">
          <cell r="A25">
            <v>32</v>
          </cell>
          <cell r="B25">
            <v>17.376899999999999</v>
          </cell>
          <cell r="C25">
            <v>18.2197</v>
          </cell>
          <cell r="D25">
            <v>18.657</v>
          </cell>
          <cell r="E25">
            <v>19.104800000000001</v>
          </cell>
          <cell r="F25">
            <v>19.563300000000002</v>
          </cell>
          <cell r="G25">
            <v>20.032800000000002</v>
          </cell>
          <cell r="H25">
            <v>20.5136</v>
          </cell>
          <cell r="I25">
            <v>21.0059</v>
          </cell>
          <cell r="J25">
            <v>21.51</v>
          </cell>
          <cell r="K25">
            <v>22.026199999999999</v>
          </cell>
        </row>
        <row r="26">
          <cell r="A26">
            <v>33</v>
          </cell>
          <cell r="B26">
            <v>17.793900000000001</v>
          </cell>
          <cell r="C26">
            <v>18.6569</v>
          </cell>
          <cell r="D26">
            <v>19.104700000000001</v>
          </cell>
          <cell r="E26">
            <v>19.563199999999998</v>
          </cell>
          <cell r="F26">
            <v>20.032699999999998</v>
          </cell>
          <cell r="G26">
            <v>20.513500000000001</v>
          </cell>
          <cell r="H26">
            <v>21.005800000000001</v>
          </cell>
          <cell r="I26">
            <v>21.509899999999998</v>
          </cell>
          <cell r="J26">
            <v>22.0261</v>
          </cell>
          <cell r="K26">
            <v>22.5547</v>
          </cell>
        </row>
        <row r="27">
          <cell r="A27">
            <v>34</v>
          </cell>
          <cell r="B27">
            <v>18.221</v>
          </cell>
          <cell r="C27">
            <v>19.104700000000001</v>
          </cell>
          <cell r="D27">
            <v>19.563199999999998</v>
          </cell>
          <cell r="E27">
            <v>20.032699999999998</v>
          </cell>
          <cell r="F27">
            <v>20.513500000000001</v>
          </cell>
          <cell r="G27">
            <v>21.005800000000001</v>
          </cell>
          <cell r="H27">
            <v>21.509899999999998</v>
          </cell>
          <cell r="I27">
            <v>22.0261</v>
          </cell>
          <cell r="J27">
            <v>22.5547</v>
          </cell>
          <cell r="K27">
            <v>23.096</v>
          </cell>
        </row>
        <row r="28">
          <cell r="A28">
            <v>35</v>
          </cell>
          <cell r="B28">
            <v>18.658300000000001</v>
          </cell>
          <cell r="C28">
            <v>19.563199999999998</v>
          </cell>
          <cell r="D28">
            <v>20.032699999999998</v>
          </cell>
          <cell r="E28">
            <v>20.513500000000001</v>
          </cell>
          <cell r="F28">
            <v>21.005800000000001</v>
          </cell>
          <cell r="G28">
            <v>21.509899999999998</v>
          </cell>
          <cell r="H28">
            <v>22.0261</v>
          </cell>
          <cell r="I28">
            <v>22.5547</v>
          </cell>
          <cell r="J28">
            <v>23.096</v>
          </cell>
          <cell r="K28">
            <v>23.650300000000001</v>
          </cell>
        </row>
        <row r="29">
          <cell r="A29">
            <v>36</v>
          </cell>
          <cell r="B29">
            <v>19.106100000000001</v>
          </cell>
          <cell r="C29">
            <v>20.032699999999998</v>
          </cell>
          <cell r="D29">
            <v>20.513500000000001</v>
          </cell>
          <cell r="E29">
            <v>21.005800000000001</v>
          </cell>
          <cell r="F29">
            <v>21.509899999999998</v>
          </cell>
          <cell r="G29">
            <v>22.0261</v>
          </cell>
          <cell r="H29">
            <v>22.5547</v>
          </cell>
          <cell r="I29">
            <v>23.096</v>
          </cell>
          <cell r="J29">
            <v>23.650300000000001</v>
          </cell>
          <cell r="K29">
            <v>24.2179</v>
          </cell>
        </row>
        <row r="30">
          <cell r="A30">
            <v>37</v>
          </cell>
          <cell r="B30">
            <v>19.564599999999999</v>
          </cell>
          <cell r="C30">
            <v>20.513500000000001</v>
          </cell>
          <cell r="D30">
            <v>21.005800000000001</v>
          </cell>
          <cell r="E30">
            <v>21.509899999999998</v>
          </cell>
          <cell r="F30">
            <v>22.0261</v>
          </cell>
          <cell r="G30">
            <v>22.5547</v>
          </cell>
          <cell r="H30">
            <v>23.096</v>
          </cell>
          <cell r="I30">
            <v>23.650300000000001</v>
          </cell>
          <cell r="J30">
            <v>24.2179</v>
          </cell>
          <cell r="K30">
            <v>24.799099999999999</v>
          </cell>
        </row>
        <row r="31">
          <cell r="A31">
            <v>38</v>
          </cell>
          <cell r="B31">
            <v>20.034199999999998</v>
          </cell>
          <cell r="C31">
            <v>21.0059</v>
          </cell>
          <cell r="D31">
            <v>21.51</v>
          </cell>
          <cell r="E31">
            <v>22.026199999999999</v>
          </cell>
          <cell r="F31">
            <v>22.5548</v>
          </cell>
          <cell r="G31">
            <v>23.0961</v>
          </cell>
          <cell r="H31">
            <v>23.650400000000001</v>
          </cell>
          <cell r="I31">
            <v>24.218</v>
          </cell>
          <cell r="J31">
            <v>24.799199999999999</v>
          </cell>
          <cell r="K31">
            <v>25.394400000000001</v>
          </cell>
        </row>
        <row r="32">
          <cell r="A32">
            <v>39</v>
          </cell>
          <cell r="B32">
            <v>20.515000000000001</v>
          </cell>
          <cell r="C32">
            <v>21.51</v>
          </cell>
          <cell r="D32">
            <v>22.026199999999999</v>
          </cell>
          <cell r="E32">
            <v>22.5548</v>
          </cell>
          <cell r="F32">
            <v>23.0961</v>
          </cell>
          <cell r="G32">
            <v>23.650400000000001</v>
          </cell>
          <cell r="H32">
            <v>24.218</v>
          </cell>
          <cell r="I32">
            <v>24.799199999999999</v>
          </cell>
          <cell r="J32">
            <v>25.394400000000001</v>
          </cell>
          <cell r="K32">
            <v>26.003900000000002</v>
          </cell>
        </row>
        <row r="33">
          <cell r="A33">
            <v>40</v>
          </cell>
          <cell r="B33">
            <v>21.007400000000001</v>
          </cell>
          <cell r="C33">
            <v>22.026299999999999</v>
          </cell>
          <cell r="D33">
            <v>22.5549</v>
          </cell>
          <cell r="E33">
            <v>23.0962</v>
          </cell>
          <cell r="F33">
            <v>23.650500000000001</v>
          </cell>
          <cell r="G33">
            <v>24.2181</v>
          </cell>
          <cell r="H33">
            <v>24.799299999999999</v>
          </cell>
          <cell r="I33">
            <v>25.394500000000001</v>
          </cell>
          <cell r="J33">
            <v>26.004000000000001</v>
          </cell>
          <cell r="K33">
            <v>26.6281</v>
          </cell>
        </row>
        <row r="34">
          <cell r="A34">
            <v>41</v>
          </cell>
          <cell r="B34">
            <v>21.511600000000001</v>
          </cell>
          <cell r="C34">
            <v>22.5549</v>
          </cell>
          <cell r="D34">
            <v>23.0962</v>
          </cell>
          <cell r="E34">
            <v>23.650500000000001</v>
          </cell>
          <cell r="F34">
            <v>24.2181</v>
          </cell>
          <cell r="G34">
            <v>24.799299999999999</v>
          </cell>
          <cell r="H34">
            <v>25.394500000000001</v>
          </cell>
          <cell r="I34">
            <v>26.004000000000001</v>
          </cell>
          <cell r="J34">
            <v>26.6281</v>
          </cell>
          <cell r="K34">
            <v>27.267199999999999</v>
          </cell>
        </row>
        <row r="35">
          <cell r="A35">
            <v>42</v>
          </cell>
          <cell r="B35">
            <v>22.027899999999999</v>
          </cell>
          <cell r="C35">
            <v>23.096299999999999</v>
          </cell>
          <cell r="D35">
            <v>23.650600000000001</v>
          </cell>
          <cell r="E35">
            <v>24.2182</v>
          </cell>
          <cell r="F35">
            <v>24.799399999999999</v>
          </cell>
          <cell r="G35">
            <v>25.394600000000001</v>
          </cell>
          <cell r="H35">
            <v>26.004100000000001</v>
          </cell>
          <cell r="I35">
            <v>26.6282</v>
          </cell>
          <cell r="J35">
            <v>27.267299999999999</v>
          </cell>
          <cell r="K35">
            <v>27.921700000000001</v>
          </cell>
        </row>
        <row r="36">
          <cell r="A36">
            <v>43</v>
          </cell>
          <cell r="B36">
            <v>22.5566</v>
          </cell>
          <cell r="C36">
            <v>23.650600000000001</v>
          </cell>
          <cell r="D36">
            <v>24.2182</v>
          </cell>
          <cell r="E36">
            <v>24.799399999999999</v>
          </cell>
          <cell r="F36">
            <v>25.394600000000001</v>
          </cell>
          <cell r="G36">
            <v>26.004100000000001</v>
          </cell>
          <cell r="H36">
            <v>26.6282</v>
          </cell>
          <cell r="I36">
            <v>27.267299999999999</v>
          </cell>
          <cell r="J36">
            <v>27.921700000000001</v>
          </cell>
          <cell r="K36">
            <v>28.591799999999999</v>
          </cell>
        </row>
        <row r="37">
          <cell r="A37">
            <v>44</v>
          </cell>
          <cell r="B37">
            <v>23.097999999999999</v>
          </cell>
          <cell r="C37">
            <v>24.218299999999999</v>
          </cell>
          <cell r="D37">
            <v>24.799499999999998</v>
          </cell>
          <cell r="E37">
            <v>25.3947</v>
          </cell>
          <cell r="F37">
            <v>26.004200000000001</v>
          </cell>
          <cell r="G37">
            <v>26.628299999999999</v>
          </cell>
          <cell r="H37">
            <v>27.267399999999999</v>
          </cell>
          <cell r="I37">
            <v>27.921800000000001</v>
          </cell>
          <cell r="J37">
            <v>28.591899999999999</v>
          </cell>
          <cell r="K37">
            <v>29.278099999999998</v>
          </cell>
        </row>
        <row r="38">
          <cell r="A38">
            <v>45</v>
          </cell>
          <cell r="B38">
            <v>23.6524</v>
          </cell>
          <cell r="C38">
            <v>24.799499999999998</v>
          </cell>
          <cell r="D38">
            <v>25.3947</v>
          </cell>
          <cell r="E38">
            <v>26.004200000000001</v>
          </cell>
          <cell r="F38">
            <v>26.628299999999999</v>
          </cell>
          <cell r="G38">
            <v>27.267399999999999</v>
          </cell>
          <cell r="H38">
            <v>27.921800000000001</v>
          </cell>
          <cell r="I38">
            <v>28.591899999999999</v>
          </cell>
          <cell r="J38">
            <v>29.278099999999998</v>
          </cell>
          <cell r="K38">
            <v>29.980799999999999</v>
          </cell>
        </row>
        <row r="39">
          <cell r="A39">
            <v>46</v>
          </cell>
          <cell r="B39">
            <v>24.220099999999999</v>
          </cell>
          <cell r="C39">
            <v>25.3948</v>
          </cell>
          <cell r="D39">
            <v>26.004300000000001</v>
          </cell>
          <cell r="E39">
            <v>26.628399999999999</v>
          </cell>
          <cell r="F39">
            <v>27.267499999999998</v>
          </cell>
          <cell r="G39">
            <v>27.921900000000001</v>
          </cell>
          <cell r="H39">
            <v>28.591999999999999</v>
          </cell>
          <cell r="I39">
            <v>29.278199999999998</v>
          </cell>
          <cell r="J39">
            <v>29.980899999999998</v>
          </cell>
          <cell r="K39">
            <v>30.700399999999998</v>
          </cell>
        </row>
        <row r="40">
          <cell r="A40">
            <v>47</v>
          </cell>
          <cell r="B40">
            <v>24.801400000000001</v>
          </cell>
          <cell r="C40">
            <v>26.004300000000001</v>
          </cell>
          <cell r="D40">
            <v>26.628399999999999</v>
          </cell>
          <cell r="E40">
            <v>27.267499999999998</v>
          </cell>
          <cell r="F40">
            <v>27.921900000000001</v>
          </cell>
          <cell r="G40">
            <v>28.591999999999999</v>
          </cell>
          <cell r="H40">
            <v>29.278199999999998</v>
          </cell>
          <cell r="I40">
            <v>29.980899999999998</v>
          </cell>
          <cell r="J40">
            <v>30.700399999999998</v>
          </cell>
          <cell r="K40">
            <v>31.437200000000001</v>
          </cell>
        </row>
        <row r="41">
          <cell r="A41">
            <v>48</v>
          </cell>
          <cell r="B41">
            <v>25.396599999999999</v>
          </cell>
          <cell r="C41">
            <v>26.628299999999999</v>
          </cell>
          <cell r="D41">
            <v>27.267399999999999</v>
          </cell>
          <cell r="E41">
            <v>27.921800000000001</v>
          </cell>
          <cell r="F41">
            <v>28.591899999999999</v>
          </cell>
          <cell r="G41">
            <v>29.278099999999998</v>
          </cell>
          <cell r="H41">
            <v>29.980799999999999</v>
          </cell>
          <cell r="I41">
            <v>30.700299999999999</v>
          </cell>
          <cell r="J41">
            <v>31.437100000000001</v>
          </cell>
          <cell r="K41">
            <v>32.191600000000001</v>
          </cell>
        </row>
        <row r="42">
          <cell r="A42">
            <v>49</v>
          </cell>
          <cell r="B42">
            <v>26.0061</v>
          </cell>
          <cell r="C42">
            <v>27.267399999999999</v>
          </cell>
          <cell r="D42">
            <v>27.921800000000001</v>
          </cell>
          <cell r="E42">
            <v>28.591899999999999</v>
          </cell>
          <cell r="F42">
            <v>29.278099999999998</v>
          </cell>
          <cell r="G42">
            <v>29.980799999999999</v>
          </cell>
          <cell r="H42">
            <v>30.700299999999999</v>
          </cell>
          <cell r="I42">
            <v>31.437100000000001</v>
          </cell>
          <cell r="J42">
            <v>32.191600000000001</v>
          </cell>
          <cell r="K42">
            <v>32.964199999999998</v>
          </cell>
        </row>
        <row r="43">
          <cell r="A43">
            <v>50</v>
          </cell>
          <cell r="B43">
            <v>26.630199999999999</v>
          </cell>
          <cell r="C43">
            <v>27.921800000000001</v>
          </cell>
          <cell r="D43">
            <v>28.591899999999999</v>
          </cell>
          <cell r="E43">
            <v>29.278099999999998</v>
          </cell>
          <cell r="F43">
            <v>29.980799999999999</v>
          </cell>
          <cell r="G43">
            <v>30.700299999999999</v>
          </cell>
          <cell r="H43">
            <v>31.437100000000001</v>
          </cell>
          <cell r="I43">
            <v>32.191600000000001</v>
          </cell>
          <cell r="J43">
            <v>32.964199999999998</v>
          </cell>
          <cell r="K43">
            <v>33.755299999999998</v>
          </cell>
        </row>
        <row r="44">
          <cell r="A44">
            <v>51</v>
          </cell>
          <cell r="B44">
            <v>27.269300000000001</v>
          </cell>
          <cell r="C44">
            <v>28.591899999999999</v>
          </cell>
          <cell r="D44">
            <v>29.278099999999998</v>
          </cell>
          <cell r="E44">
            <v>29.980799999999999</v>
          </cell>
          <cell r="F44">
            <v>30.700299999999999</v>
          </cell>
          <cell r="G44">
            <v>31.437100000000001</v>
          </cell>
          <cell r="H44">
            <v>32.191600000000001</v>
          </cell>
          <cell r="I44">
            <v>32.964199999999998</v>
          </cell>
          <cell r="J44">
            <v>33.755299999999998</v>
          </cell>
          <cell r="K44">
            <v>34.565399999999997</v>
          </cell>
        </row>
        <row r="45">
          <cell r="A45">
            <v>52</v>
          </cell>
          <cell r="B45">
            <v>27.9238</v>
          </cell>
          <cell r="C45">
            <v>29.278099999999998</v>
          </cell>
          <cell r="D45">
            <v>29.980799999999999</v>
          </cell>
          <cell r="E45">
            <v>30.700299999999999</v>
          </cell>
          <cell r="F45">
            <v>31.437100000000001</v>
          </cell>
          <cell r="G45">
            <v>32.191600000000001</v>
          </cell>
          <cell r="H45">
            <v>32.964199999999998</v>
          </cell>
          <cell r="I45">
            <v>33.755299999999998</v>
          </cell>
          <cell r="J45">
            <v>34.565399999999997</v>
          </cell>
          <cell r="K45">
            <v>35.395000000000003</v>
          </cell>
        </row>
        <row r="46">
          <cell r="A46">
            <v>53</v>
          </cell>
          <cell r="B46">
            <v>28.594000000000001</v>
          </cell>
          <cell r="C46">
            <v>29.980799999999999</v>
          </cell>
          <cell r="D46">
            <v>30.700299999999999</v>
          </cell>
          <cell r="E46">
            <v>31.437100000000001</v>
          </cell>
          <cell r="F46">
            <v>32.191600000000001</v>
          </cell>
          <cell r="G46">
            <v>32.964199999999998</v>
          </cell>
          <cell r="H46">
            <v>33.755299999999998</v>
          </cell>
          <cell r="I46">
            <v>34.565399999999997</v>
          </cell>
          <cell r="J46">
            <v>35.395000000000003</v>
          </cell>
          <cell r="K46">
            <v>36.244500000000002</v>
          </cell>
        </row>
        <row r="47">
          <cell r="A47">
            <v>54</v>
          </cell>
          <cell r="B47">
            <v>29.2803</v>
          </cell>
          <cell r="C47">
            <v>30.700399999999998</v>
          </cell>
          <cell r="D47">
            <v>31.437200000000001</v>
          </cell>
          <cell r="E47">
            <v>32.191699999999997</v>
          </cell>
          <cell r="F47">
            <v>32.964300000000001</v>
          </cell>
          <cell r="G47">
            <v>33.755400000000002</v>
          </cell>
          <cell r="H47">
            <v>34.5655</v>
          </cell>
          <cell r="I47">
            <v>35.395099999999999</v>
          </cell>
          <cell r="J47">
            <v>36.244599999999998</v>
          </cell>
          <cell r="K47">
            <v>37.1145</v>
          </cell>
        </row>
        <row r="48">
          <cell r="A48">
            <v>55</v>
          </cell>
          <cell r="B48">
            <v>29.983000000000001</v>
          </cell>
          <cell r="C48">
            <v>31.437200000000001</v>
          </cell>
          <cell r="D48">
            <v>32.191699999999997</v>
          </cell>
          <cell r="E48">
            <v>32.964300000000001</v>
          </cell>
          <cell r="F48">
            <v>33.755400000000002</v>
          </cell>
          <cell r="G48">
            <v>34.5655</v>
          </cell>
          <cell r="H48">
            <v>35.395099999999999</v>
          </cell>
          <cell r="I48">
            <v>36.244599999999998</v>
          </cell>
          <cell r="J48">
            <v>37.1145</v>
          </cell>
          <cell r="K48">
            <v>38.005200000000002</v>
          </cell>
        </row>
        <row r="49">
          <cell r="A49">
            <v>56</v>
          </cell>
          <cell r="B49">
            <v>30.7026</v>
          </cell>
          <cell r="C49">
            <v>32.191699999999997</v>
          </cell>
          <cell r="D49">
            <v>32.964300000000001</v>
          </cell>
          <cell r="E49">
            <v>33.755400000000002</v>
          </cell>
          <cell r="F49">
            <v>34.5655</v>
          </cell>
          <cell r="G49">
            <v>35.395099999999999</v>
          </cell>
          <cell r="H49">
            <v>36.244599999999998</v>
          </cell>
          <cell r="I49">
            <v>37.1145</v>
          </cell>
          <cell r="J49">
            <v>38.005200000000002</v>
          </cell>
          <cell r="K49">
            <v>38.917299999999997</v>
          </cell>
        </row>
        <row r="50">
          <cell r="A50">
            <v>57</v>
          </cell>
          <cell r="B50">
            <v>31.439499999999999</v>
          </cell>
          <cell r="C50">
            <v>32.964300000000001</v>
          </cell>
          <cell r="D50">
            <v>33.755400000000002</v>
          </cell>
          <cell r="E50">
            <v>34.5655</v>
          </cell>
          <cell r="F50">
            <v>35.395099999999999</v>
          </cell>
          <cell r="G50">
            <v>36.244599999999998</v>
          </cell>
          <cell r="H50">
            <v>37.1145</v>
          </cell>
          <cell r="I50">
            <v>38.005200000000002</v>
          </cell>
          <cell r="J50">
            <v>38.917299999999997</v>
          </cell>
          <cell r="K50">
            <v>39.851300000000002</v>
          </cell>
        </row>
        <row r="51">
          <cell r="A51">
            <v>58</v>
          </cell>
          <cell r="B51">
            <v>32.194000000000003</v>
          </cell>
          <cell r="C51">
            <v>33.755400000000002</v>
          </cell>
          <cell r="D51">
            <v>34.5655</v>
          </cell>
          <cell r="E51">
            <v>35.395099999999999</v>
          </cell>
          <cell r="F51">
            <v>36.244599999999998</v>
          </cell>
          <cell r="G51">
            <v>37.1145</v>
          </cell>
          <cell r="H51">
            <v>38.005200000000002</v>
          </cell>
          <cell r="I51">
            <v>38.917299999999997</v>
          </cell>
          <cell r="J51">
            <v>39.851300000000002</v>
          </cell>
          <cell r="K51">
            <v>40.807699999999997</v>
          </cell>
        </row>
        <row r="52">
          <cell r="A52">
            <v>59</v>
          </cell>
          <cell r="B52">
            <v>32.966700000000003</v>
          </cell>
          <cell r="C52">
            <v>34.565600000000003</v>
          </cell>
          <cell r="D52">
            <v>35.395200000000003</v>
          </cell>
          <cell r="E52">
            <v>36.244700000000002</v>
          </cell>
          <cell r="F52">
            <v>37.114600000000003</v>
          </cell>
          <cell r="G52">
            <v>38.005400000000002</v>
          </cell>
          <cell r="H52">
            <v>38.917499999999997</v>
          </cell>
          <cell r="I52">
            <v>39.851500000000001</v>
          </cell>
          <cell r="J52">
            <v>40.807899999999997</v>
          </cell>
          <cell r="K52">
            <v>41.787300000000002</v>
          </cell>
        </row>
        <row r="53">
          <cell r="A53">
            <v>60</v>
          </cell>
          <cell r="B53">
            <v>33.757899999999999</v>
          </cell>
          <cell r="C53">
            <v>35.395200000000003</v>
          </cell>
          <cell r="D53">
            <v>36.244700000000002</v>
          </cell>
          <cell r="E53">
            <v>37.114600000000003</v>
          </cell>
          <cell r="F53">
            <v>38.005400000000002</v>
          </cell>
          <cell r="G53">
            <v>38.917499999999997</v>
          </cell>
          <cell r="H53">
            <v>39.851500000000001</v>
          </cell>
          <cell r="I53">
            <v>40.807899999999997</v>
          </cell>
          <cell r="J53">
            <v>41.787300000000002</v>
          </cell>
          <cell r="K53">
            <v>42.790199999999999</v>
          </cell>
        </row>
        <row r="54">
          <cell r="A54">
            <v>61</v>
          </cell>
          <cell r="B54">
            <v>34.568100000000001</v>
          </cell>
          <cell r="C54">
            <v>36.244700000000002</v>
          </cell>
          <cell r="D54">
            <v>37.114600000000003</v>
          </cell>
          <cell r="E54">
            <v>38.005400000000002</v>
          </cell>
          <cell r="F54">
            <v>38.917499999999997</v>
          </cell>
          <cell r="G54">
            <v>39.851500000000001</v>
          </cell>
          <cell r="H54">
            <v>40.807899999999997</v>
          </cell>
          <cell r="I54">
            <v>41.787300000000002</v>
          </cell>
          <cell r="J54">
            <v>42.790199999999999</v>
          </cell>
          <cell r="K54">
            <v>43.8172</v>
          </cell>
        </row>
        <row r="55">
          <cell r="A55">
            <v>62</v>
          </cell>
          <cell r="B55">
            <v>35.3977</v>
          </cell>
          <cell r="C55">
            <v>37.1145</v>
          </cell>
          <cell r="D55">
            <v>38.005200000000002</v>
          </cell>
          <cell r="E55">
            <v>38.917299999999997</v>
          </cell>
          <cell r="F55">
            <v>39.851300000000002</v>
          </cell>
          <cell r="G55">
            <v>40.807699999999997</v>
          </cell>
          <cell r="H55">
            <v>41.787100000000002</v>
          </cell>
          <cell r="I55">
            <v>42.79</v>
          </cell>
          <cell r="J55">
            <v>43.817</v>
          </cell>
          <cell r="K55">
            <v>44.868600000000001</v>
          </cell>
        </row>
        <row r="56">
          <cell r="A56">
            <v>63</v>
          </cell>
          <cell r="B56">
            <v>36.247199999999999</v>
          </cell>
          <cell r="C56">
            <v>38.005200000000002</v>
          </cell>
          <cell r="D56">
            <v>38.917299999999997</v>
          </cell>
          <cell r="E56">
            <v>39.851300000000002</v>
          </cell>
          <cell r="F56">
            <v>40.807699999999997</v>
          </cell>
          <cell r="G56">
            <v>41.787100000000002</v>
          </cell>
          <cell r="H56">
            <v>42.79</v>
          </cell>
          <cell r="I56">
            <v>43.817</v>
          </cell>
          <cell r="J56">
            <v>44.868600000000001</v>
          </cell>
          <cell r="K56">
            <v>45.945399999999999</v>
          </cell>
        </row>
        <row r="57">
          <cell r="A57">
            <v>64</v>
          </cell>
          <cell r="B57">
            <v>37.117100000000001</v>
          </cell>
          <cell r="C57">
            <v>38.917299999999997</v>
          </cell>
          <cell r="D57">
            <v>39.851300000000002</v>
          </cell>
          <cell r="E57">
            <v>40.807699999999997</v>
          </cell>
          <cell r="F57">
            <v>41.787100000000002</v>
          </cell>
          <cell r="G57">
            <v>42.79</v>
          </cell>
          <cell r="H57">
            <v>43.817</v>
          </cell>
          <cell r="I57">
            <v>44.868600000000001</v>
          </cell>
          <cell r="J57">
            <v>45.945399999999999</v>
          </cell>
          <cell r="K57">
            <v>47.048099999999998</v>
          </cell>
        </row>
        <row r="58">
          <cell r="A58">
            <v>65</v>
          </cell>
          <cell r="B58">
            <v>38.007899999999999</v>
          </cell>
          <cell r="C58">
            <v>39.851300000000002</v>
          </cell>
          <cell r="D58">
            <v>40.807699999999997</v>
          </cell>
          <cell r="E58">
            <v>41.787100000000002</v>
          </cell>
          <cell r="F58">
            <v>42.79</v>
          </cell>
          <cell r="G58">
            <v>43.817</v>
          </cell>
          <cell r="H58">
            <v>44.868600000000001</v>
          </cell>
          <cell r="I58">
            <v>45.945399999999999</v>
          </cell>
          <cell r="J58">
            <v>47.048099999999998</v>
          </cell>
          <cell r="K58">
            <v>48.177300000000002</v>
          </cell>
        </row>
        <row r="59">
          <cell r="A59">
            <v>66</v>
          </cell>
          <cell r="B59">
            <v>38.920099999999998</v>
          </cell>
          <cell r="C59">
            <v>40.807699999999997</v>
          </cell>
          <cell r="D59">
            <v>41.787100000000002</v>
          </cell>
          <cell r="E59">
            <v>42.79</v>
          </cell>
          <cell r="F59">
            <v>43.817</v>
          </cell>
          <cell r="G59">
            <v>44.868600000000001</v>
          </cell>
          <cell r="H59">
            <v>45.945399999999999</v>
          </cell>
          <cell r="I59">
            <v>47.048099999999998</v>
          </cell>
          <cell r="J59">
            <v>48.177300000000002</v>
          </cell>
          <cell r="K59">
            <v>49.333599999999997</v>
          </cell>
        </row>
        <row r="60">
          <cell r="A60">
            <v>67</v>
          </cell>
          <cell r="B60">
            <v>39.854199999999999</v>
          </cell>
          <cell r="C60">
            <v>41.787100000000002</v>
          </cell>
          <cell r="D60">
            <v>42.79</v>
          </cell>
          <cell r="E60">
            <v>43.817</v>
          </cell>
          <cell r="F60">
            <v>44.868600000000001</v>
          </cell>
          <cell r="G60">
            <v>45.945399999999999</v>
          </cell>
          <cell r="H60">
            <v>47.048099999999998</v>
          </cell>
          <cell r="I60">
            <v>48.177300000000002</v>
          </cell>
          <cell r="J60">
            <v>49.333599999999997</v>
          </cell>
          <cell r="K60">
            <v>50.517600000000002</v>
          </cell>
        </row>
        <row r="61">
          <cell r="A61">
            <v>68</v>
          </cell>
          <cell r="B61">
            <v>40.810699999999997</v>
          </cell>
          <cell r="C61">
            <v>42.79</v>
          </cell>
          <cell r="D61">
            <v>43.817</v>
          </cell>
          <cell r="E61">
            <v>44.868600000000001</v>
          </cell>
          <cell r="F61">
            <v>45.945399999999999</v>
          </cell>
          <cell r="G61">
            <v>47.048099999999998</v>
          </cell>
          <cell r="H61">
            <v>48.177300000000002</v>
          </cell>
          <cell r="I61">
            <v>49.333599999999997</v>
          </cell>
          <cell r="J61">
            <v>50.517600000000002</v>
          </cell>
          <cell r="K61">
            <v>51.73</v>
          </cell>
        </row>
        <row r="62">
          <cell r="A62">
            <v>69</v>
          </cell>
          <cell r="B62">
            <v>41.790199999999999</v>
          </cell>
          <cell r="C62">
            <v>43.817</v>
          </cell>
          <cell r="D62">
            <v>44.868600000000001</v>
          </cell>
          <cell r="E62">
            <v>45.945399999999999</v>
          </cell>
          <cell r="F62">
            <v>47.048099999999998</v>
          </cell>
          <cell r="G62">
            <v>48.177300000000002</v>
          </cell>
          <cell r="H62">
            <v>49.333599999999997</v>
          </cell>
          <cell r="I62">
            <v>50.517600000000002</v>
          </cell>
          <cell r="J62">
            <v>51.73</v>
          </cell>
          <cell r="K62">
            <v>52.971499999999999</v>
          </cell>
        </row>
        <row r="63">
          <cell r="A63">
            <v>70</v>
          </cell>
          <cell r="B63">
            <v>42.793199999999999</v>
          </cell>
          <cell r="C63">
            <v>44.868699999999997</v>
          </cell>
          <cell r="D63">
            <v>45.945500000000003</v>
          </cell>
          <cell r="E63">
            <v>47.048200000000001</v>
          </cell>
          <cell r="F63">
            <v>48.177399999999999</v>
          </cell>
          <cell r="G63">
            <v>49.3337</v>
          </cell>
          <cell r="H63">
            <v>50.517699999999998</v>
          </cell>
          <cell r="I63">
            <v>51.7301</v>
          </cell>
          <cell r="J63">
            <v>52.971600000000002</v>
          </cell>
          <cell r="K63">
            <v>54.242899999999999</v>
          </cell>
        </row>
        <row r="64">
          <cell r="A64">
            <v>71</v>
          </cell>
          <cell r="B64">
            <v>43.8202</v>
          </cell>
          <cell r="C64">
            <v>45.945500000000003</v>
          </cell>
          <cell r="D64">
            <v>47.048200000000001</v>
          </cell>
          <cell r="E64">
            <v>48.177399999999999</v>
          </cell>
          <cell r="F64">
            <v>49.3337</v>
          </cell>
          <cell r="G64">
            <v>50.517699999999998</v>
          </cell>
          <cell r="H64">
            <v>51.7301</v>
          </cell>
          <cell r="I64">
            <v>52.971600000000002</v>
          </cell>
          <cell r="J64">
            <v>54.242899999999999</v>
          </cell>
          <cell r="K64">
            <v>55.544699999999999</v>
          </cell>
        </row>
        <row r="65">
          <cell r="A65">
            <v>72</v>
          </cell>
          <cell r="B65">
            <v>44.871899999999997</v>
          </cell>
          <cell r="C65">
            <v>47.048200000000001</v>
          </cell>
          <cell r="D65">
            <v>48.177399999999999</v>
          </cell>
          <cell r="E65">
            <v>49.3337</v>
          </cell>
          <cell r="F65">
            <v>50.517699999999998</v>
          </cell>
          <cell r="G65">
            <v>51.7301</v>
          </cell>
          <cell r="H65">
            <v>52.971600000000002</v>
          </cell>
          <cell r="I65">
            <v>54.242899999999999</v>
          </cell>
          <cell r="J65">
            <v>55.544699999999999</v>
          </cell>
          <cell r="K65">
            <v>56.877800000000001</v>
          </cell>
        </row>
        <row r="66">
          <cell r="A66">
            <v>73</v>
          </cell>
          <cell r="B66">
            <v>45.948799999999999</v>
          </cell>
          <cell r="C66">
            <v>48.177300000000002</v>
          </cell>
          <cell r="D66">
            <v>49.333599999999997</v>
          </cell>
          <cell r="E66">
            <v>50.517600000000002</v>
          </cell>
          <cell r="F66">
            <v>51.73</v>
          </cell>
          <cell r="G66">
            <v>52.971499999999999</v>
          </cell>
          <cell r="H66">
            <v>54.242800000000003</v>
          </cell>
          <cell r="I66">
            <v>55.544600000000003</v>
          </cell>
          <cell r="J66">
            <v>56.877699999999997</v>
          </cell>
          <cell r="K66">
            <v>58.242800000000003</v>
          </cell>
        </row>
        <row r="67">
          <cell r="A67">
            <v>74</v>
          </cell>
          <cell r="B67">
            <v>47.051600000000001</v>
          </cell>
          <cell r="C67">
            <v>49.333599999999997</v>
          </cell>
          <cell r="D67">
            <v>50.517600000000002</v>
          </cell>
          <cell r="E67">
            <v>51.73</v>
          </cell>
          <cell r="F67">
            <v>52.971499999999999</v>
          </cell>
          <cell r="G67">
            <v>54.242800000000003</v>
          </cell>
          <cell r="H67">
            <v>55.544600000000003</v>
          </cell>
          <cell r="I67">
            <v>56.877699999999997</v>
          </cell>
          <cell r="J67">
            <v>58.242800000000003</v>
          </cell>
          <cell r="K67">
            <v>59.640599999999999</v>
          </cell>
        </row>
        <row r="68">
          <cell r="A68">
            <v>75</v>
          </cell>
          <cell r="B68">
            <v>48.180799999999998</v>
          </cell>
          <cell r="C68">
            <v>50.517600000000002</v>
          </cell>
          <cell r="D68">
            <v>51.73</v>
          </cell>
          <cell r="E68">
            <v>52.971499999999999</v>
          </cell>
          <cell r="F68">
            <v>54.242800000000003</v>
          </cell>
          <cell r="G68">
            <v>55.544600000000003</v>
          </cell>
          <cell r="H68">
            <v>56.877699999999997</v>
          </cell>
          <cell r="I68">
            <v>58.242800000000003</v>
          </cell>
          <cell r="J68">
            <v>59.640599999999999</v>
          </cell>
          <cell r="K68">
            <v>61.072000000000003</v>
          </cell>
        </row>
        <row r="69">
          <cell r="A69">
            <v>76</v>
          </cell>
          <cell r="B69">
            <v>49.3371</v>
          </cell>
          <cell r="C69">
            <v>51.729900000000001</v>
          </cell>
          <cell r="D69">
            <v>52.971400000000003</v>
          </cell>
          <cell r="E69">
            <v>54.242699999999999</v>
          </cell>
          <cell r="F69">
            <v>55.544499999999999</v>
          </cell>
          <cell r="G69">
            <v>56.877600000000001</v>
          </cell>
          <cell r="H69">
            <v>58.242699999999999</v>
          </cell>
          <cell r="I69">
            <v>59.640500000000003</v>
          </cell>
          <cell r="J69">
            <v>61.071899999999999</v>
          </cell>
          <cell r="K69">
            <v>62.537599999999998</v>
          </cell>
        </row>
        <row r="70">
          <cell r="A70">
            <v>77</v>
          </cell>
          <cell r="B70">
            <v>50.5212</v>
          </cell>
          <cell r="C70">
            <v>52.971499999999999</v>
          </cell>
          <cell r="D70">
            <v>54.242800000000003</v>
          </cell>
          <cell r="E70">
            <v>55.544600000000003</v>
          </cell>
          <cell r="F70">
            <v>56.877699999999997</v>
          </cell>
          <cell r="G70">
            <v>58.242800000000003</v>
          </cell>
          <cell r="H70">
            <v>59.640599999999999</v>
          </cell>
          <cell r="I70">
            <v>61.072000000000003</v>
          </cell>
          <cell r="J70">
            <v>62.537700000000001</v>
          </cell>
          <cell r="K70">
            <v>64.038600000000002</v>
          </cell>
        </row>
        <row r="71">
          <cell r="A71">
            <v>78</v>
          </cell>
          <cell r="B71">
            <v>51.733699999999999</v>
          </cell>
          <cell r="C71">
            <v>54.242800000000003</v>
          </cell>
          <cell r="D71">
            <v>55.544600000000003</v>
          </cell>
          <cell r="E71">
            <v>56.877699999999997</v>
          </cell>
          <cell r="F71">
            <v>58.242800000000003</v>
          </cell>
          <cell r="G71">
            <v>59.640599999999999</v>
          </cell>
          <cell r="H71">
            <v>61.072000000000003</v>
          </cell>
          <cell r="I71">
            <v>62.537700000000001</v>
          </cell>
          <cell r="J71">
            <v>64.038600000000002</v>
          </cell>
          <cell r="K71">
            <v>65.575500000000005</v>
          </cell>
        </row>
        <row r="72">
          <cell r="A72">
            <v>79</v>
          </cell>
          <cell r="B72">
            <v>52.975299999999997</v>
          </cell>
          <cell r="C72">
            <v>55.544600000000003</v>
          </cell>
          <cell r="D72">
            <v>56.877699999999997</v>
          </cell>
          <cell r="E72">
            <v>58.242800000000003</v>
          </cell>
          <cell r="F72">
            <v>59.640599999999999</v>
          </cell>
          <cell r="G72">
            <v>61.072000000000003</v>
          </cell>
          <cell r="H72">
            <v>62.537700000000001</v>
          </cell>
          <cell r="I72">
            <v>64.038600000000002</v>
          </cell>
          <cell r="J72">
            <v>65.575500000000005</v>
          </cell>
          <cell r="K72">
            <v>67.149299999999997</v>
          </cell>
        </row>
        <row r="73">
          <cell r="A73">
            <v>80</v>
          </cell>
          <cell r="B73">
            <v>54.246699999999997</v>
          </cell>
          <cell r="C73">
            <v>56.877699999999997</v>
          </cell>
          <cell r="D73">
            <v>58.242800000000003</v>
          </cell>
          <cell r="E73">
            <v>59.640599999999999</v>
          </cell>
          <cell r="F73">
            <v>61.072000000000003</v>
          </cell>
          <cell r="G73">
            <v>62.537700000000001</v>
          </cell>
          <cell r="H73">
            <v>64.038600000000002</v>
          </cell>
          <cell r="I73">
            <v>65.575500000000005</v>
          </cell>
          <cell r="J73">
            <v>67.149299999999997</v>
          </cell>
          <cell r="K73">
            <v>68.760900000000007</v>
          </cell>
        </row>
        <row r="74">
          <cell r="A74">
            <v>81</v>
          </cell>
          <cell r="B74">
            <v>55.5486</v>
          </cell>
          <cell r="C74">
            <v>58.242699999999999</v>
          </cell>
          <cell r="D74">
            <v>59.640500000000003</v>
          </cell>
          <cell r="E74">
            <v>61.071899999999999</v>
          </cell>
          <cell r="F74">
            <v>62.537599999999998</v>
          </cell>
          <cell r="G74">
            <v>64.038499999999999</v>
          </cell>
          <cell r="H74">
            <v>65.575400000000002</v>
          </cell>
          <cell r="I74">
            <v>67.149199999999993</v>
          </cell>
          <cell r="J74">
            <v>68.760800000000003</v>
          </cell>
          <cell r="K74">
            <v>70.411100000000005</v>
          </cell>
        </row>
        <row r="75">
          <cell r="A75">
            <v>82</v>
          </cell>
          <cell r="B75">
            <v>56.881799999999998</v>
          </cell>
          <cell r="C75">
            <v>59.640599999999999</v>
          </cell>
          <cell r="D75">
            <v>61.072000000000003</v>
          </cell>
          <cell r="E75">
            <v>62.537700000000001</v>
          </cell>
          <cell r="F75">
            <v>64.038600000000002</v>
          </cell>
          <cell r="G75">
            <v>65.575500000000005</v>
          </cell>
          <cell r="H75">
            <v>67.149299999999997</v>
          </cell>
          <cell r="I75">
            <v>68.760900000000007</v>
          </cell>
          <cell r="J75">
            <v>70.411199999999994</v>
          </cell>
          <cell r="K75">
            <v>72.101100000000002</v>
          </cell>
        </row>
        <row r="76">
          <cell r="A76">
            <v>83</v>
          </cell>
          <cell r="B76">
            <v>58.247</v>
          </cell>
          <cell r="C76">
            <v>61.072000000000003</v>
          </cell>
          <cell r="D76">
            <v>62.537700000000001</v>
          </cell>
          <cell r="E76">
            <v>64.038600000000002</v>
          </cell>
          <cell r="F76">
            <v>65.575500000000005</v>
          </cell>
          <cell r="G76">
            <v>67.149299999999997</v>
          </cell>
          <cell r="H76">
            <v>68.760900000000007</v>
          </cell>
          <cell r="I76">
            <v>70.411199999999994</v>
          </cell>
          <cell r="J76">
            <v>72.101100000000002</v>
          </cell>
          <cell r="K76">
            <v>73.831500000000005</v>
          </cell>
        </row>
        <row r="77">
          <cell r="A77">
            <v>84</v>
          </cell>
          <cell r="B77">
            <v>59.6449</v>
          </cell>
          <cell r="C77">
            <v>62.537700000000001</v>
          </cell>
          <cell r="D77">
            <v>64.038600000000002</v>
          </cell>
          <cell r="E77">
            <v>65.575500000000005</v>
          </cell>
          <cell r="F77">
            <v>67.149299999999997</v>
          </cell>
          <cell r="G77">
            <v>68.760900000000007</v>
          </cell>
          <cell r="H77">
            <v>70.411199999999994</v>
          </cell>
          <cell r="I77">
            <v>72.101100000000002</v>
          </cell>
          <cell r="J77">
            <v>73.831500000000005</v>
          </cell>
          <cell r="K77">
            <v>75.603499999999997</v>
          </cell>
        </row>
        <row r="78">
          <cell r="A78">
            <v>85</v>
          </cell>
          <cell r="B78">
            <v>61.0764</v>
          </cell>
          <cell r="C78">
            <v>64.038600000000002</v>
          </cell>
          <cell r="D78">
            <v>65.575500000000005</v>
          </cell>
          <cell r="E78">
            <v>67.149299999999997</v>
          </cell>
          <cell r="F78">
            <v>68.760900000000007</v>
          </cell>
          <cell r="G78">
            <v>70.411199999999994</v>
          </cell>
          <cell r="H78">
            <v>72.101100000000002</v>
          </cell>
          <cell r="I78">
            <v>73.831500000000005</v>
          </cell>
          <cell r="J78">
            <v>75.603499999999997</v>
          </cell>
          <cell r="K78">
            <v>77.418000000000006</v>
          </cell>
        </row>
        <row r="79">
          <cell r="A79">
            <v>86</v>
          </cell>
          <cell r="B79">
            <v>62.542200000000001</v>
          </cell>
          <cell r="C79">
            <v>65.575500000000005</v>
          </cell>
          <cell r="D79">
            <v>67.149299999999997</v>
          </cell>
          <cell r="E79">
            <v>68.760900000000007</v>
          </cell>
          <cell r="F79">
            <v>70.411199999999994</v>
          </cell>
          <cell r="G79">
            <v>72.101100000000002</v>
          </cell>
          <cell r="H79">
            <v>73.831500000000005</v>
          </cell>
          <cell r="I79">
            <v>75.603499999999997</v>
          </cell>
          <cell r="J79">
            <v>77.418000000000006</v>
          </cell>
          <cell r="K79">
            <v>79.275999999999996</v>
          </cell>
        </row>
        <row r="80">
          <cell r="A80">
            <v>87</v>
          </cell>
          <cell r="B80">
            <v>64.043199999999999</v>
          </cell>
          <cell r="C80">
            <v>67.149299999999997</v>
          </cell>
          <cell r="D80">
            <v>68.760900000000007</v>
          </cell>
          <cell r="E80">
            <v>70.411199999999994</v>
          </cell>
          <cell r="F80">
            <v>72.101100000000002</v>
          </cell>
          <cell r="G80">
            <v>73.831500000000005</v>
          </cell>
          <cell r="H80">
            <v>75.603499999999997</v>
          </cell>
          <cell r="I80">
            <v>77.418000000000006</v>
          </cell>
          <cell r="J80">
            <v>79.275999999999996</v>
          </cell>
          <cell r="K80">
            <v>81.178600000000003</v>
          </cell>
        </row>
        <row r="81">
          <cell r="A81">
            <v>88</v>
          </cell>
          <cell r="B81">
            <v>65.580200000000005</v>
          </cell>
          <cell r="C81">
            <v>68.760800000000003</v>
          </cell>
          <cell r="D81">
            <v>70.411100000000005</v>
          </cell>
          <cell r="E81">
            <v>72.100999999999999</v>
          </cell>
          <cell r="F81">
            <v>73.831400000000002</v>
          </cell>
          <cell r="G81">
            <v>75.603399999999993</v>
          </cell>
          <cell r="H81">
            <v>77.417900000000003</v>
          </cell>
          <cell r="I81">
            <v>79.275899999999993</v>
          </cell>
          <cell r="J81">
            <v>81.1785</v>
          </cell>
          <cell r="K81">
            <v>83.126800000000003</v>
          </cell>
        </row>
        <row r="82">
          <cell r="A82">
            <v>89</v>
          </cell>
          <cell r="B82">
            <v>67.1541</v>
          </cell>
          <cell r="C82">
            <v>70.411100000000005</v>
          </cell>
          <cell r="D82">
            <v>72.100999999999999</v>
          </cell>
          <cell r="E82">
            <v>73.831400000000002</v>
          </cell>
          <cell r="F82">
            <v>75.603399999999993</v>
          </cell>
          <cell r="G82">
            <v>77.417900000000003</v>
          </cell>
          <cell r="H82">
            <v>79.275899999999993</v>
          </cell>
          <cell r="I82">
            <v>81.1785</v>
          </cell>
          <cell r="J82">
            <v>83.126800000000003</v>
          </cell>
          <cell r="K82">
            <v>85.121799999999993</v>
          </cell>
        </row>
        <row r="83">
          <cell r="A83">
            <v>90</v>
          </cell>
          <cell r="B83">
            <v>68.765799999999999</v>
          </cell>
          <cell r="C83">
            <v>72.100899999999996</v>
          </cell>
          <cell r="D83">
            <v>73.831299999999999</v>
          </cell>
          <cell r="E83">
            <v>75.603300000000004</v>
          </cell>
          <cell r="F83">
            <v>77.4178</v>
          </cell>
          <cell r="G83">
            <v>79.275800000000004</v>
          </cell>
          <cell r="H83">
            <v>81.178399999999996</v>
          </cell>
          <cell r="I83">
            <v>83.1267</v>
          </cell>
          <cell r="J83">
            <v>85.121700000000004</v>
          </cell>
          <cell r="K83">
            <v>87.164599999999993</v>
          </cell>
        </row>
        <row r="84">
          <cell r="A84">
            <v>91</v>
          </cell>
          <cell r="B84">
            <v>70.416200000000003</v>
          </cell>
          <cell r="C84">
            <v>73.831400000000002</v>
          </cell>
          <cell r="D84">
            <v>75.603399999999993</v>
          </cell>
          <cell r="E84">
            <v>77.417900000000003</v>
          </cell>
          <cell r="F84">
            <v>79.275899999999993</v>
          </cell>
          <cell r="G84">
            <v>81.1785</v>
          </cell>
          <cell r="H84">
            <v>83.126800000000003</v>
          </cell>
          <cell r="I84">
            <v>85.121799999999993</v>
          </cell>
          <cell r="J84">
            <v>87.164699999999996</v>
          </cell>
          <cell r="K84">
            <v>89.256699999999995</v>
          </cell>
        </row>
        <row r="85">
          <cell r="A85">
            <v>92</v>
          </cell>
          <cell r="B85">
            <v>72.106200000000001</v>
          </cell>
          <cell r="C85">
            <v>75.603399999999993</v>
          </cell>
          <cell r="D85">
            <v>77.417900000000003</v>
          </cell>
          <cell r="E85">
            <v>79.275899999999993</v>
          </cell>
          <cell r="F85">
            <v>81.1785</v>
          </cell>
          <cell r="G85">
            <v>83.126800000000003</v>
          </cell>
          <cell r="H85">
            <v>85.121799999999993</v>
          </cell>
          <cell r="I85">
            <v>87.164699999999996</v>
          </cell>
          <cell r="J85">
            <v>89.256699999999995</v>
          </cell>
          <cell r="K85">
            <v>91.398899999999998</v>
          </cell>
        </row>
        <row r="86">
          <cell r="A86">
            <v>93</v>
          </cell>
          <cell r="B86">
            <v>73.836699999999993</v>
          </cell>
          <cell r="C86">
            <v>77.4178</v>
          </cell>
          <cell r="D86">
            <v>79.275800000000004</v>
          </cell>
          <cell r="E86">
            <v>81.178399999999996</v>
          </cell>
          <cell r="F86">
            <v>83.1267</v>
          </cell>
          <cell r="G86">
            <v>85.121700000000004</v>
          </cell>
          <cell r="H86">
            <v>87.164599999999993</v>
          </cell>
          <cell r="I86">
            <v>89.256600000000006</v>
          </cell>
          <cell r="J86">
            <v>91.398799999999994</v>
          </cell>
          <cell r="K86">
            <v>93.592399999999998</v>
          </cell>
        </row>
        <row r="87">
          <cell r="A87">
            <v>94</v>
          </cell>
          <cell r="B87">
            <v>75.608800000000002</v>
          </cell>
          <cell r="C87">
            <v>79.275800000000004</v>
          </cell>
          <cell r="D87">
            <v>81.178399999999996</v>
          </cell>
          <cell r="E87">
            <v>83.1267</v>
          </cell>
          <cell r="F87">
            <v>85.121700000000004</v>
          </cell>
          <cell r="G87">
            <v>87.164599999999993</v>
          </cell>
          <cell r="H87">
            <v>89.256600000000006</v>
          </cell>
          <cell r="I87">
            <v>91.398799999999994</v>
          </cell>
          <cell r="J87">
            <v>93.592399999999998</v>
          </cell>
          <cell r="K87">
            <v>95.8386</v>
          </cell>
        </row>
        <row r="88">
          <cell r="A88">
            <v>95</v>
          </cell>
          <cell r="B88">
            <v>77.423400000000001</v>
          </cell>
          <cell r="C88">
            <v>81.178399999999996</v>
          </cell>
          <cell r="D88">
            <v>83.1267</v>
          </cell>
          <cell r="E88">
            <v>85.121700000000004</v>
          </cell>
          <cell r="F88">
            <v>87.164599999999993</v>
          </cell>
          <cell r="G88">
            <v>89.256600000000006</v>
          </cell>
          <cell r="H88">
            <v>91.398799999999994</v>
          </cell>
          <cell r="I88">
            <v>93.592399999999998</v>
          </cell>
          <cell r="J88">
            <v>95.8386</v>
          </cell>
          <cell r="K88">
            <v>98.1387</v>
          </cell>
        </row>
        <row r="89">
          <cell r="A89">
            <v>96</v>
          </cell>
          <cell r="B89">
            <v>79.281599999999997</v>
          </cell>
          <cell r="C89">
            <v>83.126800000000003</v>
          </cell>
          <cell r="D89">
            <v>85.121799999999993</v>
          </cell>
          <cell r="E89">
            <v>87.164699999999996</v>
          </cell>
          <cell r="F89">
            <v>89.256699999999995</v>
          </cell>
          <cell r="G89">
            <v>91.398899999999998</v>
          </cell>
          <cell r="H89">
            <v>93.592500000000001</v>
          </cell>
          <cell r="I89">
            <v>95.838700000000003</v>
          </cell>
          <cell r="J89">
            <v>98.138800000000003</v>
          </cell>
          <cell r="K89">
            <v>100.4941</v>
          </cell>
        </row>
        <row r="90">
          <cell r="A90">
            <v>97</v>
          </cell>
          <cell r="B90">
            <v>81.184399999999997</v>
          </cell>
          <cell r="C90">
            <v>85.121799999999993</v>
          </cell>
          <cell r="D90">
            <v>87.164699999999996</v>
          </cell>
          <cell r="E90">
            <v>89.256699999999995</v>
          </cell>
          <cell r="F90">
            <v>91.398899999999998</v>
          </cell>
          <cell r="G90">
            <v>93.592500000000001</v>
          </cell>
          <cell r="H90">
            <v>95.838700000000003</v>
          </cell>
          <cell r="I90">
            <v>98.138800000000003</v>
          </cell>
          <cell r="J90">
            <v>100.4941</v>
          </cell>
          <cell r="K90">
            <v>102.90600000000001</v>
          </cell>
        </row>
        <row r="91">
          <cell r="A91">
            <v>98</v>
          </cell>
          <cell r="B91">
            <v>83.132800000000003</v>
          </cell>
          <cell r="C91">
            <v>87.164699999999996</v>
          </cell>
          <cell r="D91">
            <v>89.256699999999995</v>
          </cell>
          <cell r="E91">
            <v>91.398899999999998</v>
          </cell>
          <cell r="F91">
            <v>93.592500000000001</v>
          </cell>
          <cell r="G91">
            <v>95.838700000000003</v>
          </cell>
          <cell r="H91">
            <v>98.138800000000003</v>
          </cell>
          <cell r="I91">
            <v>100.4941</v>
          </cell>
          <cell r="J91">
            <v>102.90600000000001</v>
          </cell>
          <cell r="K91">
            <v>105.37569999999999</v>
          </cell>
        </row>
        <row r="92">
          <cell r="A92">
            <v>99</v>
          </cell>
          <cell r="B92">
            <v>85.128</v>
          </cell>
          <cell r="C92">
            <v>89.256699999999995</v>
          </cell>
          <cell r="D92">
            <v>91.398899999999998</v>
          </cell>
          <cell r="E92">
            <v>93.592500000000001</v>
          </cell>
          <cell r="F92">
            <v>95.838700000000003</v>
          </cell>
          <cell r="G92">
            <v>98.138800000000003</v>
          </cell>
          <cell r="H92">
            <v>100.4941</v>
          </cell>
          <cell r="I92">
            <v>102.90600000000001</v>
          </cell>
          <cell r="J92">
            <v>105.37569999999999</v>
          </cell>
          <cell r="K92">
            <v>107.90470000000001</v>
          </cell>
        </row>
        <row r="93">
          <cell r="A93">
            <v>100</v>
          </cell>
          <cell r="B93">
            <v>87.171099999999996</v>
          </cell>
          <cell r="C93">
            <v>91.398899999999998</v>
          </cell>
          <cell r="D93">
            <v>93.592500000000001</v>
          </cell>
          <cell r="E93">
            <v>95.838700000000003</v>
          </cell>
          <cell r="F93">
            <v>98.138800000000003</v>
          </cell>
          <cell r="G93">
            <v>100.4941</v>
          </cell>
          <cell r="H93">
            <v>102.90600000000001</v>
          </cell>
          <cell r="I93">
            <v>105.37569999999999</v>
          </cell>
          <cell r="J93">
            <v>107.90470000000001</v>
          </cell>
          <cell r="K93">
            <v>110.4944</v>
          </cell>
        </row>
        <row r="94">
          <cell r="A94">
            <v>101</v>
          </cell>
          <cell r="B94">
            <v>89.263199999999998</v>
          </cell>
          <cell r="C94">
            <v>93.592500000000001</v>
          </cell>
          <cell r="D94">
            <v>95.838700000000003</v>
          </cell>
          <cell r="E94">
            <v>98.138800000000003</v>
          </cell>
          <cell r="F94">
            <v>100.4941</v>
          </cell>
          <cell r="G94">
            <v>102.90600000000001</v>
          </cell>
          <cell r="H94">
            <v>105.37569999999999</v>
          </cell>
          <cell r="I94">
            <v>107.90470000000001</v>
          </cell>
          <cell r="J94">
            <v>110.4944</v>
          </cell>
          <cell r="K94">
            <v>113.1463</v>
          </cell>
        </row>
        <row r="95">
          <cell r="A95">
            <v>102</v>
          </cell>
          <cell r="B95">
            <v>91.405500000000004</v>
          </cell>
          <cell r="C95">
            <v>95.838700000000003</v>
          </cell>
          <cell r="D95">
            <v>98.138800000000003</v>
          </cell>
          <cell r="E95">
            <v>100.4941</v>
          </cell>
          <cell r="F95">
            <v>102.90600000000001</v>
          </cell>
          <cell r="G95">
            <v>105.37569999999999</v>
          </cell>
          <cell r="H95">
            <v>107.90470000000001</v>
          </cell>
          <cell r="I95">
            <v>110.4944</v>
          </cell>
          <cell r="J95">
            <v>113.1463</v>
          </cell>
          <cell r="K95">
            <v>115.8618</v>
          </cell>
        </row>
        <row r="96">
          <cell r="A96">
            <v>103</v>
          </cell>
          <cell r="B96">
            <v>93.599199999999996</v>
          </cell>
          <cell r="C96">
            <v>98.138800000000003</v>
          </cell>
          <cell r="D96">
            <v>100.4941</v>
          </cell>
          <cell r="E96">
            <v>102.90600000000001</v>
          </cell>
          <cell r="F96">
            <v>105.37569999999999</v>
          </cell>
          <cell r="G96">
            <v>107.90470000000001</v>
          </cell>
          <cell r="H96">
            <v>110.4944</v>
          </cell>
          <cell r="I96">
            <v>113.1463</v>
          </cell>
          <cell r="J96">
            <v>115.8618</v>
          </cell>
          <cell r="K96">
            <v>118.6425</v>
          </cell>
        </row>
        <row r="97">
          <cell r="A97">
            <v>104</v>
          </cell>
          <cell r="B97">
            <v>95.845600000000005</v>
          </cell>
          <cell r="C97">
            <v>100.4941</v>
          </cell>
          <cell r="D97">
            <v>102.90600000000001</v>
          </cell>
          <cell r="E97">
            <v>105.37569999999999</v>
          </cell>
          <cell r="F97">
            <v>107.90470000000001</v>
          </cell>
          <cell r="G97">
            <v>110.4944</v>
          </cell>
          <cell r="H97">
            <v>113.1463</v>
          </cell>
          <cell r="I97">
            <v>115.8618</v>
          </cell>
          <cell r="J97">
            <v>118.6425</v>
          </cell>
          <cell r="K97">
            <v>121.48990000000001</v>
          </cell>
        </row>
        <row r="98">
          <cell r="A98">
            <v>105</v>
          </cell>
          <cell r="B98">
            <v>98.145899999999997</v>
          </cell>
          <cell r="C98">
            <v>102.90600000000001</v>
          </cell>
          <cell r="D98">
            <v>105.37569999999999</v>
          </cell>
          <cell r="E98">
            <v>107.90470000000001</v>
          </cell>
          <cell r="F98">
            <v>110.4944</v>
          </cell>
          <cell r="G98">
            <v>113.1463</v>
          </cell>
          <cell r="H98">
            <v>115.8618</v>
          </cell>
          <cell r="I98">
            <v>118.6425</v>
          </cell>
          <cell r="J98">
            <v>121.48990000000001</v>
          </cell>
          <cell r="K98">
            <v>124.4057</v>
          </cell>
        </row>
        <row r="99">
          <cell r="A99">
            <v>106</v>
          </cell>
          <cell r="B99">
            <v>100.5014</v>
          </cell>
          <cell r="C99">
            <v>105.37569999999999</v>
          </cell>
          <cell r="D99">
            <v>107.90470000000001</v>
          </cell>
          <cell r="E99">
            <v>110.4944</v>
          </cell>
          <cell r="F99">
            <v>113.1463</v>
          </cell>
          <cell r="G99">
            <v>115.8618</v>
          </cell>
          <cell r="H99">
            <v>118.6425</v>
          </cell>
          <cell r="I99">
            <v>121.48990000000001</v>
          </cell>
          <cell r="J99">
            <v>124.4057</v>
          </cell>
          <cell r="K99">
            <v>127.3914</v>
          </cell>
        </row>
        <row r="100">
          <cell r="A100">
            <v>107</v>
          </cell>
          <cell r="B100">
            <v>102.9134</v>
          </cell>
          <cell r="C100">
            <v>107.90470000000001</v>
          </cell>
          <cell r="D100">
            <v>110.4944</v>
          </cell>
          <cell r="E100">
            <v>113.1463</v>
          </cell>
          <cell r="F100">
            <v>115.8618</v>
          </cell>
          <cell r="G100">
            <v>118.6425</v>
          </cell>
          <cell r="H100">
            <v>121.48990000000001</v>
          </cell>
          <cell r="I100">
            <v>124.4057</v>
          </cell>
          <cell r="J100">
            <v>127.3914</v>
          </cell>
          <cell r="K100">
            <v>130.44880000000001</v>
          </cell>
        </row>
        <row r="101">
          <cell r="A101">
            <v>108</v>
          </cell>
          <cell r="B101">
            <v>105.38330000000001</v>
          </cell>
          <cell r="C101">
            <v>110.4944</v>
          </cell>
          <cell r="D101">
            <v>113.1463</v>
          </cell>
          <cell r="E101">
            <v>115.8618</v>
          </cell>
          <cell r="F101">
            <v>118.6425</v>
          </cell>
          <cell r="G101">
            <v>121.48990000000001</v>
          </cell>
          <cell r="H101">
            <v>124.4057</v>
          </cell>
          <cell r="I101">
            <v>127.3914</v>
          </cell>
          <cell r="J101">
            <v>130.44880000000001</v>
          </cell>
          <cell r="K101">
            <v>133.5796</v>
          </cell>
        </row>
        <row r="102">
          <cell r="A102">
            <v>109</v>
          </cell>
          <cell r="B102">
            <v>107.91249999999999</v>
          </cell>
          <cell r="C102">
            <v>113.1463</v>
          </cell>
          <cell r="D102">
            <v>115.8618</v>
          </cell>
          <cell r="E102">
            <v>118.6425</v>
          </cell>
          <cell r="F102">
            <v>121.48990000000001</v>
          </cell>
          <cell r="G102">
            <v>124.4057</v>
          </cell>
          <cell r="H102">
            <v>127.3914</v>
          </cell>
          <cell r="I102">
            <v>130.44880000000001</v>
          </cell>
          <cell r="J102">
            <v>133.5796</v>
          </cell>
          <cell r="K102">
            <v>136.78550000000001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ntory"/>
      <sheetName val="Replacement Plan"/>
      <sheetName val="Replacement Analysis"/>
      <sheetName val="Financial Summary Sheet"/>
    </sheetNames>
    <sheetDataSet>
      <sheetData sheetId="0" refreshError="1"/>
      <sheetData sheetId="1" refreshError="1"/>
      <sheetData sheetId="2" refreshError="1">
        <row r="8">
          <cell r="B8" t="str">
            <v>1. Defer replacing to 2011 (PCs or servers)</v>
          </cell>
        </row>
        <row r="9">
          <cell r="B9" t="str">
            <v>2. Locate surplus equipment in IT asset management system (PCs or servers)</v>
          </cell>
        </row>
        <row r="10">
          <cell r="B10" t="str">
            <v>3. Purchase alternative workstations as replacement (PCs)</v>
          </cell>
        </row>
        <row r="11">
          <cell r="B11" t="str">
            <v>4. Request CIO exception for new PC replacing failing computers</v>
          </cell>
        </row>
        <row r="12">
          <cell r="B12" t="str">
            <v>5. Request CIO  exception for new PC to meet ABT requirements</v>
          </cell>
        </row>
        <row r="13">
          <cell r="B13" t="str">
            <v>6. Migrate stand-alone servers to virtual servers</v>
          </cell>
        </row>
        <row r="14">
          <cell r="B14" t="str">
            <v>7. Consolidate like servers</v>
          </cell>
        </row>
        <row r="15">
          <cell r="B15" t="str">
            <v xml:space="preserve">8. Request CIO exception for new server </v>
          </cell>
        </row>
        <row r="16">
          <cell r="B16" t="str">
            <v xml:space="preserve">9. </v>
          </cell>
        </row>
        <row r="17">
          <cell r="B17" t="str">
            <v xml:space="preserve">10. </v>
          </cell>
        </row>
        <row r="18">
          <cell r="B18" t="str">
            <v xml:space="preserve">11. </v>
          </cell>
        </row>
        <row r="19">
          <cell r="B19" t="str">
            <v>12.</v>
          </cell>
        </row>
        <row r="20">
          <cell r="B20" t="str">
            <v>13</v>
          </cell>
        </row>
        <row r="21">
          <cell r="B21" t="str">
            <v xml:space="preserve">14. </v>
          </cell>
        </row>
        <row r="22">
          <cell r="B22" t="str">
            <v xml:space="preserve">15. </v>
          </cell>
        </row>
        <row r="23">
          <cell r="B23" t="str">
            <v>16.</v>
          </cell>
        </row>
        <row r="24">
          <cell r="B24" t="str">
            <v>17.</v>
          </cell>
        </row>
        <row r="25">
          <cell r="B25" t="str">
            <v>18.</v>
          </cell>
        </row>
        <row r="26">
          <cell r="B26" t="str">
            <v>19</v>
          </cell>
        </row>
        <row r="27">
          <cell r="B27" t="str">
            <v>20.</v>
          </cell>
        </row>
      </sheetData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Index"/>
      <sheetName val="Appro_Sections"/>
      <sheetName val="BudgetTransparency"/>
      <sheetName val="BT Sections"/>
    </sheetNames>
    <sheetDataSet>
      <sheetData sheetId="0" refreshError="1"/>
      <sheetData sheetId="1" refreshError="1">
        <row r="7">
          <cell r="B7" t="str">
            <v>Appro</v>
          </cell>
          <cell r="C7" t="str">
            <v>Section</v>
          </cell>
          <cell r="D7" t="str">
            <v>Dept</v>
          </cell>
          <cell r="E7" t="str">
            <v>Program Area</v>
          </cell>
          <cell r="F7" t="str">
            <v>Biennial</v>
          </cell>
          <cell r="G7" t="str">
            <v>ID</v>
          </cell>
          <cell r="H7" t="str">
            <v>Fund</v>
          </cell>
          <cell r="I7" t="str">
            <v>Fund Name</v>
          </cell>
          <cell r="J7" t="str">
            <v>Appro Name</v>
          </cell>
          <cell r="K7" t="str">
            <v>Expenditures</v>
          </cell>
          <cell r="L7" t="str">
            <v>FTE</v>
          </cell>
          <cell r="M7" t="str">
            <v>Revenues</v>
          </cell>
          <cell r="N7" t="str">
            <v>TLPs</v>
          </cell>
        </row>
        <row r="8">
          <cell r="B8" t="str">
            <v>0010</v>
          </cell>
          <cell r="C8">
            <v>5</v>
          </cell>
          <cell r="D8" t="str">
            <v>01</v>
          </cell>
          <cell r="E8" t="str">
            <v>GG</v>
          </cell>
          <cell r="F8" t="str">
            <v>N</v>
          </cell>
          <cell r="G8">
            <v>5</v>
          </cell>
          <cell r="H8" t="str">
            <v>0010</v>
          </cell>
          <cell r="I8" t="str">
            <v>General</v>
          </cell>
          <cell r="J8" t="str">
            <v>County Council</v>
          </cell>
          <cell r="K8">
            <v>5079383</v>
          </cell>
          <cell r="L8">
            <v>57</v>
          </cell>
          <cell r="M8">
            <v>0</v>
          </cell>
          <cell r="N8">
            <v>0</v>
          </cell>
        </row>
        <row r="9">
          <cell r="B9" t="str">
            <v>0020</v>
          </cell>
          <cell r="C9">
            <v>6</v>
          </cell>
          <cell r="D9" t="str">
            <v>01</v>
          </cell>
          <cell r="E9" t="str">
            <v>GG</v>
          </cell>
          <cell r="F9" t="str">
            <v>N</v>
          </cell>
          <cell r="G9">
            <v>6</v>
          </cell>
          <cell r="H9" t="str">
            <v>0010</v>
          </cell>
          <cell r="I9" t="str">
            <v>General</v>
          </cell>
          <cell r="J9" t="str">
            <v>Council Administration</v>
          </cell>
          <cell r="K9">
            <v>8450211</v>
          </cell>
          <cell r="L9">
            <v>61.1</v>
          </cell>
          <cell r="M9">
            <v>0</v>
          </cell>
          <cell r="N9">
            <v>2</v>
          </cell>
        </row>
        <row r="10">
          <cell r="B10" t="str">
            <v>0030</v>
          </cell>
          <cell r="C10">
            <v>7</v>
          </cell>
          <cell r="D10" t="str">
            <v>01</v>
          </cell>
          <cell r="E10" t="str">
            <v>GG</v>
          </cell>
          <cell r="F10" t="str">
            <v>N</v>
          </cell>
          <cell r="G10">
            <v>7</v>
          </cell>
          <cell r="H10" t="str">
            <v>0010</v>
          </cell>
          <cell r="I10" t="str">
            <v>General</v>
          </cell>
          <cell r="J10" t="str">
            <v>Hearing Examiner</v>
          </cell>
          <cell r="K10">
            <v>608059</v>
          </cell>
          <cell r="L10">
            <v>5</v>
          </cell>
          <cell r="M10">
            <v>0</v>
          </cell>
          <cell r="N10">
            <v>0</v>
          </cell>
        </row>
        <row r="11">
          <cell r="B11" t="str">
            <v>0040</v>
          </cell>
          <cell r="C11">
            <v>8</v>
          </cell>
          <cell r="D11" t="str">
            <v>01</v>
          </cell>
          <cell r="E11" t="str">
            <v>GG</v>
          </cell>
          <cell r="F11" t="str">
            <v>N</v>
          </cell>
          <cell r="G11">
            <v>8</v>
          </cell>
          <cell r="H11" t="str">
            <v>0010</v>
          </cell>
          <cell r="I11" t="str">
            <v>General</v>
          </cell>
          <cell r="J11" t="str">
            <v>County Auditor</v>
          </cell>
          <cell r="K11">
            <v>1576130</v>
          </cell>
          <cell r="L11">
            <v>16.899999999999999</v>
          </cell>
          <cell r="M11">
            <v>0</v>
          </cell>
          <cell r="N11">
            <v>2</v>
          </cell>
        </row>
        <row r="12">
          <cell r="B12" t="str">
            <v>0050</v>
          </cell>
          <cell r="C12">
            <v>9</v>
          </cell>
          <cell r="D12" t="str">
            <v>01</v>
          </cell>
          <cell r="E12" t="str">
            <v>GG</v>
          </cell>
          <cell r="F12" t="str">
            <v>N</v>
          </cell>
          <cell r="G12">
            <v>9</v>
          </cell>
          <cell r="H12" t="str">
            <v>0010</v>
          </cell>
          <cell r="I12" t="str">
            <v>General</v>
          </cell>
          <cell r="J12" t="str">
            <v>Ombudsman/Tax Advisor</v>
          </cell>
          <cell r="K12">
            <v>1146556</v>
          </cell>
          <cell r="L12">
            <v>11</v>
          </cell>
          <cell r="M12">
            <v>0</v>
          </cell>
          <cell r="N12">
            <v>0</v>
          </cell>
        </row>
        <row r="13">
          <cell r="B13" t="str">
            <v>0060</v>
          </cell>
          <cell r="C13">
            <v>10</v>
          </cell>
          <cell r="D13" t="str">
            <v>01</v>
          </cell>
          <cell r="E13" t="str">
            <v>GG</v>
          </cell>
          <cell r="F13" t="str">
            <v>N</v>
          </cell>
          <cell r="G13">
            <v>10</v>
          </cell>
          <cell r="H13" t="str">
            <v>0010</v>
          </cell>
          <cell r="I13" t="str">
            <v>General</v>
          </cell>
          <cell r="J13" t="str">
            <v>King County Civic Television</v>
          </cell>
          <cell r="K13">
            <v>625502</v>
          </cell>
          <cell r="L13">
            <v>7</v>
          </cell>
          <cell r="M13">
            <v>0</v>
          </cell>
          <cell r="N13">
            <v>0</v>
          </cell>
        </row>
        <row r="14">
          <cell r="B14" t="str">
            <v>0070</v>
          </cell>
          <cell r="C14">
            <v>11</v>
          </cell>
          <cell r="D14" t="str">
            <v>01</v>
          </cell>
          <cell r="E14" t="str">
            <v>GG</v>
          </cell>
          <cell r="F14" t="str">
            <v>N</v>
          </cell>
          <cell r="G14">
            <v>11</v>
          </cell>
          <cell r="H14" t="str">
            <v>0010</v>
          </cell>
          <cell r="I14" t="str">
            <v>General</v>
          </cell>
          <cell r="J14" t="str">
            <v>Board of Appeals</v>
          </cell>
          <cell r="K14">
            <v>651907</v>
          </cell>
          <cell r="L14">
            <v>4</v>
          </cell>
          <cell r="M14">
            <v>0</v>
          </cell>
          <cell r="N14">
            <v>0</v>
          </cell>
        </row>
        <row r="15">
          <cell r="B15" t="str">
            <v>0085</v>
          </cell>
          <cell r="C15">
            <v>12</v>
          </cell>
          <cell r="D15" t="str">
            <v>01</v>
          </cell>
          <cell r="E15" t="str">
            <v>GG</v>
          </cell>
          <cell r="F15" t="str">
            <v>N</v>
          </cell>
          <cell r="G15">
            <v>12</v>
          </cell>
          <cell r="H15" t="str">
            <v>0010</v>
          </cell>
          <cell r="I15" t="str">
            <v>General</v>
          </cell>
          <cell r="J15" t="str">
            <v>Office of Law Enforcement Oversight</v>
          </cell>
          <cell r="K15">
            <v>357042</v>
          </cell>
          <cell r="L15">
            <v>4</v>
          </cell>
          <cell r="M15">
            <v>0</v>
          </cell>
          <cell r="N15">
            <v>0</v>
          </cell>
        </row>
        <row r="16">
          <cell r="B16" t="str">
            <v>0087</v>
          </cell>
          <cell r="C16">
            <v>13</v>
          </cell>
          <cell r="D16" t="str">
            <v>01</v>
          </cell>
          <cell r="E16" t="str">
            <v>GG</v>
          </cell>
          <cell r="F16" t="str">
            <v>N</v>
          </cell>
          <cell r="G16">
            <v>13</v>
          </cell>
          <cell r="H16" t="str">
            <v>0010</v>
          </cell>
          <cell r="I16" t="str">
            <v>General</v>
          </cell>
          <cell r="J16" t="str">
            <v>Office of Economic and Financial Analysis</v>
          </cell>
          <cell r="K16">
            <v>308902</v>
          </cell>
          <cell r="L16">
            <v>2.5</v>
          </cell>
          <cell r="M16">
            <v>0</v>
          </cell>
          <cell r="N16">
            <v>0</v>
          </cell>
        </row>
        <row r="17">
          <cell r="B17" t="str">
            <v>0110</v>
          </cell>
          <cell r="C17">
            <v>14</v>
          </cell>
          <cell r="D17" t="str">
            <v>11</v>
          </cell>
          <cell r="E17" t="str">
            <v>GG</v>
          </cell>
          <cell r="F17" t="str">
            <v>N</v>
          </cell>
          <cell r="G17">
            <v>14</v>
          </cell>
          <cell r="H17" t="str">
            <v>0010</v>
          </cell>
          <cell r="I17" t="str">
            <v>General</v>
          </cell>
          <cell r="J17" t="str">
            <v>County Executive</v>
          </cell>
          <cell r="K17">
            <v>322596</v>
          </cell>
          <cell r="L17">
            <v>2</v>
          </cell>
          <cell r="M17">
            <v>0</v>
          </cell>
          <cell r="N17">
            <v>0</v>
          </cell>
        </row>
        <row r="18">
          <cell r="B18" t="str">
            <v>0120</v>
          </cell>
          <cell r="C18">
            <v>15</v>
          </cell>
          <cell r="D18" t="str">
            <v>11</v>
          </cell>
          <cell r="E18" t="str">
            <v>GG</v>
          </cell>
          <cell r="F18" t="str">
            <v>N</v>
          </cell>
          <cell r="G18">
            <v>15</v>
          </cell>
          <cell r="H18" t="str">
            <v>0010</v>
          </cell>
          <cell r="I18" t="str">
            <v>General</v>
          </cell>
          <cell r="J18" t="str">
            <v>Office of the Executive</v>
          </cell>
          <cell r="K18">
            <v>3135504</v>
          </cell>
          <cell r="L18">
            <v>20</v>
          </cell>
          <cell r="M18">
            <v>0</v>
          </cell>
          <cell r="N18">
            <v>0</v>
          </cell>
        </row>
        <row r="19">
          <cell r="B19" t="str">
            <v>0140</v>
          </cell>
          <cell r="C19">
            <v>16</v>
          </cell>
          <cell r="D19" t="str">
            <v>11</v>
          </cell>
          <cell r="E19" t="str">
            <v>GG</v>
          </cell>
          <cell r="F19" t="str">
            <v>N</v>
          </cell>
          <cell r="G19">
            <v>16</v>
          </cell>
          <cell r="H19" t="str">
            <v>0010</v>
          </cell>
          <cell r="I19" t="str">
            <v>General</v>
          </cell>
          <cell r="J19" t="str">
            <v>Office of Management and Budget</v>
          </cell>
          <cell r="K19">
            <v>4180975</v>
          </cell>
          <cell r="L19">
            <v>31</v>
          </cell>
          <cell r="M19">
            <v>80950</v>
          </cell>
          <cell r="N19">
            <v>0</v>
          </cell>
        </row>
        <row r="20">
          <cell r="B20" t="str">
            <v>0150</v>
          </cell>
          <cell r="C20">
            <v>17</v>
          </cell>
          <cell r="D20" t="str">
            <v>40</v>
          </cell>
          <cell r="E20" t="str">
            <v>GG</v>
          </cell>
          <cell r="F20" t="str">
            <v>N</v>
          </cell>
          <cell r="G20">
            <v>17</v>
          </cell>
          <cell r="H20" t="str">
            <v>0010</v>
          </cell>
          <cell r="I20" t="str">
            <v>General</v>
          </cell>
          <cell r="J20" t="str">
            <v>Finance - GF</v>
          </cell>
          <cell r="K20">
            <v>3902998</v>
          </cell>
          <cell r="L20">
            <v>0</v>
          </cell>
          <cell r="M20">
            <v>419581845</v>
          </cell>
          <cell r="N20">
            <v>0</v>
          </cell>
        </row>
        <row r="21">
          <cell r="B21" t="str">
            <v>0180</v>
          </cell>
          <cell r="C21">
            <v>18</v>
          </cell>
          <cell r="D21" t="str">
            <v>11</v>
          </cell>
          <cell r="E21" t="str">
            <v>GG</v>
          </cell>
          <cell r="F21" t="str">
            <v>N</v>
          </cell>
          <cell r="G21">
            <v>18</v>
          </cell>
          <cell r="H21" t="str">
            <v>0010</v>
          </cell>
          <cell r="I21" t="str">
            <v>General</v>
          </cell>
          <cell r="J21" t="str">
            <v>Office of Strategic Planning and Performance Management</v>
          </cell>
          <cell r="K21">
            <v>3587019</v>
          </cell>
          <cell r="L21">
            <v>25</v>
          </cell>
          <cell r="M21">
            <v>22858</v>
          </cell>
          <cell r="N21">
            <v>0</v>
          </cell>
        </row>
        <row r="22">
          <cell r="B22" t="str">
            <v>0200</v>
          </cell>
          <cell r="C22">
            <v>19</v>
          </cell>
          <cell r="D22" t="str">
            <v>20</v>
          </cell>
          <cell r="E22" t="str">
            <v>LSJ</v>
          </cell>
          <cell r="F22" t="str">
            <v>N</v>
          </cell>
          <cell r="G22">
            <v>19</v>
          </cell>
          <cell r="H22" t="str">
            <v>0010</v>
          </cell>
          <cell r="I22" t="str">
            <v>General</v>
          </cell>
          <cell r="J22" t="str">
            <v>Sheriff</v>
          </cell>
          <cell r="K22">
            <v>141664098</v>
          </cell>
          <cell r="L22">
            <v>1053</v>
          </cell>
          <cell r="M22">
            <v>71014619</v>
          </cell>
          <cell r="N22">
            <v>0</v>
          </cell>
        </row>
        <row r="23">
          <cell r="B23" t="str">
            <v>0205</v>
          </cell>
          <cell r="C23">
            <v>20</v>
          </cell>
          <cell r="D23" t="str">
            <v>20</v>
          </cell>
          <cell r="E23" t="str">
            <v>LSJ</v>
          </cell>
          <cell r="F23" t="str">
            <v>N</v>
          </cell>
          <cell r="G23">
            <v>20</v>
          </cell>
          <cell r="H23" t="str">
            <v>0010</v>
          </cell>
          <cell r="I23" t="str">
            <v>General</v>
          </cell>
          <cell r="J23" t="str">
            <v>Drug Enforcement Forfeits</v>
          </cell>
          <cell r="K23">
            <v>861174</v>
          </cell>
          <cell r="L23">
            <v>2</v>
          </cell>
          <cell r="M23">
            <v>950000</v>
          </cell>
          <cell r="N23">
            <v>0</v>
          </cell>
        </row>
        <row r="24">
          <cell r="B24" t="str">
            <v>0401</v>
          </cell>
          <cell r="C24">
            <v>21</v>
          </cell>
          <cell r="D24" t="str">
            <v>40</v>
          </cell>
          <cell r="E24" t="str">
            <v>LSJ</v>
          </cell>
          <cell r="F24" t="str">
            <v>N</v>
          </cell>
          <cell r="G24">
            <v>21</v>
          </cell>
          <cell r="H24" t="str">
            <v>0010</v>
          </cell>
          <cell r="I24" t="str">
            <v>General</v>
          </cell>
          <cell r="J24" t="str">
            <v>Office of Emergency Management</v>
          </cell>
          <cell r="K24">
            <v>1315793</v>
          </cell>
          <cell r="L24">
            <v>4</v>
          </cell>
          <cell r="M24">
            <v>0</v>
          </cell>
          <cell r="N24">
            <v>0</v>
          </cell>
        </row>
        <row r="25">
          <cell r="B25" t="str">
            <v>0417</v>
          </cell>
          <cell r="C25">
            <v>22</v>
          </cell>
          <cell r="D25" t="str">
            <v>40</v>
          </cell>
          <cell r="E25" t="str">
            <v>GG</v>
          </cell>
          <cell r="F25" t="str">
            <v>N</v>
          </cell>
          <cell r="G25">
            <v>22</v>
          </cell>
          <cell r="H25" t="str">
            <v>0010</v>
          </cell>
          <cell r="I25" t="str">
            <v>General</v>
          </cell>
          <cell r="J25" t="str">
            <v>Executive Services - Administration</v>
          </cell>
          <cell r="K25">
            <v>2789068</v>
          </cell>
          <cell r="L25">
            <v>20</v>
          </cell>
          <cell r="M25">
            <v>525784</v>
          </cell>
          <cell r="N25">
            <v>0</v>
          </cell>
        </row>
        <row r="26">
          <cell r="B26" t="str">
            <v>0420</v>
          </cell>
          <cell r="C26">
            <v>23</v>
          </cell>
          <cell r="D26" t="str">
            <v>40</v>
          </cell>
          <cell r="E26" t="str">
            <v>GG</v>
          </cell>
          <cell r="F26" t="str">
            <v>N</v>
          </cell>
          <cell r="G26">
            <v>23</v>
          </cell>
          <cell r="H26" t="str">
            <v>0010</v>
          </cell>
          <cell r="I26" t="str">
            <v>General</v>
          </cell>
          <cell r="J26" t="str">
            <v>Human Resources Management</v>
          </cell>
          <cell r="K26">
            <v>8345572</v>
          </cell>
          <cell r="L26">
            <v>59.5</v>
          </cell>
          <cell r="M26">
            <v>0</v>
          </cell>
          <cell r="N26">
            <v>0</v>
          </cell>
        </row>
        <row r="27">
          <cell r="B27" t="str">
            <v>0437</v>
          </cell>
          <cell r="C27">
            <v>24</v>
          </cell>
          <cell r="D27" t="str">
            <v>11</v>
          </cell>
          <cell r="E27" t="str">
            <v>GG</v>
          </cell>
          <cell r="F27" t="str">
            <v>N</v>
          </cell>
          <cell r="G27">
            <v>24</v>
          </cell>
          <cell r="H27" t="str">
            <v>0010</v>
          </cell>
          <cell r="I27" t="str">
            <v>General</v>
          </cell>
          <cell r="J27" t="str">
            <v>Cable Communications</v>
          </cell>
          <cell r="K27">
            <v>329641</v>
          </cell>
          <cell r="L27">
            <v>1</v>
          </cell>
          <cell r="M27">
            <v>3322806</v>
          </cell>
          <cell r="N27">
            <v>0</v>
          </cell>
        </row>
        <row r="28">
          <cell r="B28" t="str">
            <v>0440</v>
          </cell>
          <cell r="C28">
            <v>25</v>
          </cell>
          <cell r="D28" t="str">
            <v>40</v>
          </cell>
          <cell r="E28" t="str">
            <v>GG</v>
          </cell>
          <cell r="F28" t="str">
            <v>N</v>
          </cell>
          <cell r="G28">
            <v>25</v>
          </cell>
          <cell r="H28" t="str">
            <v>0010</v>
          </cell>
          <cell r="I28" t="str">
            <v>General</v>
          </cell>
          <cell r="J28" t="str">
            <v>Real Estate Services</v>
          </cell>
          <cell r="K28">
            <v>3705390</v>
          </cell>
          <cell r="L28">
            <v>28</v>
          </cell>
          <cell r="M28">
            <v>13024443</v>
          </cell>
          <cell r="N28">
            <v>0</v>
          </cell>
        </row>
        <row r="29">
          <cell r="B29" t="str">
            <v>0470</v>
          </cell>
          <cell r="C29">
            <v>26</v>
          </cell>
          <cell r="D29" t="str">
            <v>40</v>
          </cell>
          <cell r="E29" t="str">
            <v>GG</v>
          </cell>
          <cell r="F29" t="str">
            <v>N</v>
          </cell>
          <cell r="G29">
            <v>26</v>
          </cell>
          <cell r="H29" t="str">
            <v>0010</v>
          </cell>
          <cell r="I29" t="str">
            <v>General</v>
          </cell>
          <cell r="J29" t="str">
            <v>Records and Licensing Services</v>
          </cell>
          <cell r="K29">
            <v>10236418</v>
          </cell>
          <cell r="L29">
            <v>119.83</v>
          </cell>
          <cell r="M29">
            <v>19382922</v>
          </cell>
          <cell r="N29">
            <v>2</v>
          </cell>
        </row>
        <row r="30">
          <cell r="B30" t="str">
            <v>0500</v>
          </cell>
          <cell r="C30">
            <v>27</v>
          </cell>
          <cell r="D30" t="str">
            <v>50</v>
          </cell>
          <cell r="E30" t="str">
            <v>LSJ</v>
          </cell>
          <cell r="F30" t="str">
            <v>N</v>
          </cell>
          <cell r="G30">
            <v>27</v>
          </cell>
          <cell r="H30" t="str">
            <v>0010</v>
          </cell>
          <cell r="I30" t="str">
            <v>General</v>
          </cell>
          <cell r="J30" t="str">
            <v>Prosecuting Attorney</v>
          </cell>
          <cell r="K30">
            <v>55835245</v>
          </cell>
          <cell r="L30">
            <v>482.8</v>
          </cell>
          <cell r="M30">
            <v>18383451</v>
          </cell>
          <cell r="N30">
            <v>3</v>
          </cell>
        </row>
        <row r="31">
          <cell r="B31" t="str">
            <v>0501</v>
          </cell>
          <cell r="C31">
            <v>28</v>
          </cell>
          <cell r="D31" t="str">
            <v>50</v>
          </cell>
          <cell r="E31" t="str">
            <v>LSJ</v>
          </cell>
          <cell r="F31" t="str">
            <v>N</v>
          </cell>
          <cell r="G31">
            <v>28</v>
          </cell>
          <cell r="H31" t="str">
            <v>0010</v>
          </cell>
          <cell r="I31" t="str">
            <v>General</v>
          </cell>
          <cell r="J31" t="str">
            <v>Prosecuting Attorney Antiprofiteering</v>
          </cell>
          <cell r="K31">
            <v>119897</v>
          </cell>
          <cell r="L31">
            <v>0</v>
          </cell>
          <cell r="M31">
            <v>0</v>
          </cell>
          <cell r="N31">
            <v>0</v>
          </cell>
        </row>
        <row r="32">
          <cell r="B32" t="str">
            <v>0510</v>
          </cell>
          <cell r="C32">
            <v>29</v>
          </cell>
          <cell r="D32" t="str">
            <v>51</v>
          </cell>
          <cell r="E32" t="str">
            <v>LSJ</v>
          </cell>
          <cell r="F32" t="str">
            <v>N</v>
          </cell>
          <cell r="G32">
            <v>29</v>
          </cell>
          <cell r="H32" t="str">
            <v>0010</v>
          </cell>
          <cell r="I32" t="str">
            <v>General</v>
          </cell>
          <cell r="J32" t="str">
            <v>Superior Court</v>
          </cell>
          <cell r="K32">
            <v>42710781</v>
          </cell>
          <cell r="L32">
            <v>377.45</v>
          </cell>
          <cell r="M32">
            <v>4207093</v>
          </cell>
          <cell r="N32">
            <v>0</v>
          </cell>
        </row>
        <row r="33">
          <cell r="B33" t="str">
            <v>0530</v>
          </cell>
          <cell r="C33">
            <v>30</v>
          </cell>
          <cell r="D33" t="str">
            <v>53</v>
          </cell>
          <cell r="E33" t="str">
            <v>LSJ</v>
          </cell>
          <cell r="F33" t="str">
            <v>N</v>
          </cell>
          <cell r="G33">
            <v>30</v>
          </cell>
          <cell r="H33" t="str">
            <v>0010</v>
          </cell>
          <cell r="I33" t="str">
            <v>General</v>
          </cell>
          <cell r="J33" t="str">
            <v>District Court</v>
          </cell>
          <cell r="K33">
            <v>25324116</v>
          </cell>
          <cell r="L33">
            <v>252.45</v>
          </cell>
          <cell r="M33">
            <v>16616534</v>
          </cell>
          <cell r="N33">
            <v>1</v>
          </cell>
        </row>
        <row r="34">
          <cell r="B34" t="str">
            <v>0535</v>
          </cell>
          <cell r="C34">
            <v>31</v>
          </cell>
          <cell r="D34" t="str">
            <v>40</v>
          </cell>
          <cell r="E34" t="str">
            <v>GG</v>
          </cell>
          <cell r="F34" t="str">
            <v>N</v>
          </cell>
          <cell r="G34">
            <v>31</v>
          </cell>
          <cell r="H34" t="str">
            <v>0010</v>
          </cell>
          <cell r="I34" t="str">
            <v>General</v>
          </cell>
          <cell r="J34" t="str">
            <v>Elections</v>
          </cell>
          <cell r="K34">
            <v>18638771</v>
          </cell>
          <cell r="L34">
            <v>63</v>
          </cell>
          <cell r="M34">
            <v>5960519</v>
          </cell>
          <cell r="N34">
            <v>0</v>
          </cell>
        </row>
        <row r="35">
          <cell r="B35" t="str">
            <v>0540</v>
          </cell>
          <cell r="C35">
            <v>32</v>
          </cell>
          <cell r="D35" t="str">
            <v>54</v>
          </cell>
          <cell r="E35" t="str">
            <v>LSJ</v>
          </cell>
          <cell r="F35" t="str">
            <v>N</v>
          </cell>
          <cell r="G35">
            <v>32</v>
          </cell>
          <cell r="H35" t="str">
            <v>0010</v>
          </cell>
          <cell r="I35" t="str">
            <v>General</v>
          </cell>
          <cell r="J35" t="str">
            <v>Judicial Administration</v>
          </cell>
          <cell r="K35">
            <v>18503467</v>
          </cell>
          <cell r="L35">
            <v>218.5</v>
          </cell>
          <cell r="M35">
            <v>12423674</v>
          </cell>
          <cell r="N35">
            <v>0</v>
          </cell>
        </row>
        <row r="36">
          <cell r="B36" t="str">
            <v>0610</v>
          </cell>
          <cell r="C36">
            <v>33</v>
          </cell>
          <cell r="D36" t="str">
            <v>65</v>
          </cell>
          <cell r="E36" t="str">
            <v>GG</v>
          </cell>
          <cell r="F36" t="str">
            <v>N</v>
          </cell>
          <cell r="G36">
            <v>33</v>
          </cell>
          <cell r="H36" t="str">
            <v>0010</v>
          </cell>
          <cell r="I36" t="str">
            <v>General</v>
          </cell>
          <cell r="J36" t="str">
            <v>State Auditor</v>
          </cell>
          <cell r="K36">
            <v>807227</v>
          </cell>
          <cell r="L36">
            <v>0</v>
          </cell>
          <cell r="M36">
            <v>0</v>
          </cell>
          <cell r="N36">
            <v>0</v>
          </cell>
        </row>
        <row r="37">
          <cell r="B37" t="str">
            <v>0630</v>
          </cell>
          <cell r="C37">
            <v>34</v>
          </cell>
          <cell r="D37" t="str">
            <v>65</v>
          </cell>
          <cell r="E37" t="str">
            <v>GG</v>
          </cell>
          <cell r="F37" t="str">
            <v>N</v>
          </cell>
          <cell r="G37">
            <v>34</v>
          </cell>
          <cell r="H37" t="str">
            <v>0010</v>
          </cell>
          <cell r="I37" t="str">
            <v>General</v>
          </cell>
          <cell r="J37" t="str">
            <v>Boundary Review Board</v>
          </cell>
          <cell r="K37">
            <v>328012</v>
          </cell>
          <cell r="L37">
            <v>2</v>
          </cell>
          <cell r="M37">
            <v>2500</v>
          </cell>
          <cell r="N37">
            <v>0</v>
          </cell>
        </row>
        <row r="38">
          <cell r="B38" t="str">
            <v>0650</v>
          </cell>
          <cell r="C38">
            <v>35</v>
          </cell>
          <cell r="D38" t="str">
            <v>65</v>
          </cell>
          <cell r="E38" t="str">
            <v>Othr</v>
          </cell>
          <cell r="F38" t="str">
            <v>N</v>
          </cell>
          <cell r="G38">
            <v>35</v>
          </cell>
          <cell r="H38" t="str">
            <v>0010</v>
          </cell>
          <cell r="I38" t="str">
            <v>General</v>
          </cell>
          <cell r="J38" t="str">
            <v>Memberships and Dues</v>
          </cell>
          <cell r="K38">
            <v>61283</v>
          </cell>
          <cell r="L38">
            <v>0</v>
          </cell>
          <cell r="M38">
            <v>0</v>
          </cell>
          <cell r="N38">
            <v>0</v>
          </cell>
        </row>
        <row r="39">
          <cell r="B39" t="str">
            <v>0655</v>
          </cell>
          <cell r="C39">
            <v>36</v>
          </cell>
          <cell r="D39" t="str">
            <v>65</v>
          </cell>
          <cell r="E39" t="str">
            <v>Othr</v>
          </cell>
          <cell r="F39" t="str">
            <v>N</v>
          </cell>
          <cell r="G39">
            <v>36</v>
          </cell>
          <cell r="H39" t="str">
            <v>0010</v>
          </cell>
          <cell r="I39" t="str">
            <v>General</v>
          </cell>
          <cell r="J39" t="str">
            <v>Executive Contingency</v>
          </cell>
          <cell r="K39">
            <v>100000</v>
          </cell>
          <cell r="L39">
            <v>0</v>
          </cell>
          <cell r="M39">
            <v>0</v>
          </cell>
          <cell r="N39">
            <v>0</v>
          </cell>
        </row>
        <row r="40">
          <cell r="B40" t="str">
            <v>0656</v>
          </cell>
          <cell r="C40">
            <v>37</v>
          </cell>
          <cell r="D40" t="str">
            <v>65</v>
          </cell>
          <cell r="E40" t="str">
            <v>Othr</v>
          </cell>
          <cell r="F40" t="str">
            <v>N</v>
          </cell>
          <cell r="G40">
            <v>37</v>
          </cell>
          <cell r="H40" t="str">
            <v>0010</v>
          </cell>
          <cell r="I40" t="str">
            <v>General</v>
          </cell>
          <cell r="J40" t="str">
            <v>Internal Support</v>
          </cell>
          <cell r="K40">
            <v>10290403</v>
          </cell>
          <cell r="L40">
            <v>0</v>
          </cell>
          <cell r="M40">
            <v>0</v>
          </cell>
          <cell r="N40">
            <v>0</v>
          </cell>
        </row>
        <row r="41">
          <cell r="B41" t="str">
            <v>0670</v>
          </cell>
          <cell r="C41">
            <v>38</v>
          </cell>
          <cell r="D41" t="str">
            <v>67</v>
          </cell>
          <cell r="E41" t="str">
            <v>GG</v>
          </cell>
          <cell r="F41" t="str">
            <v>N</v>
          </cell>
          <cell r="G41">
            <v>38</v>
          </cell>
          <cell r="H41" t="str">
            <v>0010</v>
          </cell>
          <cell r="I41" t="str">
            <v>General</v>
          </cell>
          <cell r="J41" t="str">
            <v>Assessments</v>
          </cell>
          <cell r="K41">
            <v>19431162</v>
          </cell>
          <cell r="L41">
            <v>224</v>
          </cell>
          <cell r="M41">
            <v>113000</v>
          </cell>
          <cell r="N41">
            <v>0</v>
          </cell>
        </row>
        <row r="42">
          <cell r="B42" t="str">
            <v>0695</v>
          </cell>
          <cell r="C42">
            <v>39</v>
          </cell>
          <cell r="D42" t="str">
            <v>69</v>
          </cell>
          <cell r="E42" t="str">
            <v>GG</v>
          </cell>
          <cell r="F42" t="str">
            <v>N</v>
          </cell>
          <cell r="G42" t="e">
            <v>#REF!</v>
          </cell>
          <cell r="H42" t="str">
            <v>0010</v>
          </cell>
          <cell r="I42" t="str">
            <v>General</v>
          </cell>
          <cell r="J42" t="str">
            <v>General Government GF Transfers</v>
          </cell>
          <cell r="K42">
            <v>1140893</v>
          </cell>
          <cell r="L42">
            <v>0</v>
          </cell>
          <cell r="M42">
            <v>0</v>
          </cell>
          <cell r="N42">
            <v>0</v>
          </cell>
        </row>
        <row r="43">
          <cell r="B43" t="str">
            <v>0696</v>
          </cell>
          <cell r="C43">
            <v>40</v>
          </cell>
          <cell r="D43" t="str">
            <v>80</v>
          </cell>
          <cell r="E43" t="str">
            <v>HHS</v>
          </cell>
          <cell r="F43" t="str">
            <v>N</v>
          </cell>
          <cell r="G43" t="e">
            <v>#REF!</v>
          </cell>
          <cell r="H43" t="str">
            <v>0010</v>
          </cell>
          <cell r="I43" t="str">
            <v>General</v>
          </cell>
          <cell r="J43" t="str">
            <v>Public Health and Emergency Medical Services GF Transfers</v>
          </cell>
          <cell r="K43">
            <v>26536418</v>
          </cell>
          <cell r="L43">
            <v>0</v>
          </cell>
          <cell r="M43">
            <v>0</v>
          </cell>
          <cell r="N43">
            <v>0</v>
          </cell>
        </row>
        <row r="44">
          <cell r="B44" t="str">
            <v>0697</v>
          </cell>
          <cell r="C44">
            <v>41</v>
          </cell>
          <cell r="D44" t="str">
            <v>38</v>
          </cell>
          <cell r="E44" t="str">
            <v>PE</v>
          </cell>
          <cell r="F44" t="str">
            <v>N</v>
          </cell>
          <cell r="G44" t="e">
            <v>#REF!</v>
          </cell>
          <cell r="H44" t="str">
            <v>0010</v>
          </cell>
          <cell r="I44" t="str">
            <v>General</v>
          </cell>
          <cell r="J44" t="str">
            <v>Physical Environment GF Transfers</v>
          </cell>
          <cell r="K44">
            <v>2311010</v>
          </cell>
          <cell r="L44">
            <v>0</v>
          </cell>
          <cell r="M44">
            <v>0</v>
          </cell>
          <cell r="N44">
            <v>0</v>
          </cell>
        </row>
        <row r="45">
          <cell r="B45" t="str">
            <v>0699</v>
          </cell>
          <cell r="C45">
            <v>42</v>
          </cell>
          <cell r="D45" t="str">
            <v>69</v>
          </cell>
          <cell r="E45" t="str">
            <v>CIP</v>
          </cell>
          <cell r="F45" t="str">
            <v>N</v>
          </cell>
          <cell r="G45" t="e">
            <v>#REF!</v>
          </cell>
          <cell r="H45" t="str">
            <v>0010</v>
          </cell>
          <cell r="I45" t="str">
            <v>General</v>
          </cell>
          <cell r="J45" t="str">
            <v>CIP GF Transfers</v>
          </cell>
          <cell r="K45">
            <v>8826034</v>
          </cell>
          <cell r="L45">
            <v>0</v>
          </cell>
          <cell r="M45">
            <v>0</v>
          </cell>
          <cell r="N45">
            <v>0</v>
          </cell>
        </row>
        <row r="46">
          <cell r="B46" t="str">
            <v>0820</v>
          </cell>
          <cell r="C46">
            <v>43</v>
          </cell>
          <cell r="D46" t="str">
            <v>80</v>
          </cell>
          <cell r="E46" t="str">
            <v>LSJ</v>
          </cell>
          <cell r="F46" t="str">
            <v>N</v>
          </cell>
          <cell r="G46" t="e">
            <v>#REF!</v>
          </cell>
          <cell r="H46" t="str">
            <v>0010</v>
          </cell>
          <cell r="I46" t="str">
            <v>General</v>
          </cell>
          <cell r="J46" t="str">
            <v>Jail Health Services</v>
          </cell>
          <cell r="K46">
            <v>24662824</v>
          </cell>
          <cell r="L46">
            <v>154.19999999999999</v>
          </cell>
          <cell r="M46">
            <v>554932</v>
          </cell>
          <cell r="N46">
            <v>0</v>
          </cell>
        </row>
        <row r="47">
          <cell r="B47" t="str">
            <v>0910</v>
          </cell>
          <cell r="C47">
            <v>44</v>
          </cell>
          <cell r="D47" t="str">
            <v>90</v>
          </cell>
          <cell r="E47" t="str">
            <v>LSJ</v>
          </cell>
          <cell r="F47" t="str">
            <v>N</v>
          </cell>
          <cell r="G47" t="e">
            <v>#REF!</v>
          </cell>
          <cell r="H47" t="str">
            <v>0010</v>
          </cell>
          <cell r="I47" t="str">
            <v>General</v>
          </cell>
          <cell r="J47" t="str">
            <v>Adult and Juvenile Detention</v>
          </cell>
          <cell r="K47">
            <v>126572988</v>
          </cell>
          <cell r="L47">
            <v>1009.21</v>
          </cell>
          <cell r="M47">
            <v>33162367</v>
          </cell>
          <cell r="N47">
            <v>0</v>
          </cell>
        </row>
        <row r="48">
          <cell r="B48" t="str">
            <v>0950</v>
          </cell>
          <cell r="C48">
            <v>45</v>
          </cell>
          <cell r="D48" t="str">
            <v>93</v>
          </cell>
          <cell r="E48" t="str">
            <v>LSJ</v>
          </cell>
          <cell r="F48" t="str">
            <v>N</v>
          </cell>
          <cell r="G48" t="e">
            <v>#REF!</v>
          </cell>
          <cell r="H48" t="str">
            <v>0010</v>
          </cell>
          <cell r="I48" t="str">
            <v>General</v>
          </cell>
          <cell r="J48" t="str">
            <v>Office of the Public Defender</v>
          </cell>
          <cell r="K48">
            <v>36584278</v>
          </cell>
          <cell r="L48">
            <v>19.75</v>
          </cell>
          <cell r="M48">
            <v>2350752</v>
          </cell>
          <cell r="N48">
            <v>0</v>
          </cell>
        </row>
        <row r="49">
          <cell r="B49" t="str">
            <v>0914</v>
          </cell>
          <cell r="C49">
            <v>46</v>
          </cell>
          <cell r="D49" t="str">
            <v>90</v>
          </cell>
          <cell r="E49" t="str">
            <v>LSJ</v>
          </cell>
          <cell r="F49" t="str">
            <v>N</v>
          </cell>
          <cell r="G49" t="e">
            <v>#REF!</v>
          </cell>
          <cell r="H49" t="str">
            <v>0016</v>
          </cell>
          <cell r="I49" t="str">
            <v>Inmate Welfare</v>
          </cell>
          <cell r="J49" t="str">
            <v>Inmate Welfare - Adult</v>
          </cell>
          <cell r="K49">
            <v>922144</v>
          </cell>
          <cell r="L49">
            <v>0</v>
          </cell>
          <cell r="M49">
            <v>900000</v>
          </cell>
          <cell r="N49">
            <v>0</v>
          </cell>
        </row>
        <row r="50">
          <cell r="B50" t="str">
            <v>0915</v>
          </cell>
          <cell r="C50">
            <v>47</v>
          </cell>
          <cell r="D50" t="str">
            <v>90</v>
          </cell>
          <cell r="E50" t="str">
            <v>LSJ</v>
          </cell>
          <cell r="F50" t="str">
            <v>N</v>
          </cell>
          <cell r="G50" t="e">
            <v>#REF!</v>
          </cell>
          <cell r="H50" t="str">
            <v>0016</v>
          </cell>
          <cell r="I50" t="str">
            <v>Inmate Welfare</v>
          </cell>
          <cell r="J50" t="str">
            <v>Inmate Welfare - Juvenile</v>
          </cell>
          <cell r="K50">
            <v>6900</v>
          </cell>
          <cell r="L50">
            <v>0</v>
          </cell>
          <cell r="M50">
            <v>5400</v>
          </cell>
          <cell r="N50">
            <v>0</v>
          </cell>
        </row>
        <row r="51">
          <cell r="B51" t="str">
            <v>0715</v>
          </cell>
          <cell r="C51">
            <v>48</v>
          </cell>
          <cell r="D51" t="str">
            <v>38</v>
          </cell>
          <cell r="E51" t="str">
            <v>PE</v>
          </cell>
          <cell r="F51" t="str">
            <v>N</v>
          </cell>
          <cell r="G51" t="e">
            <v>#REF!</v>
          </cell>
          <cell r="H51" t="str">
            <v>1040</v>
          </cell>
          <cell r="I51" t="str">
            <v>Solid Waste Post-Closure Landfill Maintenance</v>
          </cell>
          <cell r="J51" t="str">
            <v>Solid Waste Post-Closure Landfill Maintenance</v>
          </cell>
          <cell r="K51">
            <v>3781330</v>
          </cell>
          <cell r="L51">
            <v>1</v>
          </cell>
          <cell r="M51">
            <v>203140</v>
          </cell>
          <cell r="N51">
            <v>0</v>
          </cell>
        </row>
        <row r="52">
          <cell r="B52" t="str">
            <v>0740</v>
          </cell>
          <cell r="C52">
            <v>49</v>
          </cell>
          <cell r="D52" t="str">
            <v>38</v>
          </cell>
          <cell r="E52" t="str">
            <v>PE</v>
          </cell>
          <cell r="F52" t="str">
            <v>N</v>
          </cell>
          <cell r="G52" t="e">
            <v>#REF!</v>
          </cell>
          <cell r="H52" t="str">
            <v>1050</v>
          </cell>
          <cell r="I52" t="str">
            <v>River Improvement</v>
          </cell>
          <cell r="J52" t="str">
            <v>River Improvement</v>
          </cell>
          <cell r="K52">
            <v>15000</v>
          </cell>
          <cell r="L52">
            <v>0</v>
          </cell>
          <cell r="M52">
            <v>15000</v>
          </cell>
          <cell r="N52">
            <v>0</v>
          </cell>
        </row>
        <row r="53">
          <cell r="B53" t="str">
            <v>0480</v>
          </cell>
          <cell r="C53">
            <v>50</v>
          </cell>
          <cell r="D53" t="str">
            <v>93</v>
          </cell>
          <cell r="E53" t="str">
            <v>HHS</v>
          </cell>
          <cell r="F53" t="str">
            <v>N</v>
          </cell>
          <cell r="G53" t="e">
            <v>#REF!</v>
          </cell>
          <cell r="H53" t="str">
            <v>1060</v>
          </cell>
          <cell r="I53" t="str">
            <v>Veterans Relief  Services</v>
          </cell>
          <cell r="J53" t="str">
            <v>Veterans Services</v>
          </cell>
          <cell r="K53">
            <v>2757755</v>
          </cell>
          <cell r="L53">
            <v>9</v>
          </cell>
          <cell r="M53">
            <v>2748100</v>
          </cell>
          <cell r="N53">
            <v>0</v>
          </cell>
        </row>
        <row r="54">
          <cell r="B54" t="str">
            <v>0920</v>
          </cell>
          <cell r="C54">
            <v>51</v>
          </cell>
          <cell r="D54" t="str">
            <v>93</v>
          </cell>
          <cell r="E54" t="str">
            <v>HHS</v>
          </cell>
          <cell r="F54" t="str">
            <v>N</v>
          </cell>
          <cell r="G54" t="e">
            <v>#REF!</v>
          </cell>
          <cell r="H54" t="str">
            <v>1070</v>
          </cell>
          <cell r="I54" t="str">
            <v>Developmental Disabilities</v>
          </cell>
          <cell r="J54" t="str">
            <v>Developmental Disabilities</v>
          </cell>
          <cell r="K54">
            <v>26546146</v>
          </cell>
          <cell r="L54">
            <v>16</v>
          </cell>
          <cell r="M54">
            <v>25817889</v>
          </cell>
          <cell r="N54">
            <v>0</v>
          </cell>
        </row>
        <row r="55">
          <cell r="B55" t="str">
            <v>0935</v>
          </cell>
          <cell r="C55">
            <v>52</v>
          </cell>
          <cell r="D55" t="str">
            <v>93</v>
          </cell>
          <cell r="E55" t="str">
            <v>HHS</v>
          </cell>
          <cell r="F55" t="str">
            <v>N</v>
          </cell>
          <cell r="G55" t="e">
            <v>#REF!</v>
          </cell>
          <cell r="H55" t="str">
            <v>1070</v>
          </cell>
          <cell r="I55" t="str">
            <v>Developmental Disabilities</v>
          </cell>
          <cell r="J55" t="str">
            <v>Community and Human Services Administration</v>
          </cell>
          <cell r="K55">
            <v>2764043</v>
          </cell>
          <cell r="L55">
            <v>14</v>
          </cell>
          <cell r="M55">
            <v>2344808</v>
          </cell>
          <cell r="N55">
            <v>0</v>
          </cell>
        </row>
        <row r="56">
          <cell r="B56" t="str">
            <v>0471</v>
          </cell>
          <cell r="C56">
            <v>53</v>
          </cell>
          <cell r="D56" t="str">
            <v>40</v>
          </cell>
          <cell r="E56" t="str">
            <v>GG</v>
          </cell>
          <cell r="F56" t="str">
            <v>N</v>
          </cell>
          <cell r="G56" t="e">
            <v>#REF!</v>
          </cell>
          <cell r="H56" t="str">
            <v>1090</v>
          </cell>
          <cell r="I56" t="str">
            <v>Recorder's Operation and Maintenance</v>
          </cell>
          <cell r="J56" t="str">
            <v>Recorder's Operation and Maintenance</v>
          </cell>
          <cell r="K56">
            <v>2740240</v>
          </cell>
          <cell r="L56">
            <v>8.5</v>
          </cell>
          <cell r="M56">
            <v>1804944</v>
          </cell>
          <cell r="N56">
            <v>2</v>
          </cell>
        </row>
        <row r="57">
          <cell r="B57" t="str">
            <v>0431</v>
          </cell>
          <cell r="C57">
            <v>54</v>
          </cell>
          <cell r="D57" t="str">
            <v>40</v>
          </cell>
          <cell r="E57" t="str">
            <v>LSJ</v>
          </cell>
          <cell r="F57" t="str">
            <v>N</v>
          </cell>
          <cell r="G57" t="e">
            <v>#REF!</v>
          </cell>
          <cell r="H57" t="str">
            <v>1110</v>
          </cell>
          <cell r="I57" t="str">
            <v>E-911</v>
          </cell>
          <cell r="J57" t="str">
            <v>Enhanced-911</v>
          </cell>
          <cell r="K57">
            <v>24531785</v>
          </cell>
          <cell r="L57">
            <v>11</v>
          </cell>
          <cell r="M57">
            <v>18118969</v>
          </cell>
          <cell r="N57">
            <v>0</v>
          </cell>
        </row>
        <row r="58">
          <cell r="B58" t="str">
            <v>0924</v>
          </cell>
          <cell r="C58">
            <v>55</v>
          </cell>
          <cell r="D58" t="str">
            <v>93</v>
          </cell>
          <cell r="E58" t="str">
            <v>HHS</v>
          </cell>
          <cell r="F58" t="str">
            <v>N</v>
          </cell>
          <cell r="G58" t="e">
            <v>#REF!</v>
          </cell>
          <cell r="H58" t="str">
            <v>1120</v>
          </cell>
          <cell r="I58" t="str">
            <v>Mental Health</v>
          </cell>
          <cell r="J58" t="str">
            <v>MHCADS - Mental Health</v>
          </cell>
          <cell r="K58">
            <v>181011434</v>
          </cell>
          <cell r="L58">
            <v>96.5</v>
          </cell>
          <cell r="M58">
            <v>182640140</v>
          </cell>
          <cell r="N58">
            <v>8</v>
          </cell>
        </row>
        <row r="59">
          <cell r="B59" t="str">
            <v>0583</v>
          </cell>
          <cell r="C59">
            <v>56</v>
          </cell>
          <cell r="D59" t="str">
            <v>93</v>
          </cell>
          <cell r="E59" t="str">
            <v>HHS</v>
          </cell>
          <cell r="F59" t="str">
            <v>N</v>
          </cell>
          <cell r="G59" t="e">
            <v>#REF!</v>
          </cell>
          <cell r="H59" t="str">
            <v>1135</v>
          </cell>
          <cell r="I59" t="str">
            <v>Mental Illness and Drug Dependency</v>
          </cell>
          <cell r="J59" t="str">
            <v>Judicial Administration MIDD</v>
          </cell>
          <cell r="K59">
            <v>1398333</v>
          </cell>
          <cell r="L59">
            <v>10.5</v>
          </cell>
          <cell r="M59">
            <v>0</v>
          </cell>
          <cell r="N59">
            <v>0</v>
          </cell>
        </row>
        <row r="60">
          <cell r="B60" t="str">
            <v>0688</v>
          </cell>
          <cell r="C60">
            <v>57</v>
          </cell>
          <cell r="D60" t="str">
            <v>93</v>
          </cell>
          <cell r="E60" t="str">
            <v>HHS</v>
          </cell>
          <cell r="F60" t="str">
            <v>N</v>
          </cell>
          <cell r="G60" t="e">
            <v>#REF!</v>
          </cell>
          <cell r="H60" t="str">
            <v>1135</v>
          </cell>
          <cell r="I60" t="str">
            <v>Mental Illness and Drug Dependency</v>
          </cell>
          <cell r="J60" t="str">
            <v>Prosecuting Attorney MIDD</v>
          </cell>
          <cell r="K60">
            <v>889422</v>
          </cell>
          <cell r="L60">
            <v>5.25</v>
          </cell>
          <cell r="M60">
            <v>0</v>
          </cell>
          <cell r="N60">
            <v>0</v>
          </cell>
        </row>
        <row r="61">
          <cell r="B61" t="str">
            <v>0783</v>
          </cell>
          <cell r="C61">
            <v>58</v>
          </cell>
          <cell r="D61" t="str">
            <v>93</v>
          </cell>
          <cell r="E61" t="str">
            <v>HHS</v>
          </cell>
          <cell r="F61" t="str">
            <v>N</v>
          </cell>
          <cell r="G61" t="e">
            <v>#REF!</v>
          </cell>
          <cell r="H61" t="str">
            <v>1135</v>
          </cell>
          <cell r="I61" t="str">
            <v>Mental Illness and Drug Dependency</v>
          </cell>
          <cell r="J61" t="str">
            <v>Superior Court MIDD</v>
          </cell>
          <cell r="K61">
            <v>905358</v>
          </cell>
          <cell r="L61">
            <v>10.199999999999999</v>
          </cell>
          <cell r="M61">
            <v>0</v>
          </cell>
          <cell r="N61">
            <v>0</v>
          </cell>
        </row>
        <row r="62">
          <cell r="B62" t="str">
            <v>0883</v>
          </cell>
          <cell r="C62">
            <v>59</v>
          </cell>
          <cell r="D62" t="str">
            <v>93</v>
          </cell>
          <cell r="E62" t="str">
            <v>HHS</v>
          </cell>
          <cell r="F62" t="str">
            <v>N</v>
          </cell>
          <cell r="G62" t="e">
            <v>#REF!</v>
          </cell>
          <cell r="H62" t="str">
            <v>1135</v>
          </cell>
          <cell r="I62" t="str">
            <v>Mental Illness and Drug Dependency</v>
          </cell>
          <cell r="J62" t="str">
            <v>Sheriff MIDD</v>
          </cell>
          <cell r="K62">
            <v>182033</v>
          </cell>
          <cell r="L62">
            <v>2</v>
          </cell>
          <cell r="M62">
            <v>0</v>
          </cell>
          <cell r="N62">
            <v>0</v>
          </cell>
        </row>
        <row r="63">
          <cell r="B63" t="str">
            <v>0983</v>
          </cell>
          <cell r="C63">
            <v>60</v>
          </cell>
          <cell r="D63" t="str">
            <v>93</v>
          </cell>
          <cell r="E63" t="str">
            <v>HHS</v>
          </cell>
          <cell r="F63" t="str">
            <v>N</v>
          </cell>
          <cell r="G63" t="e">
            <v>#REF!</v>
          </cell>
          <cell r="H63" t="str">
            <v>1135</v>
          </cell>
          <cell r="I63" t="str">
            <v>Mental Illness and Drug Dependency</v>
          </cell>
          <cell r="J63" t="str">
            <v>Office of Public Defender MIDD</v>
          </cell>
          <cell r="K63">
            <v>1377967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0984</v>
          </cell>
          <cell r="C64">
            <v>61</v>
          </cell>
          <cell r="D64" t="str">
            <v>93</v>
          </cell>
          <cell r="E64" t="str">
            <v>HHS</v>
          </cell>
          <cell r="F64" t="str">
            <v>N</v>
          </cell>
          <cell r="G64" t="e">
            <v>#REF!</v>
          </cell>
          <cell r="H64" t="str">
            <v>1135</v>
          </cell>
          <cell r="I64" t="str">
            <v>Mental Illness and Drug Dependency</v>
          </cell>
          <cell r="J64" t="str">
            <v>District Court MIDD</v>
          </cell>
          <cell r="K64">
            <v>615115</v>
          </cell>
          <cell r="L64">
            <v>4.3</v>
          </cell>
          <cell r="M64">
            <v>0</v>
          </cell>
          <cell r="N64">
            <v>0</v>
          </cell>
        </row>
        <row r="65">
          <cell r="B65" t="str">
            <v>0985</v>
          </cell>
          <cell r="C65">
            <v>62</v>
          </cell>
          <cell r="D65" t="str">
            <v>93</v>
          </cell>
          <cell r="E65" t="str">
            <v>HHS</v>
          </cell>
          <cell r="F65" t="str">
            <v>N</v>
          </cell>
          <cell r="G65" t="e">
            <v>#REF!</v>
          </cell>
          <cell r="H65" t="str">
            <v>1135</v>
          </cell>
          <cell r="I65" t="str">
            <v>Mental Illness and Drug Dependency</v>
          </cell>
          <cell r="J65" t="str">
            <v>Adult and Juvenile Detention MIDD</v>
          </cell>
          <cell r="K65">
            <v>406000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0986</v>
          </cell>
          <cell r="C66">
            <v>63</v>
          </cell>
          <cell r="D66" t="str">
            <v>93</v>
          </cell>
          <cell r="E66" t="str">
            <v>HHS</v>
          </cell>
          <cell r="F66" t="str">
            <v>N</v>
          </cell>
          <cell r="G66" t="e">
            <v>#REF!</v>
          </cell>
          <cell r="H66" t="str">
            <v>1135</v>
          </cell>
          <cell r="I66" t="str">
            <v>Mental Illness and Drug Dependency</v>
          </cell>
          <cell r="J66" t="str">
            <v>Jail Health Services MIDD</v>
          </cell>
          <cell r="K66">
            <v>3107147</v>
          </cell>
          <cell r="L66">
            <v>18.850000000000001</v>
          </cell>
          <cell r="M66">
            <v>0</v>
          </cell>
          <cell r="N66">
            <v>0</v>
          </cell>
        </row>
        <row r="67">
          <cell r="B67" t="str">
            <v>0987</v>
          </cell>
          <cell r="C67">
            <v>64</v>
          </cell>
          <cell r="D67" t="str">
            <v>93</v>
          </cell>
          <cell r="E67" t="str">
            <v>HHS</v>
          </cell>
          <cell r="F67" t="str">
            <v>N</v>
          </cell>
          <cell r="G67" t="e">
            <v>#REF!</v>
          </cell>
          <cell r="H67" t="str">
            <v>1135</v>
          </cell>
          <cell r="I67" t="str">
            <v>Mental Illness and Drug Dependency</v>
          </cell>
          <cell r="J67" t="str">
            <v>Mental Health and Substance Abuse MIDD</v>
          </cell>
          <cell r="K67">
            <v>4894018</v>
          </cell>
          <cell r="L67">
            <v>1.9</v>
          </cell>
          <cell r="M67">
            <v>0</v>
          </cell>
          <cell r="N67">
            <v>0</v>
          </cell>
        </row>
        <row r="68">
          <cell r="B68" t="str">
            <v>0990</v>
          </cell>
          <cell r="C68">
            <v>65</v>
          </cell>
          <cell r="D68" t="str">
            <v>93</v>
          </cell>
          <cell r="E68" t="str">
            <v>HHS</v>
          </cell>
          <cell r="F68" t="str">
            <v>N</v>
          </cell>
          <cell r="G68" t="e">
            <v>#REF!</v>
          </cell>
          <cell r="H68" t="str">
            <v>1135</v>
          </cell>
          <cell r="I68" t="str">
            <v>Mental Illness and Drug Dependency</v>
          </cell>
          <cell r="J68" t="str">
            <v>Mental Illness and Drug Dependency Fund</v>
          </cell>
          <cell r="K68">
            <v>39827249</v>
          </cell>
          <cell r="L68">
            <v>10.75</v>
          </cell>
          <cell r="M68">
            <v>43500000</v>
          </cell>
          <cell r="N68">
            <v>0</v>
          </cell>
        </row>
        <row r="69">
          <cell r="B69" t="str">
            <v>0117</v>
          </cell>
          <cell r="C69">
            <v>66</v>
          </cell>
          <cell r="D69" t="str">
            <v>93</v>
          </cell>
          <cell r="E69" t="str">
            <v>HHS</v>
          </cell>
          <cell r="F69" t="str">
            <v>N</v>
          </cell>
          <cell r="G69" t="e">
            <v>#REF!</v>
          </cell>
          <cell r="H69" t="str">
            <v>1141</v>
          </cell>
          <cell r="I69" t="str">
            <v>Veterans and Family Levy</v>
          </cell>
          <cell r="J69" t="str">
            <v>Veterans and Family Levy</v>
          </cell>
          <cell r="K69">
            <v>12246661</v>
          </cell>
          <cell r="L69">
            <v>12</v>
          </cell>
          <cell r="M69">
            <v>7650242</v>
          </cell>
          <cell r="N69">
            <v>1</v>
          </cell>
        </row>
        <row r="70">
          <cell r="B70" t="str">
            <v>0118</v>
          </cell>
          <cell r="C70">
            <v>67</v>
          </cell>
          <cell r="D70" t="str">
            <v>93</v>
          </cell>
          <cell r="E70" t="str">
            <v>HHS</v>
          </cell>
          <cell r="F70" t="str">
            <v>N</v>
          </cell>
          <cell r="G70" t="e">
            <v>#REF!</v>
          </cell>
          <cell r="H70" t="str">
            <v>1142</v>
          </cell>
          <cell r="I70" t="str">
            <v>Human Services Levy</v>
          </cell>
          <cell r="J70" t="str">
            <v>Human Services Levy</v>
          </cell>
          <cell r="K70">
            <v>14158636</v>
          </cell>
          <cell r="L70">
            <v>4.5</v>
          </cell>
          <cell r="M70">
            <v>7624629</v>
          </cell>
          <cell r="N70">
            <v>0</v>
          </cell>
        </row>
        <row r="71">
          <cell r="B71" t="str">
            <v>0301</v>
          </cell>
          <cell r="C71">
            <v>68</v>
          </cell>
          <cell r="D71" t="str">
            <v>65</v>
          </cell>
          <cell r="E71" t="str">
            <v>GG</v>
          </cell>
          <cell r="F71" t="str">
            <v>N</v>
          </cell>
          <cell r="G71" t="e">
            <v>#REF!</v>
          </cell>
          <cell r="H71" t="str">
            <v>1170</v>
          </cell>
          <cell r="I71" t="str">
            <v>Arts and Cultural Development</v>
          </cell>
          <cell r="J71" t="str">
            <v>Cultural Development Authority</v>
          </cell>
          <cell r="K71">
            <v>11889836</v>
          </cell>
          <cell r="L71">
            <v>0</v>
          </cell>
          <cell r="M71">
            <v>11889836</v>
          </cell>
          <cell r="N71">
            <v>0</v>
          </cell>
        </row>
        <row r="72">
          <cell r="B72" t="str">
            <v>0830</v>
          </cell>
          <cell r="C72">
            <v>69</v>
          </cell>
          <cell r="D72" t="str">
            <v>80</v>
          </cell>
          <cell r="E72" t="str">
            <v>HHS</v>
          </cell>
          <cell r="F72" t="str">
            <v>N</v>
          </cell>
          <cell r="G72" t="e">
            <v>#REF!</v>
          </cell>
          <cell r="H72" t="str">
            <v>1190</v>
          </cell>
          <cell r="I72" t="str">
            <v>Emergency Medical Services</v>
          </cell>
          <cell r="J72" t="str">
            <v>Emergency Medical Services</v>
          </cell>
          <cell r="K72">
            <v>67594788</v>
          </cell>
          <cell r="L72">
            <v>119.99</v>
          </cell>
          <cell r="M72">
            <v>63599001</v>
          </cell>
          <cell r="N72">
            <v>0.5</v>
          </cell>
        </row>
        <row r="73">
          <cell r="B73" t="str">
            <v>0741</v>
          </cell>
          <cell r="C73">
            <v>70</v>
          </cell>
          <cell r="D73" t="str">
            <v>38</v>
          </cell>
          <cell r="E73" t="str">
            <v>PE</v>
          </cell>
          <cell r="F73" t="str">
            <v>N</v>
          </cell>
          <cell r="G73" t="e">
            <v>#REF!</v>
          </cell>
          <cell r="H73" t="str">
            <v>1210</v>
          </cell>
          <cell r="I73" t="str">
            <v>Water and Land Resources Shared Services</v>
          </cell>
          <cell r="J73" t="str">
            <v>Water and Land Resources Shared Services</v>
          </cell>
          <cell r="K73">
            <v>27917627</v>
          </cell>
          <cell r="L73">
            <v>184.12</v>
          </cell>
          <cell r="M73">
            <v>27799962</v>
          </cell>
          <cell r="N73">
            <v>2</v>
          </cell>
        </row>
        <row r="74">
          <cell r="B74" t="str">
            <v>0845</v>
          </cell>
          <cell r="C74">
            <v>71</v>
          </cell>
          <cell r="D74" t="str">
            <v>38</v>
          </cell>
          <cell r="E74" t="str">
            <v>PE</v>
          </cell>
          <cell r="F74" t="str">
            <v>N</v>
          </cell>
          <cell r="G74" t="e">
            <v>#REF!</v>
          </cell>
          <cell r="H74" t="str">
            <v>1211</v>
          </cell>
          <cell r="I74" t="str">
            <v>Surface Water Management Local Drainage Services</v>
          </cell>
          <cell r="J74" t="str">
            <v>Surface Water Management Local Drainage Services</v>
          </cell>
          <cell r="K74">
            <v>22836887</v>
          </cell>
          <cell r="L74">
            <v>105.4</v>
          </cell>
          <cell r="M74">
            <v>22900541</v>
          </cell>
          <cell r="N74">
            <v>2</v>
          </cell>
        </row>
        <row r="75">
          <cell r="B75" t="str">
            <v>0208</v>
          </cell>
          <cell r="C75">
            <v>72</v>
          </cell>
          <cell r="D75" t="str">
            <v>20</v>
          </cell>
          <cell r="E75" t="str">
            <v>LSJ</v>
          </cell>
          <cell r="F75" t="str">
            <v>N</v>
          </cell>
          <cell r="G75" t="e">
            <v>#REF!</v>
          </cell>
          <cell r="H75" t="str">
            <v>1220</v>
          </cell>
          <cell r="I75" t="str">
            <v>AFIS</v>
          </cell>
          <cell r="J75" t="str">
            <v>Automated Fingerprint Identification System</v>
          </cell>
          <cell r="K75">
            <v>19401389</v>
          </cell>
          <cell r="L75">
            <v>96</v>
          </cell>
          <cell r="M75">
            <v>15638357</v>
          </cell>
          <cell r="N75">
            <v>5</v>
          </cell>
        </row>
        <row r="76">
          <cell r="B76" t="str">
            <v>0506</v>
          </cell>
          <cell r="C76">
            <v>73</v>
          </cell>
          <cell r="D76" t="str">
            <v>65</v>
          </cell>
          <cell r="E76" t="str">
            <v>GG</v>
          </cell>
          <cell r="F76" t="str">
            <v>N</v>
          </cell>
          <cell r="G76" t="e">
            <v>#REF!</v>
          </cell>
          <cell r="H76" t="str">
            <v>1240</v>
          </cell>
          <cell r="I76" t="str">
            <v>Citizen Counselor Network</v>
          </cell>
          <cell r="J76" t="str">
            <v>Citizen Counselor Network</v>
          </cell>
          <cell r="K76">
            <v>132933</v>
          </cell>
          <cell r="L76">
            <v>1.1000000000000001</v>
          </cell>
          <cell r="M76">
            <v>118554</v>
          </cell>
          <cell r="N76">
            <v>0</v>
          </cell>
        </row>
        <row r="77">
          <cell r="B77" t="str">
            <v>0960</v>
          </cell>
          <cell r="C77">
            <v>74</v>
          </cell>
          <cell r="D77" t="str">
            <v>93</v>
          </cell>
          <cell r="E77" t="str">
            <v>HHS</v>
          </cell>
          <cell r="F77" t="str">
            <v>N</v>
          </cell>
          <cell r="G77" t="e">
            <v>#REF!</v>
          </cell>
          <cell r="H77" t="str">
            <v>1260</v>
          </cell>
          <cell r="I77" t="str">
            <v>Alcoholism and Substance Abuse Services</v>
          </cell>
          <cell r="J77" t="str">
            <v>MHCADS - Alcoholism and Substance Abuse</v>
          </cell>
          <cell r="K77">
            <v>28273723</v>
          </cell>
          <cell r="L77">
            <v>40.9</v>
          </cell>
          <cell r="M77">
            <v>28292132</v>
          </cell>
          <cell r="N77">
            <v>0</v>
          </cell>
        </row>
        <row r="78">
          <cell r="B78" t="str">
            <v>0860</v>
          </cell>
          <cell r="C78">
            <v>75</v>
          </cell>
          <cell r="D78" t="str">
            <v>80</v>
          </cell>
          <cell r="E78" t="str">
            <v>HHS</v>
          </cell>
          <cell r="F78" t="str">
            <v>N</v>
          </cell>
          <cell r="G78" t="e">
            <v>#REF!</v>
          </cell>
          <cell r="H78" t="str">
            <v>1280</v>
          </cell>
          <cell r="I78" t="str">
            <v>Local Hazardous Waste</v>
          </cell>
          <cell r="J78" t="str">
            <v>Local Hazardous Waste</v>
          </cell>
          <cell r="K78">
            <v>14293130</v>
          </cell>
          <cell r="L78">
            <v>0</v>
          </cell>
          <cell r="M78">
            <v>12416760</v>
          </cell>
          <cell r="N78">
            <v>0</v>
          </cell>
        </row>
        <row r="79">
          <cell r="B79" t="str">
            <v>0355</v>
          </cell>
          <cell r="C79">
            <v>76</v>
          </cell>
          <cell r="D79" t="str">
            <v>38</v>
          </cell>
          <cell r="E79" t="str">
            <v>PE</v>
          </cell>
          <cell r="F79" t="str">
            <v>N</v>
          </cell>
          <cell r="G79" t="e">
            <v>#REF!</v>
          </cell>
          <cell r="H79" t="str">
            <v>1290</v>
          </cell>
          <cell r="I79" t="str">
            <v>Youth Sports Facilities Grant</v>
          </cell>
          <cell r="J79" t="str">
            <v>Youth Sports Facilities Grants</v>
          </cell>
          <cell r="K79">
            <v>615352</v>
          </cell>
          <cell r="L79">
            <v>1</v>
          </cell>
          <cell r="M79">
            <v>712230</v>
          </cell>
          <cell r="N79">
            <v>0</v>
          </cell>
        </row>
        <row r="80">
          <cell r="B80" t="str">
            <v>0384</v>
          </cell>
          <cell r="C80">
            <v>77</v>
          </cell>
          <cell r="D80" t="str">
            <v>38</v>
          </cell>
          <cell r="E80" t="str">
            <v>PE</v>
          </cell>
          <cell r="F80" t="str">
            <v>N</v>
          </cell>
          <cell r="G80" t="e">
            <v>#REF!</v>
          </cell>
          <cell r="H80" t="str">
            <v>1311</v>
          </cell>
          <cell r="I80" t="str">
            <v>Noxious Weed</v>
          </cell>
          <cell r="J80" t="str">
            <v>Noxious Weed Control Program</v>
          </cell>
          <cell r="K80">
            <v>1699095</v>
          </cell>
          <cell r="L80">
            <v>12.84</v>
          </cell>
          <cell r="M80">
            <v>1792390</v>
          </cell>
          <cell r="N80">
            <v>0</v>
          </cell>
        </row>
        <row r="81">
          <cell r="B81" t="str">
            <v>0325</v>
          </cell>
          <cell r="C81">
            <v>78</v>
          </cell>
          <cell r="D81" t="str">
            <v>32</v>
          </cell>
          <cell r="E81" t="str">
            <v>PE</v>
          </cell>
          <cell r="F81" t="str">
            <v>N</v>
          </cell>
          <cell r="G81" t="e">
            <v>#REF!</v>
          </cell>
          <cell r="H81" t="str">
            <v>1340</v>
          </cell>
          <cell r="I81" t="str">
            <v>Development and Environmental Services</v>
          </cell>
          <cell r="J81" t="str">
            <v>Development and Environmental Services</v>
          </cell>
          <cell r="K81">
            <v>24193985</v>
          </cell>
          <cell r="L81">
            <v>172.5</v>
          </cell>
          <cell r="M81">
            <v>24532326</v>
          </cell>
          <cell r="N81">
            <v>4</v>
          </cell>
        </row>
        <row r="82">
          <cell r="B82" t="str">
            <v>0505</v>
          </cell>
          <cell r="C82">
            <v>79</v>
          </cell>
          <cell r="D82" t="str">
            <v>65</v>
          </cell>
          <cell r="E82" t="str">
            <v>PE</v>
          </cell>
          <cell r="F82" t="str">
            <v>N</v>
          </cell>
          <cell r="G82" t="e">
            <v>#REF!</v>
          </cell>
          <cell r="H82" t="str">
            <v>1344</v>
          </cell>
          <cell r="I82" t="str">
            <v>Tiger Mountain Community Fund Reserve Account</v>
          </cell>
          <cell r="J82" t="str">
            <v>Tiger Mountain Lawsuit Settlement</v>
          </cell>
          <cell r="K82">
            <v>20000</v>
          </cell>
          <cell r="L82">
            <v>0</v>
          </cell>
          <cell r="M82">
            <v>0</v>
          </cell>
          <cell r="N82">
            <v>0</v>
          </cell>
        </row>
        <row r="83">
          <cell r="B83" t="str">
            <v>0091</v>
          </cell>
          <cell r="C83">
            <v>80</v>
          </cell>
          <cell r="D83" t="str">
            <v>65</v>
          </cell>
          <cell r="E83" t="str">
            <v>OTHER</v>
          </cell>
          <cell r="F83" t="str">
            <v>N</v>
          </cell>
          <cell r="G83" t="e">
            <v>#REF!</v>
          </cell>
          <cell r="H83" t="str">
            <v>1391</v>
          </cell>
          <cell r="I83" t="str">
            <v>Risk Abatement I</v>
          </cell>
          <cell r="J83" t="str">
            <v>OMB/Duncan/Roberts Lawsuit Administration</v>
          </cell>
          <cell r="K83">
            <v>243059</v>
          </cell>
          <cell r="L83">
            <v>0</v>
          </cell>
          <cell r="M83">
            <v>0</v>
          </cell>
          <cell r="N83">
            <v>0</v>
          </cell>
        </row>
        <row r="84">
          <cell r="B84" t="str">
            <v>0904</v>
          </cell>
          <cell r="C84">
            <v>81</v>
          </cell>
          <cell r="D84" t="str">
            <v>65</v>
          </cell>
          <cell r="E84" t="str">
            <v>OTHER</v>
          </cell>
          <cell r="F84" t="str">
            <v>N</v>
          </cell>
          <cell r="G84" t="e">
            <v>#REF!</v>
          </cell>
          <cell r="H84" t="str">
            <v>1396</v>
          </cell>
          <cell r="I84" t="str">
            <v>Risk Abatement/2006 Fund</v>
          </cell>
          <cell r="J84" t="str">
            <v>OMB/2006 Fund</v>
          </cell>
          <cell r="K84">
            <v>500000</v>
          </cell>
          <cell r="L84">
            <v>0</v>
          </cell>
          <cell r="M84">
            <v>200000</v>
          </cell>
          <cell r="N84">
            <v>0</v>
          </cell>
        </row>
        <row r="85">
          <cell r="B85" t="str">
            <v>0887</v>
          </cell>
          <cell r="C85">
            <v>82</v>
          </cell>
          <cell r="D85" t="str">
            <v>93</v>
          </cell>
          <cell r="E85" t="str">
            <v>OTHER</v>
          </cell>
          <cell r="F85" t="str">
            <v>N</v>
          </cell>
          <cell r="G85" t="e">
            <v>#REF!</v>
          </cell>
          <cell r="H85" t="str">
            <v>1421</v>
          </cell>
          <cell r="I85" t="str">
            <v>Children and Family Services</v>
          </cell>
          <cell r="J85" t="str">
            <v>Children and Family Services Transfers to Community and Human Services</v>
          </cell>
          <cell r="K85">
            <v>1626371</v>
          </cell>
          <cell r="L85">
            <v>0</v>
          </cell>
          <cell r="M85">
            <v>0</v>
          </cell>
          <cell r="N85">
            <v>0</v>
          </cell>
        </row>
        <row r="86">
          <cell r="B86" t="str">
            <v>0888</v>
          </cell>
          <cell r="C86">
            <v>83</v>
          </cell>
          <cell r="D86" t="str">
            <v>93</v>
          </cell>
          <cell r="E86" t="str">
            <v>HHS</v>
          </cell>
          <cell r="F86" t="str">
            <v>N</v>
          </cell>
          <cell r="G86" t="e">
            <v>#REF!</v>
          </cell>
          <cell r="H86" t="str">
            <v>1421</v>
          </cell>
          <cell r="I86" t="str">
            <v>Children and Family Services</v>
          </cell>
          <cell r="J86" t="str">
            <v>Children and Family Services Community Services - Operating</v>
          </cell>
          <cell r="K86">
            <v>4228257</v>
          </cell>
          <cell r="L86">
            <v>16.5</v>
          </cell>
          <cell r="M86">
            <v>1269500</v>
          </cell>
          <cell r="N86">
            <v>0</v>
          </cell>
        </row>
        <row r="87">
          <cell r="B87" t="str">
            <v>0640</v>
          </cell>
          <cell r="C87">
            <v>84</v>
          </cell>
          <cell r="D87" t="str">
            <v>38</v>
          </cell>
          <cell r="E87" t="str">
            <v>PE</v>
          </cell>
          <cell r="F87" t="str">
            <v>N</v>
          </cell>
          <cell r="G87" t="e">
            <v>#REF!</v>
          </cell>
          <cell r="H87" t="str">
            <v>1451</v>
          </cell>
          <cell r="I87" t="str">
            <v>Parks Operating Levy</v>
          </cell>
          <cell r="J87" t="str">
            <v>Parks and Recreation</v>
          </cell>
          <cell r="K87">
            <v>26563640</v>
          </cell>
          <cell r="L87">
            <v>165.82</v>
          </cell>
          <cell r="M87">
            <v>25674038</v>
          </cell>
          <cell r="N87">
            <v>0</v>
          </cell>
        </row>
        <row r="88">
          <cell r="B88" t="str">
            <v>0641</v>
          </cell>
          <cell r="C88">
            <v>85</v>
          </cell>
          <cell r="D88" t="str">
            <v>38</v>
          </cell>
          <cell r="E88" t="str">
            <v>PE</v>
          </cell>
          <cell r="F88" t="str">
            <v>N</v>
          </cell>
          <cell r="G88" t="e">
            <v>#REF!</v>
          </cell>
          <cell r="H88" t="str">
            <v>1452</v>
          </cell>
          <cell r="I88" t="str">
            <v>Open Space Trails and Zoo Levy</v>
          </cell>
          <cell r="J88" t="str">
            <v>Expansion Levy</v>
          </cell>
          <cell r="K88">
            <v>18424234</v>
          </cell>
          <cell r="L88">
            <v>0</v>
          </cell>
          <cell r="M88">
            <v>18409439</v>
          </cell>
          <cell r="N88">
            <v>0</v>
          </cell>
        </row>
        <row r="89">
          <cell r="B89" t="str">
            <v>0561</v>
          </cell>
          <cell r="C89">
            <v>86</v>
          </cell>
          <cell r="D89" t="str">
            <v>38</v>
          </cell>
          <cell r="E89" t="str">
            <v>PE</v>
          </cell>
          <cell r="F89" t="str">
            <v>N</v>
          </cell>
          <cell r="G89" t="e">
            <v>#REF!</v>
          </cell>
          <cell r="H89" t="str">
            <v>1561</v>
          </cell>
          <cell r="I89" t="str">
            <v>King County Flood Control Contract</v>
          </cell>
          <cell r="J89" t="str">
            <v>King County Flood Control Contract</v>
          </cell>
          <cell r="K89">
            <v>6414163</v>
          </cell>
          <cell r="L89">
            <v>34</v>
          </cell>
          <cell r="M89">
            <v>6414163</v>
          </cell>
          <cell r="N89">
            <v>0</v>
          </cell>
        </row>
        <row r="90">
          <cell r="B90" t="str">
            <v>0800</v>
          </cell>
          <cell r="C90">
            <v>87</v>
          </cell>
          <cell r="D90" t="str">
            <v>80</v>
          </cell>
          <cell r="E90" t="str">
            <v>HHS</v>
          </cell>
          <cell r="F90" t="str">
            <v>N</v>
          </cell>
          <cell r="G90" t="e">
            <v>#REF!</v>
          </cell>
          <cell r="H90" t="str">
            <v>1800</v>
          </cell>
          <cell r="I90" t="str">
            <v>Public Health</v>
          </cell>
          <cell r="J90" t="str">
            <v>Public Health</v>
          </cell>
          <cell r="K90">
            <v>190380446</v>
          </cell>
          <cell r="L90">
            <v>1233</v>
          </cell>
          <cell r="M90">
            <v>190380446</v>
          </cell>
          <cell r="N90">
            <v>16.13</v>
          </cell>
        </row>
        <row r="91">
          <cell r="B91" t="str">
            <v>0810</v>
          </cell>
          <cell r="C91">
            <v>88</v>
          </cell>
          <cell r="D91" t="str">
            <v>80</v>
          </cell>
          <cell r="E91" t="str">
            <v>HHS</v>
          </cell>
          <cell r="F91" t="str">
            <v>N</v>
          </cell>
          <cell r="G91" t="e">
            <v>#REF!</v>
          </cell>
          <cell r="H91" t="str">
            <v>1800</v>
          </cell>
          <cell r="I91" t="str">
            <v>Public Health</v>
          </cell>
          <cell r="J91" t="str">
            <v>Medical Examiner</v>
          </cell>
          <cell r="K91">
            <v>4461662</v>
          </cell>
          <cell r="L91">
            <v>26.59</v>
          </cell>
          <cell r="M91">
            <v>4461662</v>
          </cell>
          <cell r="N91">
            <v>0</v>
          </cell>
        </row>
        <row r="92">
          <cell r="B92" t="str">
            <v>0760</v>
          </cell>
          <cell r="C92">
            <v>89</v>
          </cell>
          <cell r="D92" t="str">
            <v>38</v>
          </cell>
          <cell r="E92" t="str">
            <v>PE</v>
          </cell>
          <cell r="F92" t="str">
            <v>N</v>
          </cell>
          <cell r="G92" t="e">
            <v>#REF!</v>
          </cell>
          <cell r="H92" t="str">
            <v>1820</v>
          </cell>
          <cell r="I92" t="str">
            <v>Inter-County River Improvement</v>
          </cell>
          <cell r="J92" t="str">
            <v>Inter-County River Improvement</v>
          </cell>
          <cell r="K92">
            <v>50000</v>
          </cell>
          <cell r="L92">
            <v>0</v>
          </cell>
          <cell r="M92">
            <v>50000</v>
          </cell>
          <cell r="N92">
            <v>0</v>
          </cell>
        </row>
        <row r="93">
          <cell r="B93" t="str">
            <v>2140</v>
          </cell>
          <cell r="C93">
            <v>90</v>
          </cell>
          <cell r="D93" t="str">
            <v>2140</v>
          </cell>
          <cell r="E93" t="str">
            <v>GG</v>
          </cell>
          <cell r="F93" t="str">
            <v>N</v>
          </cell>
          <cell r="G93" t="e">
            <v>#REF!</v>
          </cell>
          <cell r="H93" t="str">
            <v>2140</v>
          </cell>
          <cell r="I93" t="str">
            <v>Grants</v>
          </cell>
          <cell r="J93" t="str">
            <v>Grants</v>
          </cell>
          <cell r="K93">
            <v>32213670</v>
          </cell>
          <cell r="L93">
            <v>73.8</v>
          </cell>
          <cell r="M93">
            <v>32213670</v>
          </cell>
          <cell r="N93">
            <v>6</v>
          </cell>
        </row>
        <row r="94">
          <cell r="B94" t="str">
            <v>0517</v>
          </cell>
          <cell r="C94">
            <v>91</v>
          </cell>
          <cell r="D94" t="str">
            <v>2140</v>
          </cell>
          <cell r="E94" t="str">
            <v>GG</v>
          </cell>
          <cell r="F94" t="str">
            <v>N</v>
          </cell>
          <cell r="G94" t="e">
            <v>#REF!</v>
          </cell>
          <cell r="H94" t="str">
            <v>2163</v>
          </cell>
          <cell r="I94" t="str">
            <v>Grant Tier 1</v>
          </cell>
          <cell r="J94" t="str">
            <v>2009 ARRA Byrne Justice Assistance Grant</v>
          </cell>
          <cell r="K94">
            <v>1179446</v>
          </cell>
          <cell r="L94">
            <v>0</v>
          </cell>
          <cell r="M94">
            <v>1179446</v>
          </cell>
          <cell r="N94">
            <v>0</v>
          </cell>
        </row>
        <row r="95">
          <cell r="B95" t="str">
            <v>0518</v>
          </cell>
          <cell r="C95">
            <v>92</v>
          </cell>
          <cell r="D95" t="str">
            <v>2140</v>
          </cell>
          <cell r="E95" t="str">
            <v>GG</v>
          </cell>
          <cell r="F95" t="str">
            <v>N</v>
          </cell>
          <cell r="G95" t="e">
            <v>#REF!</v>
          </cell>
          <cell r="H95" t="str">
            <v>2164</v>
          </cell>
          <cell r="I95" t="str">
            <v>2009 ARRA Byrne Justice Assistance Grant</v>
          </cell>
          <cell r="J95" t="str">
            <v>Byrne Justice Assistance FFY09 Grant</v>
          </cell>
          <cell r="K95">
            <v>279502</v>
          </cell>
          <cell r="L95">
            <v>0</v>
          </cell>
          <cell r="M95">
            <v>279502</v>
          </cell>
          <cell r="N95">
            <v>0</v>
          </cell>
        </row>
        <row r="96">
          <cell r="B96" t="str">
            <v>0936</v>
          </cell>
          <cell r="C96">
            <v>93</v>
          </cell>
          <cell r="D96" t="str">
            <v>93</v>
          </cell>
          <cell r="E96" t="str">
            <v>HHS</v>
          </cell>
          <cell r="F96" t="str">
            <v>N</v>
          </cell>
          <cell r="G96" t="e">
            <v>#REF!</v>
          </cell>
          <cell r="H96" t="str">
            <v>2240</v>
          </cell>
          <cell r="I96" t="str">
            <v>Work Training</v>
          </cell>
          <cell r="J96" t="str">
            <v>Work Training Program</v>
          </cell>
          <cell r="K96">
            <v>11999042</v>
          </cell>
          <cell r="L96">
            <v>55.78</v>
          </cell>
          <cell r="M96">
            <v>11607039</v>
          </cell>
          <cell r="N96">
            <v>5</v>
          </cell>
        </row>
        <row r="97">
          <cell r="B97" t="str">
            <v>0350</v>
          </cell>
          <cell r="C97">
            <v>94</v>
          </cell>
          <cell r="D97" t="str">
            <v>93</v>
          </cell>
          <cell r="E97" t="str">
            <v>HHS</v>
          </cell>
          <cell r="F97" t="str">
            <v>N</v>
          </cell>
          <cell r="G97" t="e">
            <v>#REF!</v>
          </cell>
          <cell r="H97" t="str">
            <v>2460</v>
          </cell>
          <cell r="I97" t="str">
            <v>Federal Housing and Community Development</v>
          </cell>
          <cell r="J97" t="str">
            <v>Federal Housing and Community Development</v>
          </cell>
          <cell r="K97">
            <v>21155241</v>
          </cell>
          <cell r="L97">
            <v>34.5</v>
          </cell>
          <cell r="M97">
            <v>21155241</v>
          </cell>
          <cell r="N97">
            <v>0.5</v>
          </cell>
        </row>
        <row r="98">
          <cell r="B98" t="str">
            <v>0381</v>
          </cell>
          <cell r="C98">
            <v>95</v>
          </cell>
          <cell r="D98" t="str">
            <v>38</v>
          </cell>
          <cell r="E98" t="str">
            <v>PE</v>
          </cell>
          <cell r="F98" t="str">
            <v>N</v>
          </cell>
          <cell r="G98" t="e">
            <v>#REF!</v>
          </cell>
          <cell r="H98" t="str">
            <v>4040</v>
          </cell>
          <cell r="I98" t="str">
            <v>Solid Waste</v>
          </cell>
          <cell r="J98" t="str">
            <v>Natural Resources and Parks Administration</v>
          </cell>
          <cell r="K98">
            <v>6075700</v>
          </cell>
          <cell r="L98">
            <v>34.6</v>
          </cell>
          <cell r="M98">
            <v>6075700</v>
          </cell>
          <cell r="N98">
            <v>0</v>
          </cell>
        </row>
        <row r="99">
          <cell r="B99" t="str">
            <v>0720</v>
          </cell>
          <cell r="C99">
            <v>96</v>
          </cell>
          <cell r="D99" t="str">
            <v>38</v>
          </cell>
          <cell r="E99" t="str">
            <v>PE</v>
          </cell>
          <cell r="F99" t="str">
            <v>N</v>
          </cell>
          <cell r="G99" t="e">
            <v>#REF!</v>
          </cell>
          <cell r="H99" t="str">
            <v>4040</v>
          </cell>
          <cell r="I99" t="str">
            <v>Solid Waste</v>
          </cell>
          <cell r="J99" t="str">
            <v xml:space="preserve">Solid Waste </v>
          </cell>
          <cell r="K99">
            <v>93385594</v>
          </cell>
          <cell r="L99">
            <v>401.72</v>
          </cell>
          <cell r="M99">
            <v>87013976</v>
          </cell>
          <cell r="N99">
            <v>4</v>
          </cell>
        </row>
        <row r="100">
          <cell r="B100" t="str">
            <v>0213</v>
          </cell>
          <cell r="C100">
            <v>97</v>
          </cell>
          <cell r="D100" t="str">
            <v>40</v>
          </cell>
          <cell r="E100" t="str">
            <v>LSJ</v>
          </cell>
          <cell r="F100" t="str">
            <v>N</v>
          </cell>
          <cell r="G100" t="e">
            <v>#REF!</v>
          </cell>
          <cell r="H100" t="str">
            <v>4501</v>
          </cell>
          <cell r="I100" t="str">
            <v>Radio Communications Operations</v>
          </cell>
          <cell r="J100" t="str">
            <v>Radio Communication Services (800 MHz)</v>
          </cell>
          <cell r="K100">
            <v>2888969</v>
          </cell>
          <cell r="L100">
            <v>14</v>
          </cell>
          <cell r="M100">
            <v>3465647</v>
          </cell>
          <cell r="N100">
            <v>0</v>
          </cell>
        </row>
        <row r="101">
          <cell r="B101" t="str">
            <v>0490</v>
          </cell>
          <cell r="C101">
            <v>98</v>
          </cell>
          <cell r="D101" t="str">
            <v>11</v>
          </cell>
          <cell r="E101" t="str">
            <v>GG</v>
          </cell>
          <cell r="F101" t="str">
            <v>N</v>
          </cell>
          <cell r="G101" t="e">
            <v>#REF!</v>
          </cell>
          <cell r="H101" t="str">
            <v>4531</v>
          </cell>
          <cell r="I101" t="str">
            <v>I-NET Operations</v>
          </cell>
          <cell r="J101" t="str">
            <v>I-Net Operations</v>
          </cell>
          <cell r="K101">
            <v>3381257</v>
          </cell>
          <cell r="L101">
            <v>8</v>
          </cell>
          <cell r="M101">
            <v>2999146</v>
          </cell>
          <cell r="N101">
            <v>0</v>
          </cell>
        </row>
        <row r="102">
          <cell r="B102" t="str">
            <v>4000M</v>
          </cell>
          <cell r="C102">
            <v>99</v>
          </cell>
          <cell r="D102" t="str">
            <v>38</v>
          </cell>
          <cell r="E102" t="str">
            <v>PE</v>
          </cell>
          <cell r="F102" t="str">
            <v>N</v>
          </cell>
          <cell r="G102" t="e">
            <v>#REF!</v>
          </cell>
          <cell r="H102" t="str">
            <v>4610</v>
          </cell>
          <cell r="I102" t="str">
            <v>Water Quality</v>
          </cell>
          <cell r="J102" t="str">
            <v>Wastewater Treatment</v>
          </cell>
          <cell r="K102">
            <v>109858272</v>
          </cell>
          <cell r="L102">
            <v>597.70000000000005</v>
          </cell>
          <cell r="M102">
            <v>329159706</v>
          </cell>
          <cell r="N102">
            <v>33</v>
          </cell>
        </row>
        <row r="103">
          <cell r="B103" t="str">
            <v>0666</v>
          </cell>
          <cell r="C103">
            <v>100</v>
          </cell>
          <cell r="D103" t="str">
            <v>40</v>
          </cell>
          <cell r="E103" t="str">
            <v>GG</v>
          </cell>
          <cell r="F103" t="str">
            <v>N</v>
          </cell>
          <cell r="G103" t="e">
            <v>#REF!</v>
          </cell>
          <cell r="H103" t="str">
            <v>5420</v>
          </cell>
          <cell r="I103" t="str">
            <v>Safety and Workers Compensation</v>
          </cell>
          <cell r="J103" t="str">
            <v>Safety and Claims Management</v>
          </cell>
          <cell r="K103">
            <v>35685728</v>
          </cell>
          <cell r="L103">
            <v>29</v>
          </cell>
          <cell r="M103">
            <v>41568460</v>
          </cell>
          <cell r="N103">
            <v>0</v>
          </cell>
        </row>
        <row r="104">
          <cell r="B104" t="str">
            <v>0138</v>
          </cell>
          <cell r="C104">
            <v>101</v>
          </cell>
          <cell r="D104" t="str">
            <v>40</v>
          </cell>
          <cell r="E104" t="str">
            <v>GG</v>
          </cell>
          <cell r="F104" t="str">
            <v>N</v>
          </cell>
          <cell r="G104" t="e">
            <v>#REF!</v>
          </cell>
          <cell r="H104" t="str">
            <v>5450</v>
          </cell>
          <cell r="I104" t="str">
            <v>Financial Services</v>
          </cell>
          <cell r="J104" t="str">
            <v>Finance and Business Operations</v>
          </cell>
          <cell r="K104">
            <v>30332464</v>
          </cell>
          <cell r="L104">
            <v>198.5</v>
          </cell>
          <cell r="M104">
            <v>29163749</v>
          </cell>
          <cell r="N104">
            <v>0.5</v>
          </cell>
        </row>
        <row r="105">
          <cell r="B105" t="str">
            <v>0023</v>
          </cell>
          <cell r="C105">
            <v>102</v>
          </cell>
          <cell r="D105" t="str">
            <v>40</v>
          </cell>
          <cell r="E105" t="str">
            <v>GG</v>
          </cell>
          <cell r="F105" t="str">
            <v>N</v>
          </cell>
          <cell r="G105" t="e">
            <v>#REF!</v>
          </cell>
          <cell r="H105" t="str">
            <v>5461</v>
          </cell>
          <cell r="I105" t="str">
            <v>DES IT Equipment Replacement</v>
          </cell>
          <cell r="J105" t="str">
            <v>DES Equipment Replacement</v>
          </cell>
          <cell r="K105">
            <v>710474</v>
          </cell>
          <cell r="L105">
            <v>0</v>
          </cell>
          <cell r="M105">
            <v>593165</v>
          </cell>
          <cell r="N105">
            <v>0</v>
          </cell>
        </row>
        <row r="106">
          <cell r="B106" t="str">
            <v>1550M</v>
          </cell>
          <cell r="C106">
            <v>103</v>
          </cell>
          <cell r="D106" t="str">
            <v>11</v>
          </cell>
          <cell r="E106" t="str">
            <v>GG</v>
          </cell>
          <cell r="F106" t="str">
            <v>N</v>
          </cell>
          <cell r="G106" t="e">
            <v>#REF!</v>
          </cell>
          <cell r="H106" t="str">
            <v>5471</v>
          </cell>
          <cell r="I106" t="str">
            <v>Information Resource Management</v>
          </cell>
          <cell r="J106" t="str">
            <v>Office of Information Resource Management</v>
          </cell>
          <cell r="K106">
            <v>6198129</v>
          </cell>
          <cell r="L106">
            <v>27</v>
          </cell>
          <cell r="M106">
            <v>5730073</v>
          </cell>
          <cell r="N106">
            <v>1</v>
          </cell>
        </row>
        <row r="107">
          <cell r="B107" t="str">
            <v>3180M</v>
          </cell>
          <cell r="C107">
            <v>104</v>
          </cell>
          <cell r="D107" t="str">
            <v>38</v>
          </cell>
          <cell r="E107" t="str">
            <v>PE</v>
          </cell>
          <cell r="F107" t="str">
            <v>N</v>
          </cell>
          <cell r="G107" t="e">
            <v>#REF!</v>
          </cell>
          <cell r="H107" t="str">
            <v>5481</v>
          </cell>
          <cell r="I107" t="str">
            <v>Geographic Information Systems (GIS)</v>
          </cell>
          <cell r="J107" t="str">
            <v>Geographic Information Systems</v>
          </cell>
          <cell r="K107">
            <v>4382631</v>
          </cell>
          <cell r="L107">
            <v>29</v>
          </cell>
          <cell r="M107">
            <v>4618700</v>
          </cell>
          <cell r="N107">
            <v>1</v>
          </cell>
        </row>
        <row r="108">
          <cell r="B108" t="str">
            <v>0429</v>
          </cell>
          <cell r="C108">
            <v>105</v>
          </cell>
          <cell r="D108" t="str">
            <v>40</v>
          </cell>
          <cell r="E108" t="str">
            <v>GG</v>
          </cell>
          <cell r="F108" t="str">
            <v>N</v>
          </cell>
          <cell r="G108" t="e">
            <v>#REF!</v>
          </cell>
          <cell r="H108" t="str">
            <v>5500</v>
          </cell>
          <cell r="I108" t="str">
            <v>Employee Benefits</v>
          </cell>
          <cell r="J108" t="str">
            <v>Employee Benefits</v>
          </cell>
          <cell r="K108">
            <v>221694435</v>
          </cell>
          <cell r="L108">
            <v>13</v>
          </cell>
          <cell r="M108">
            <v>217100305</v>
          </cell>
          <cell r="N108">
            <v>0</v>
          </cell>
        </row>
        <row r="109">
          <cell r="B109" t="str">
            <v>0601</v>
          </cell>
          <cell r="C109">
            <v>106</v>
          </cell>
          <cell r="D109" t="str">
            <v>40</v>
          </cell>
          <cell r="E109" t="str">
            <v>GG</v>
          </cell>
          <cell r="F109" t="str">
            <v>N</v>
          </cell>
          <cell r="G109" t="e">
            <v>#REF!</v>
          </cell>
          <cell r="H109" t="str">
            <v>5511</v>
          </cell>
          <cell r="I109" t="str">
            <v>Facilities Management - Internal Service</v>
          </cell>
          <cell r="J109" t="str">
            <v>Facilities Management Internal Service</v>
          </cell>
          <cell r="K109">
            <v>47177643</v>
          </cell>
          <cell r="L109">
            <v>336.51</v>
          </cell>
          <cell r="M109">
            <v>46319848</v>
          </cell>
          <cell r="N109">
            <v>0</v>
          </cell>
        </row>
        <row r="110">
          <cell r="B110" t="str">
            <v>0154</v>
          </cell>
          <cell r="C110">
            <v>107</v>
          </cell>
          <cell r="D110" t="str">
            <v>40</v>
          </cell>
          <cell r="E110" t="str">
            <v>GG</v>
          </cell>
          <cell r="F110" t="str">
            <v>N</v>
          </cell>
          <cell r="G110" t="e">
            <v>#REF!</v>
          </cell>
          <cell r="H110" t="str">
            <v>5520</v>
          </cell>
          <cell r="I110" t="str">
            <v>Insurance</v>
          </cell>
          <cell r="J110" t="str">
            <v>Risk Management</v>
          </cell>
          <cell r="K110">
            <v>25917173</v>
          </cell>
          <cell r="L110">
            <v>22</v>
          </cell>
          <cell r="M110">
            <v>24829632</v>
          </cell>
          <cell r="N110">
            <v>0</v>
          </cell>
        </row>
        <row r="111">
          <cell r="B111" t="str">
            <v>0432</v>
          </cell>
          <cell r="C111">
            <v>108</v>
          </cell>
          <cell r="D111" t="str">
            <v>11</v>
          </cell>
          <cell r="E111" t="str">
            <v>GG</v>
          </cell>
          <cell r="F111" t="str">
            <v>N</v>
          </cell>
          <cell r="G111" t="e">
            <v>#REF!</v>
          </cell>
          <cell r="H111" t="str">
            <v>5531</v>
          </cell>
          <cell r="I111" t="str">
            <v>Data  Processing</v>
          </cell>
          <cell r="J111" t="str">
            <v>OIRM--Technology Services</v>
          </cell>
          <cell r="K111">
            <v>27499996</v>
          </cell>
          <cell r="L111">
            <v>120</v>
          </cell>
          <cell r="M111">
            <v>27723854</v>
          </cell>
          <cell r="N111">
            <v>2</v>
          </cell>
        </row>
        <row r="112">
          <cell r="B112" t="str">
            <v>0433</v>
          </cell>
          <cell r="C112">
            <v>109</v>
          </cell>
          <cell r="D112" t="str">
            <v>11</v>
          </cell>
          <cell r="E112" t="str">
            <v>GG</v>
          </cell>
          <cell r="F112" t="str">
            <v>N</v>
          </cell>
          <cell r="G112" t="e">
            <v>#REF!</v>
          </cell>
          <cell r="H112" t="str">
            <v>5532</v>
          </cell>
          <cell r="I112" t="str">
            <v>Telecommunication</v>
          </cell>
          <cell r="J112" t="str">
            <v>OIRM--Telecommunications</v>
          </cell>
          <cell r="K112">
            <v>2593582</v>
          </cell>
          <cell r="L112">
            <v>8</v>
          </cell>
          <cell r="M112">
            <v>2082037</v>
          </cell>
          <cell r="N112">
            <v>0</v>
          </cell>
        </row>
        <row r="113">
          <cell r="B113" t="str">
            <v>0415</v>
          </cell>
          <cell r="C113">
            <v>110</v>
          </cell>
          <cell r="D113" t="str">
            <v>40</v>
          </cell>
          <cell r="E113" t="str">
            <v>GG</v>
          </cell>
          <cell r="F113" t="str">
            <v>N</v>
          </cell>
          <cell r="G113" t="e">
            <v>#REF!</v>
          </cell>
          <cell r="H113" t="str">
            <v>5600</v>
          </cell>
          <cell r="I113" t="str">
            <v>Printing and Graphic Arts Services</v>
          </cell>
          <cell r="J113" t="str">
            <v>Printing and Graphic Arts</v>
          </cell>
          <cell r="K113">
            <v>105000</v>
          </cell>
          <cell r="L113">
            <v>0</v>
          </cell>
          <cell r="M113">
            <v>1097643</v>
          </cell>
          <cell r="N113">
            <v>0</v>
          </cell>
        </row>
        <row r="114">
          <cell r="B114" t="str">
            <v>0465</v>
          </cell>
          <cell r="C114">
            <v>111</v>
          </cell>
          <cell r="D114" t="str">
            <v>800</v>
          </cell>
          <cell r="E114" t="str">
            <v>DS</v>
          </cell>
          <cell r="F114" t="str">
            <v>N</v>
          </cell>
          <cell r="G114" t="e">
            <v>#REF!</v>
          </cell>
          <cell r="H114" t="str">
            <v>8400</v>
          </cell>
          <cell r="I114" t="str">
            <v>Limited G.O. Bond Redemption</v>
          </cell>
          <cell r="J114" t="str">
            <v>Limited G.O. Bond Redemption</v>
          </cell>
          <cell r="K114">
            <v>161518519</v>
          </cell>
          <cell r="L114">
            <v>0</v>
          </cell>
          <cell r="M114">
            <v>160099914</v>
          </cell>
          <cell r="N114">
            <v>0</v>
          </cell>
        </row>
        <row r="115">
          <cell r="B115" t="str">
            <v>0466</v>
          </cell>
          <cell r="C115">
            <v>112</v>
          </cell>
          <cell r="D115" t="str">
            <v>800</v>
          </cell>
          <cell r="E115" t="str">
            <v>DS</v>
          </cell>
          <cell r="F115" t="str">
            <v>N</v>
          </cell>
          <cell r="G115" t="e">
            <v>#REF!</v>
          </cell>
          <cell r="H115" t="str">
            <v>8500</v>
          </cell>
          <cell r="I115" t="str">
            <v>Unlimited G.O. Bond Redemption</v>
          </cell>
          <cell r="J115" t="str">
            <v>Unlimited G.O. Bond Redemption</v>
          </cell>
          <cell r="K115">
            <v>24774477</v>
          </cell>
          <cell r="L115">
            <v>0</v>
          </cell>
          <cell r="M115">
            <v>24576350</v>
          </cell>
          <cell r="N115">
            <v>0</v>
          </cell>
        </row>
        <row r="116">
          <cell r="B116" t="str">
            <v>0467</v>
          </cell>
          <cell r="C116">
            <v>113</v>
          </cell>
          <cell r="D116" t="str">
            <v>800</v>
          </cell>
          <cell r="E116" t="str">
            <v>DS</v>
          </cell>
          <cell r="F116" t="str">
            <v>N</v>
          </cell>
          <cell r="G116" t="e">
            <v>#REF!</v>
          </cell>
          <cell r="H116" t="str">
            <v>8510</v>
          </cell>
          <cell r="I116" t="str">
            <v>Stadium G.O. Bond Redemption</v>
          </cell>
          <cell r="J116" t="str">
            <v>Stadium G.O. Bond Redemption</v>
          </cell>
          <cell r="K116">
            <v>5732006</v>
          </cell>
          <cell r="L116">
            <v>0</v>
          </cell>
          <cell r="M116">
            <v>1606575</v>
          </cell>
          <cell r="N116">
            <v>0</v>
          </cell>
        </row>
        <row r="117">
          <cell r="B117" t="str">
            <v>4999M</v>
          </cell>
          <cell r="C117">
            <v>114</v>
          </cell>
          <cell r="D117" t="str">
            <v>800</v>
          </cell>
          <cell r="E117" t="str">
            <v>DS</v>
          </cell>
          <cell r="F117" t="str">
            <v>N</v>
          </cell>
          <cell r="G117" t="e">
            <v>#REF!</v>
          </cell>
          <cell r="H117" t="str">
            <v>4610</v>
          </cell>
          <cell r="I117" t="str">
            <v>Water Quality</v>
          </cell>
          <cell r="J117" t="str">
            <v>Wastewater Treatment Debt Service</v>
          </cell>
          <cell r="K117">
            <v>178569346</v>
          </cell>
          <cell r="L117">
            <v>0</v>
          </cell>
          <cell r="M117">
            <v>0</v>
          </cell>
          <cell r="N117">
            <v>0</v>
          </cell>
        </row>
        <row r="118">
          <cell r="B118" t="str">
            <v>3000</v>
          </cell>
          <cell r="C118">
            <v>115</v>
          </cell>
          <cell r="D118" t="str">
            <v>300</v>
          </cell>
          <cell r="E118" t="str">
            <v>CIP</v>
          </cell>
          <cell r="F118" t="str">
            <v>N</v>
          </cell>
          <cell r="G118" t="e">
            <v>#REF!</v>
          </cell>
          <cell r="H118" t="str">
            <v>3000</v>
          </cell>
          <cell r="I118" t="str">
            <v>Capital Improvement Program</v>
          </cell>
          <cell r="J118" t="str">
            <v>General Capital Improvement Programs</v>
          </cell>
          <cell r="K118">
            <v>136043471</v>
          </cell>
          <cell r="L118">
            <v>0</v>
          </cell>
          <cell r="M118">
            <v>136043471</v>
          </cell>
          <cell r="N118">
            <v>0</v>
          </cell>
        </row>
        <row r="119">
          <cell r="B119" t="str">
            <v>3003</v>
          </cell>
          <cell r="C119">
            <v>116</v>
          </cell>
          <cell r="D119" t="str">
            <v>300</v>
          </cell>
          <cell r="E119" t="str">
            <v>CIP</v>
          </cell>
          <cell r="F119" t="str">
            <v>N</v>
          </cell>
          <cell r="G119" t="e">
            <v>#REF!</v>
          </cell>
          <cell r="H119" t="str">
            <v>3000</v>
          </cell>
          <cell r="I119" t="str">
            <v>Capital Improvement Program</v>
          </cell>
          <cell r="J119" t="str">
            <v>Wastewater Treatment Capital Improvement Program</v>
          </cell>
          <cell r="K119">
            <v>96527786</v>
          </cell>
          <cell r="L119">
            <v>0</v>
          </cell>
          <cell r="M119">
            <v>96527786</v>
          </cell>
          <cell r="N119">
            <v>0</v>
          </cell>
        </row>
        <row r="120">
          <cell r="B120" t="str">
            <v>3004</v>
          </cell>
          <cell r="C120">
            <v>117</v>
          </cell>
          <cell r="D120" t="str">
            <v>300</v>
          </cell>
          <cell r="E120" t="str">
            <v>CIP</v>
          </cell>
          <cell r="F120" t="str">
            <v>N</v>
          </cell>
          <cell r="G120" t="e">
            <v>#REF!</v>
          </cell>
          <cell r="H120" t="str">
            <v>3000</v>
          </cell>
          <cell r="I120" t="str">
            <v>Capital Improvement Program</v>
          </cell>
          <cell r="J120" t="str">
            <v>Surface Water Capital Improvement Program</v>
          </cell>
          <cell r="K120">
            <v>9914761</v>
          </cell>
          <cell r="L120">
            <v>0</v>
          </cell>
          <cell r="M120">
            <v>9914761</v>
          </cell>
          <cell r="N120">
            <v>0</v>
          </cell>
        </row>
        <row r="121">
          <cell r="B121" t="str">
            <v>3005</v>
          </cell>
          <cell r="C121">
            <v>118</v>
          </cell>
          <cell r="D121" t="str">
            <v>300</v>
          </cell>
          <cell r="E121" t="str">
            <v>CIP</v>
          </cell>
          <cell r="F121" t="str">
            <v>N</v>
          </cell>
          <cell r="G121" t="e">
            <v>#REF!</v>
          </cell>
          <cell r="H121" t="str">
            <v>3000</v>
          </cell>
          <cell r="I121" t="str">
            <v>Capital Improvement Program</v>
          </cell>
          <cell r="J121" t="str">
            <v>Major Maintenance Capital Improvement Program</v>
          </cell>
          <cell r="K121">
            <v>10286106</v>
          </cell>
          <cell r="L121">
            <v>0</v>
          </cell>
          <cell r="M121">
            <v>10286106</v>
          </cell>
          <cell r="N121">
            <v>0</v>
          </cell>
        </row>
        <row r="122">
          <cell r="B122" t="str">
            <v>3006</v>
          </cell>
          <cell r="C122">
            <v>119</v>
          </cell>
          <cell r="D122" t="str">
            <v>300</v>
          </cell>
          <cell r="E122" t="str">
            <v>CIP</v>
          </cell>
          <cell r="F122" t="str">
            <v>N</v>
          </cell>
          <cell r="G122" t="e">
            <v>#REF!</v>
          </cell>
          <cell r="H122" t="str">
            <v>3000</v>
          </cell>
          <cell r="I122" t="str">
            <v>Capital Improvement Program</v>
          </cell>
          <cell r="J122" t="str">
            <v>Solid Waste Capital Improvement Program</v>
          </cell>
          <cell r="K122">
            <v>54306551</v>
          </cell>
          <cell r="L122">
            <v>0</v>
          </cell>
          <cell r="M122">
            <v>54306551</v>
          </cell>
          <cell r="N122">
            <v>0</v>
          </cell>
        </row>
        <row r="123">
          <cell r="B123" t="str">
            <v>0726</v>
          </cell>
          <cell r="C123">
            <v>120</v>
          </cell>
          <cell r="D123" t="str">
            <v>70</v>
          </cell>
          <cell r="E123" t="str">
            <v>PE</v>
          </cell>
          <cell r="F123" t="str">
            <v>Y</v>
          </cell>
          <cell r="G123" t="e">
            <v>#REF!</v>
          </cell>
          <cell r="H123" t="str">
            <v>1030</v>
          </cell>
          <cell r="I123" t="str">
            <v>Road</v>
          </cell>
          <cell r="J123" t="str">
            <v>Stormwater Decant Program</v>
          </cell>
          <cell r="K123">
            <v>1236737</v>
          </cell>
          <cell r="L123">
            <v>0</v>
          </cell>
          <cell r="M123">
            <v>1530996</v>
          </cell>
          <cell r="N123">
            <v>0</v>
          </cell>
        </row>
        <row r="124">
          <cell r="B124" t="str">
            <v>0730</v>
          </cell>
          <cell r="C124">
            <v>121</v>
          </cell>
          <cell r="D124" t="str">
            <v>70</v>
          </cell>
          <cell r="E124" t="str">
            <v>PE</v>
          </cell>
          <cell r="F124" t="str">
            <v>Y</v>
          </cell>
          <cell r="G124" t="e">
            <v>#REF!</v>
          </cell>
          <cell r="H124" t="str">
            <v>1030</v>
          </cell>
          <cell r="I124" t="str">
            <v>Road</v>
          </cell>
          <cell r="J124" t="str">
            <v>Roads</v>
          </cell>
          <cell r="K124">
            <v>179386288</v>
          </cell>
          <cell r="L124">
            <v>588.54999999999995</v>
          </cell>
          <cell r="M124">
            <v>253723513</v>
          </cell>
          <cell r="N124">
            <v>9.75</v>
          </cell>
        </row>
        <row r="125">
          <cell r="B125" t="str">
            <v>0734</v>
          </cell>
          <cell r="C125">
            <v>122</v>
          </cell>
          <cell r="D125" t="str">
            <v>70</v>
          </cell>
          <cell r="E125" t="str">
            <v>OTHER</v>
          </cell>
          <cell r="F125" t="str">
            <v>Y</v>
          </cell>
          <cell r="G125" t="e">
            <v>#REF!</v>
          </cell>
          <cell r="H125" t="str">
            <v>1030</v>
          </cell>
          <cell r="I125" t="str">
            <v>Road</v>
          </cell>
          <cell r="J125" t="str">
            <v>Roads Construction Transfer</v>
          </cell>
          <cell r="K125">
            <v>72397784</v>
          </cell>
          <cell r="L125">
            <v>0</v>
          </cell>
          <cell r="M125">
            <v>0</v>
          </cell>
          <cell r="N125">
            <v>0</v>
          </cell>
        </row>
        <row r="126">
          <cell r="B126" t="str">
            <v>1460M</v>
          </cell>
          <cell r="C126">
            <v>123</v>
          </cell>
          <cell r="D126" t="str">
            <v>70</v>
          </cell>
          <cell r="E126" t="str">
            <v>PE</v>
          </cell>
          <cell r="F126" t="str">
            <v>Y</v>
          </cell>
          <cell r="G126" t="e">
            <v>#REF!</v>
          </cell>
          <cell r="H126" t="str">
            <v>1590</v>
          </cell>
          <cell r="I126" t="str">
            <v>King County Marine Operations</v>
          </cell>
          <cell r="J126" t="str">
            <v>Marine Division</v>
          </cell>
          <cell r="K126">
            <v>13411416</v>
          </cell>
          <cell r="L126">
            <v>18.96</v>
          </cell>
          <cell r="M126">
            <v>13411416</v>
          </cell>
          <cell r="N126">
            <v>2.0099999999999998</v>
          </cell>
        </row>
        <row r="127">
          <cell r="B127" t="str">
            <v>0710</v>
          </cell>
          <cell r="C127">
            <v>124</v>
          </cell>
          <cell r="D127" t="str">
            <v>70</v>
          </cell>
          <cell r="E127" t="str">
            <v>PE</v>
          </cell>
          <cell r="F127" t="str">
            <v>Y</v>
          </cell>
          <cell r="G127" t="e">
            <v>#REF!</v>
          </cell>
          <cell r="H127" t="str">
            <v>4290</v>
          </cell>
          <cell r="I127" t="str">
            <v>Airport</v>
          </cell>
          <cell r="J127" t="str">
            <v>Airport</v>
          </cell>
          <cell r="K127">
            <v>28170562</v>
          </cell>
          <cell r="L127">
            <v>46</v>
          </cell>
          <cell r="M127">
            <v>35139478</v>
          </cell>
          <cell r="N127">
            <v>0</v>
          </cell>
        </row>
        <row r="128">
          <cell r="B128" t="str">
            <v>0716</v>
          </cell>
          <cell r="C128">
            <v>125</v>
          </cell>
          <cell r="D128" t="str">
            <v>70</v>
          </cell>
          <cell r="E128" t="str">
            <v>OTHER</v>
          </cell>
          <cell r="F128" t="str">
            <v>Y</v>
          </cell>
          <cell r="G128" t="e">
            <v>#REF!</v>
          </cell>
          <cell r="H128" t="str">
            <v>4290</v>
          </cell>
          <cell r="I128" t="str">
            <v>Airport</v>
          </cell>
          <cell r="J128" t="str">
            <v>Airport Construction Transfer</v>
          </cell>
          <cell r="K128">
            <v>8500000</v>
          </cell>
          <cell r="L128">
            <v>0</v>
          </cell>
          <cell r="M128">
            <v>0</v>
          </cell>
          <cell r="N128">
            <v>0</v>
          </cell>
        </row>
        <row r="129">
          <cell r="B129" t="str">
            <v>5000M</v>
          </cell>
          <cell r="C129">
            <v>126</v>
          </cell>
          <cell r="D129" t="str">
            <v>70</v>
          </cell>
          <cell r="E129" t="str">
            <v>PE</v>
          </cell>
          <cell r="F129" t="str">
            <v>Y</v>
          </cell>
          <cell r="G129" t="e">
            <v>#REF!</v>
          </cell>
          <cell r="H129" t="str">
            <v>4640</v>
          </cell>
          <cell r="I129" t="str">
            <v>Public Transportation</v>
          </cell>
          <cell r="J129" t="str">
            <v>Transit</v>
          </cell>
          <cell r="K129">
            <v>1209141888</v>
          </cell>
          <cell r="L129">
            <v>4038.62</v>
          </cell>
          <cell r="M129">
            <v>1114072597</v>
          </cell>
          <cell r="N129">
            <v>23</v>
          </cell>
        </row>
        <row r="130">
          <cell r="B130" t="str">
            <v>5010M</v>
          </cell>
          <cell r="C130">
            <v>127</v>
          </cell>
          <cell r="D130" t="str">
            <v>70</v>
          </cell>
          <cell r="E130" t="str">
            <v>PE</v>
          </cell>
          <cell r="F130" t="str">
            <v>Y</v>
          </cell>
          <cell r="G130" t="e">
            <v>#REF!</v>
          </cell>
          <cell r="H130" t="str">
            <v>4640</v>
          </cell>
          <cell r="I130" t="str">
            <v>Public Transportation</v>
          </cell>
          <cell r="J130" t="str">
            <v>DOT Director's Office</v>
          </cell>
          <cell r="K130">
            <v>27021945</v>
          </cell>
          <cell r="L130">
            <v>92.15</v>
          </cell>
          <cell r="M130">
            <v>6919469</v>
          </cell>
          <cell r="N130">
            <v>0</v>
          </cell>
        </row>
        <row r="131">
          <cell r="B131" t="str">
            <v>5002M</v>
          </cell>
          <cell r="C131">
            <v>128</v>
          </cell>
          <cell r="D131" t="str">
            <v>70</v>
          </cell>
          <cell r="E131" t="str">
            <v>PE</v>
          </cell>
          <cell r="F131" t="str">
            <v>Y</v>
          </cell>
          <cell r="G131" t="e">
            <v>#REF!</v>
          </cell>
          <cell r="H131" t="str">
            <v>4647</v>
          </cell>
          <cell r="I131" t="str">
            <v>Revenue Fleet Replacement</v>
          </cell>
          <cell r="J131" t="str">
            <v>Transit Revenue Vehicle Replacement</v>
          </cell>
          <cell r="K131">
            <v>128374610</v>
          </cell>
          <cell r="L131">
            <v>0</v>
          </cell>
          <cell r="M131">
            <v>68294000</v>
          </cell>
          <cell r="N131">
            <v>0</v>
          </cell>
        </row>
        <row r="132">
          <cell r="B132" t="str">
            <v>0137</v>
          </cell>
          <cell r="C132">
            <v>129</v>
          </cell>
          <cell r="D132" t="str">
            <v>70</v>
          </cell>
          <cell r="E132" t="str">
            <v>PE</v>
          </cell>
          <cell r="F132" t="str">
            <v>Y</v>
          </cell>
          <cell r="G132" t="e">
            <v>#REF!</v>
          </cell>
          <cell r="H132" t="str">
            <v>5441</v>
          </cell>
          <cell r="I132" t="str">
            <v>Water Pollution Control Equipment</v>
          </cell>
          <cell r="J132" t="str">
            <v>Wastewater Equipment Rental and Revolving</v>
          </cell>
          <cell r="K132">
            <v>9385121</v>
          </cell>
          <cell r="L132">
            <v>0</v>
          </cell>
          <cell r="M132">
            <v>5532291</v>
          </cell>
          <cell r="N132">
            <v>0</v>
          </cell>
        </row>
        <row r="133">
          <cell r="B133" t="str">
            <v>0750</v>
          </cell>
          <cell r="C133">
            <v>130</v>
          </cell>
          <cell r="D133" t="str">
            <v>70</v>
          </cell>
          <cell r="E133" t="str">
            <v>PE</v>
          </cell>
          <cell r="F133" t="str">
            <v>H</v>
          </cell>
          <cell r="G133" t="e">
            <v>#REF!</v>
          </cell>
          <cell r="H133" t="str">
            <v>5570</v>
          </cell>
          <cell r="I133" t="str">
            <v>Equipment Rental and Revolving</v>
          </cell>
          <cell r="J133" t="str">
            <v>Equipment Rental and Revolving</v>
          </cell>
          <cell r="K133">
            <v>27224886</v>
          </cell>
          <cell r="L133">
            <v>56</v>
          </cell>
          <cell r="M133">
            <v>24103179</v>
          </cell>
          <cell r="N133">
            <v>0</v>
          </cell>
        </row>
        <row r="134">
          <cell r="B134" t="str">
            <v>0780</v>
          </cell>
          <cell r="C134">
            <v>131</v>
          </cell>
          <cell r="D134" t="str">
            <v>70</v>
          </cell>
          <cell r="E134" t="str">
            <v>PE</v>
          </cell>
          <cell r="F134" t="str">
            <v>H</v>
          </cell>
          <cell r="G134" t="e">
            <v>#REF!</v>
          </cell>
          <cell r="H134" t="str">
            <v>5580</v>
          </cell>
          <cell r="I134" t="str">
            <v>Motor Pool Equipment Rental</v>
          </cell>
          <cell r="J134" t="str">
            <v>Motor Pool Equipment Rental and Revolving</v>
          </cell>
          <cell r="K134">
            <v>25298387</v>
          </cell>
          <cell r="L134">
            <v>19</v>
          </cell>
          <cell r="M134">
            <v>24969359</v>
          </cell>
          <cell r="N134">
            <v>0</v>
          </cell>
        </row>
        <row r="135">
          <cell r="B135" t="str">
            <v>3001</v>
          </cell>
          <cell r="C135">
            <v>132</v>
          </cell>
          <cell r="D135" t="str">
            <v>300</v>
          </cell>
          <cell r="E135" t="str">
            <v>CIP</v>
          </cell>
          <cell r="F135" t="str">
            <v>Y</v>
          </cell>
          <cell r="G135" t="e">
            <v>#REF!</v>
          </cell>
          <cell r="H135" t="str">
            <v>3000</v>
          </cell>
          <cell r="I135" t="str">
            <v>Capital Improvement Program</v>
          </cell>
          <cell r="J135" t="str">
            <v>Roads Capital Improvement Program</v>
          </cell>
          <cell r="K135">
            <v>244727000</v>
          </cell>
          <cell r="L135">
            <v>0</v>
          </cell>
          <cell r="M135">
            <v>244727000</v>
          </cell>
          <cell r="N135">
            <v>0</v>
          </cell>
        </row>
        <row r="136">
          <cell r="B136" t="str">
            <v>3008</v>
          </cell>
          <cell r="C136">
            <v>133</v>
          </cell>
          <cell r="D136" t="str">
            <v>300</v>
          </cell>
          <cell r="E136" t="str">
            <v>CIP</v>
          </cell>
          <cell r="F136" t="str">
            <v>Y</v>
          </cell>
          <cell r="G136" t="e">
            <v>#REF!</v>
          </cell>
          <cell r="H136" t="str">
            <v>3000</v>
          </cell>
          <cell r="I136" t="str">
            <v>Capital Improvement Program</v>
          </cell>
          <cell r="J136" t="str">
            <v>Public Transportation Capital Improvement Program</v>
          </cell>
          <cell r="K136">
            <v>191272217</v>
          </cell>
          <cell r="L136">
            <v>0</v>
          </cell>
          <cell r="M136">
            <v>191272217</v>
          </cell>
          <cell r="N136">
            <v>0</v>
          </cell>
        </row>
        <row r="137">
          <cell r="B137" t="str">
            <v>3007</v>
          </cell>
          <cell r="C137">
            <v>134</v>
          </cell>
          <cell r="D137" t="str">
            <v>300</v>
          </cell>
          <cell r="E137" t="str">
            <v>OTHER</v>
          </cell>
          <cell r="F137" t="str">
            <v>Y</v>
          </cell>
          <cell r="G137" t="e">
            <v>#REF!</v>
          </cell>
          <cell r="H137" t="str">
            <v>3007</v>
          </cell>
          <cell r="I137" t="str">
            <v>Public Transportation Construction</v>
          </cell>
          <cell r="J137" t="str">
            <v>Public Transportation Capital</v>
          </cell>
          <cell r="K137">
            <v>66688412</v>
          </cell>
          <cell r="L137">
            <v>0</v>
          </cell>
          <cell r="M137">
            <v>66688412</v>
          </cell>
          <cell r="N137">
            <v>0</v>
          </cell>
        </row>
      </sheetData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- CSD (3)"/>
      <sheetName val="DATA Tables"/>
      <sheetName val="Summary"/>
      <sheetName val="data - CSD"/>
      <sheetName val="data - CSD (w2004)"/>
      <sheetName val="Sheet1"/>
    </sheetNames>
    <sheetDataSet>
      <sheetData sheetId="0" refreshError="1"/>
      <sheetData sheetId="1" refreshError="1">
        <row r="37">
          <cell r="A37">
            <v>1</v>
          </cell>
        </row>
        <row r="38">
          <cell r="A38">
            <v>2</v>
          </cell>
        </row>
        <row r="39">
          <cell r="A39">
            <v>3</v>
          </cell>
        </row>
        <row r="40">
          <cell r="A40">
            <v>4</v>
          </cell>
        </row>
        <row r="41">
          <cell r="A41">
            <v>5</v>
          </cell>
        </row>
        <row r="42">
          <cell r="A42">
            <v>6</v>
          </cell>
        </row>
        <row r="43">
          <cell r="A43">
            <v>7</v>
          </cell>
        </row>
        <row r="44">
          <cell r="A44">
            <v>8</v>
          </cell>
        </row>
        <row r="45">
          <cell r="A45">
            <v>9</v>
          </cell>
        </row>
        <row r="46">
          <cell r="A46">
            <v>10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 Forms"/>
      <sheetName val="Form1ApproUnitSummary"/>
      <sheetName val="Form1ApproUnitSummary,Pg2"/>
      <sheetName val="Form1RL"/>
      <sheetName val="Form2ADecisionPackage"/>
      <sheetName val="Form 2B PC-01 HOF CX transfer "/>
      <sheetName val="Form 2B RB-01 Priority Housing"/>
      <sheetName val="Form 2BPC-02"/>
      <sheetName val="Form 2B RB-02  House Bill 1321"/>
      <sheetName val="Form 2B TA-01 Sp Needs Housing"/>
      <sheetName val="Form3A Revenues"/>
      <sheetName val="Form3B-1 CX"/>
      <sheetName val="Form3B-2 Interest"/>
      <sheetName val="Form3B-3 DD"/>
      <sheetName val="Form3B-4 Cred Enh"/>
      <sheetName val="Form3B-5 Vets"/>
      <sheetName val="Form3B-6 Passage Point "/>
      <sheetName val="Form3B-7  2163 Homeless Hsg"/>
      <sheetName val="Form3B-8  2060 Low Income Hsg"/>
      <sheetName val="Form3B - Brooks Village"/>
      <sheetName val="Form3C - State or Other Grants "/>
      <sheetName val="Form3C - Brooks Village"/>
      <sheetName val="Form3DCXTransferDetail"/>
      <sheetName val="Financial Plan"/>
      <sheetName val="2007 Proposed Analysis "/>
      <sheetName val="HOF Admin comparis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 2002"/>
      <sheetName val="0934 PONS REQ "/>
      <sheetName val="Child Care PSQ"/>
      <sheetName val="xwalk"/>
      <sheetName val="Sort by account"/>
      <sheetName val="53000 program"/>
      <sheetName val="CSD"/>
      <sheetName val="Low org sort"/>
      <sheetName val="AdminRpm&amp;5302"/>
      <sheetName val="6-25PSQ"/>
      <sheetName val="6-26remainder"/>
      <sheetName val="2001 total (2)"/>
      <sheetName val="Mailout list"/>
      <sheetName val="Cut Only"/>
      <sheetName val="Remaining vs Cut"/>
      <sheetName val="original TA contracts"/>
      <sheetName val="Framework RFP"/>
      <sheetName val="Proviso"/>
      <sheetName val="WTP Contracts"/>
      <sheetName val="CE Contracts"/>
      <sheetName val="CC Contracts"/>
      <sheetName val="WP Contracts"/>
      <sheetName val="Aging "/>
      <sheetName val="99SCHED"/>
      <sheetName val="98SCHED1"/>
      <sheetName val="YFS Contracts"/>
      <sheetName val="2002 Aging "/>
      <sheetName val="Aging Contracts"/>
      <sheetName val="Housing Contracts"/>
      <sheetName val="2001 total"/>
      <sheetName val="Summary for Doug"/>
      <sheetName val="aging detail "/>
      <sheetName val="housing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 Forms"/>
      <sheetName val="Form1ApproUnitSummary"/>
      <sheetName val="Form1ApproUnitSummary,Page2"/>
      <sheetName val="Form1CL_KTempRequests"/>
      <sheetName val="Form2ADecisionPackage"/>
      <sheetName val="Form2BAdd OTII"/>
      <sheetName val="Form3ARevenues"/>
      <sheetName val="Form3B WTP"/>
      <sheetName val="Form3B DD"/>
      <sheetName val="Form3B MH"/>
      <sheetName val="Form3B Veteran's"/>
      <sheetName val="Form3B H&amp;CD"/>
      <sheetName val="Form3B MH-CADS"/>
      <sheetName val="Form3B Misc Rev (DASAS)"/>
      <sheetName val="Form3B HS Roundtable"/>
      <sheetName val="Form3B CSD"/>
      <sheetName val="Form3DCXTransferDetail"/>
      <sheetName val="Form4TargetRedSummary"/>
      <sheetName val="Form4A Roundtable"/>
      <sheetName val="Form5FinPlan"/>
      <sheetName val="Form5 Fund 107 Fin Plan"/>
      <sheetName val="DD Form5(FinEssbase9-22-00)"/>
      <sheetName val="2001 Final Target Redu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 ADO DCHS (0935)3.31.09"/>
      <sheetName val="2009 REQ DCHS (0935)6.25.08 Adj"/>
      <sheetName val="09 Budget Allocation Table"/>
      <sheetName val="DCHS 07Tables for 09 Allocation"/>
      <sheetName val="2005 - 2009 DCHS GF Table"/>
      <sheetName val="2009 ADO DCHS (0935)10.22.09"/>
      <sheetName val="2010 Est Form 5 Dept 0935"/>
      <sheetName val="Q3 Form C 10.20 ri"/>
      <sheetName val="2009 ADO DCHS (0935)9.15.09"/>
      <sheetName val="2009 ADO DCHS (0935)9.14.09"/>
      <sheetName val="pp2009 Low Org Alloc Sum ICP"/>
      <sheetName val="List"/>
    </sheetNames>
    <sheetDataSet>
      <sheetData sheetId="0" refreshError="1"/>
      <sheetData sheetId="1" refreshError="1"/>
      <sheetData sheetId="2"/>
      <sheetData sheetId="3">
        <row r="2">
          <cell r="E2" t="str">
            <v>2007 51100</v>
          </cell>
          <cell r="I2" t="str">
            <v>2007 53000 (see accounts below)</v>
          </cell>
          <cell r="M2" t="str">
            <v>Total 2007 Expenditures</v>
          </cell>
        </row>
        <row r="3">
          <cell r="E3" t="str">
            <v>$</v>
          </cell>
          <cell r="F3" t="str">
            <v>Adj</v>
          </cell>
          <cell r="G3" t="str">
            <v>Revised $</v>
          </cell>
          <cell r="H3" t="str">
            <v>%</v>
          </cell>
          <cell r="I3" t="str">
            <v>$</v>
          </cell>
          <cell r="J3" t="str">
            <v>Adj</v>
          </cell>
          <cell r="K3" t="str">
            <v>Revised $</v>
          </cell>
          <cell r="L3" t="str">
            <v>%</v>
          </cell>
          <cell r="M3" t="str">
            <v>$</v>
          </cell>
          <cell r="N3" t="str">
            <v>Adj</v>
          </cell>
          <cell r="O3" t="str">
            <v>Revised $</v>
          </cell>
          <cell r="P3" t="str">
            <v>%</v>
          </cell>
        </row>
        <row r="4">
          <cell r="B4" t="str">
            <v>000000010</v>
          </cell>
          <cell r="C4" t="str">
            <v>PUBLIC DEFENSE</v>
          </cell>
          <cell r="D4" t="str">
            <v>0950</v>
          </cell>
          <cell r="E4">
            <v>1112047.77</v>
          </cell>
          <cell r="F4">
            <v>0</v>
          </cell>
          <cell r="G4">
            <v>1112047.77</v>
          </cell>
          <cell r="H4">
            <v>5.4552981543469548E-2</v>
          </cell>
          <cell r="I4">
            <v>36153002.680000007</v>
          </cell>
          <cell r="J4">
            <v>0</v>
          </cell>
          <cell r="K4">
            <v>36153002.680000007</v>
          </cell>
          <cell r="L4">
            <v>0.13266914470922936</v>
          </cell>
          <cell r="M4">
            <v>38559240.550000004</v>
          </cell>
          <cell r="N4">
            <v>0</v>
          </cell>
          <cell r="O4">
            <v>38559240.550000004</v>
          </cell>
          <cell r="P4">
            <v>0.1152876269957865</v>
          </cell>
        </row>
        <row r="5">
          <cell r="B5" t="str">
            <v>000000015</v>
          </cell>
          <cell r="C5" t="str">
            <v>CFSA TRNFRS-COMM SRV DIV</v>
          </cell>
          <cell r="D5" t="str">
            <v>0681</v>
          </cell>
          <cell r="E5">
            <v>1592347.7</v>
          </cell>
          <cell r="F5">
            <v>-149539</v>
          </cell>
          <cell r="G5">
            <v>1442808.7</v>
          </cell>
          <cell r="H5">
            <v>7.07788986275808E-2</v>
          </cell>
          <cell r="I5">
            <v>13523784.209999999</v>
          </cell>
          <cell r="J5">
            <v>-27516</v>
          </cell>
          <cell r="K5">
            <v>13496268.209999999</v>
          </cell>
          <cell r="L5">
            <v>4.9526684575430718E-2</v>
          </cell>
          <cell r="M5">
            <v>16669255.810000001</v>
          </cell>
          <cell r="N5">
            <v>-272140</v>
          </cell>
          <cell r="O5">
            <v>16397115.810000001</v>
          </cell>
          <cell r="P5">
            <v>4.9025461714131024E-2</v>
          </cell>
        </row>
        <row r="6">
          <cell r="B6" t="str">
            <v>000001060</v>
          </cell>
          <cell r="C6" t="str">
            <v>VETERANS SERVICES</v>
          </cell>
          <cell r="D6" t="str">
            <v>0480</v>
          </cell>
          <cell r="E6">
            <v>420998.58</v>
          </cell>
          <cell r="F6">
            <v>0</v>
          </cell>
          <cell r="G6">
            <v>420998.58</v>
          </cell>
          <cell r="H6">
            <v>2.065264495298335E-2</v>
          </cell>
          <cell r="I6">
            <v>1117001.29</v>
          </cell>
          <cell r="J6">
            <v>0</v>
          </cell>
          <cell r="K6">
            <v>1117001.29</v>
          </cell>
          <cell r="L6">
            <v>4.0990123861934739E-3</v>
          </cell>
          <cell r="M6">
            <v>2540869.67</v>
          </cell>
          <cell r="N6">
            <v>0</v>
          </cell>
          <cell r="O6">
            <v>2540869.67</v>
          </cell>
          <cell r="P6">
            <v>7.5969036366269173E-3</v>
          </cell>
        </row>
        <row r="7">
          <cell r="B7" t="str">
            <v>000001070</v>
          </cell>
          <cell r="C7" t="str">
            <v>DEVELOPMENTL DISABILITIES</v>
          </cell>
          <cell r="D7" t="str">
            <v>0920</v>
          </cell>
          <cell r="E7">
            <v>1254265.79</v>
          </cell>
          <cell r="F7">
            <v>0</v>
          </cell>
          <cell r="G7">
            <v>1254265.79</v>
          </cell>
          <cell r="H7">
            <v>6.1529675557440537E-2</v>
          </cell>
          <cell r="I7">
            <v>20469914.860000003</v>
          </cell>
          <cell r="J7">
            <v>0</v>
          </cell>
          <cell r="K7">
            <v>20469914.860000003</v>
          </cell>
          <cell r="L7">
            <v>7.511758071064166E-2</v>
          </cell>
          <cell r="M7">
            <v>23271204.09</v>
          </cell>
          <cell r="N7">
            <v>0</v>
          </cell>
          <cell r="O7">
            <v>23271204.09</v>
          </cell>
          <cell r="P7">
            <v>6.9578183039985753E-2</v>
          </cell>
        </row>
        <row r="8">
          <cell r="B8" t="str">
            <v>000001120</v>
          </cell>
          <cell r="C8" t="str">
            <v>MENTAL HEALTH</v>
          </cell>
          <cell r="D8" t="str">
            <v>0924</v>
          </cell>
          <cell r="E8">
            <v>5831171.1699999999</v>
          </cell>
          <cell r="F8">
            <v>142275.51999999999</v>
          </cell>
          <cell r="G8">
            <v>5973446.6899999995</v>
          </cell>
          <cell r="H8">
            <v>0.2930353675638136</v>
          </cell>
          <cell r="I8">
            <v>90166696.709999964</v>
          </cell>
          <cell r="J8">
            <v>119252.83</v>
          </cell>
          <cell r="K8">
            <v>90285949.539999962</v>
          </cell>
          <cell r="L8">
            <v>0.33131853004726503</v>
          </cell>
          <cell r="M8">
            <v>119606995.71999991</v>
          </cell>
          <cell r="N8">
            <v>330702.67</v>
          </cell>
          <cell r="O8">
            <v>119937698.38999991</v>
          </cell>
          <cell r="P8">
            <v>0.35859971403714413</v>
          </cell>
        </row>
        <row r="9">
          <cell r="B9" t="str">
            <v>000001135</v>
          </cell>
          <cell r="C9" t="str">
            <v>MIDD</v>
          </cell>
          <cell r="D9" t="str">
            <v>0990</v>
          </cell>
          <cell r="E9">
            <v>782124</v>
          </cell>
          <cell r="F9">
            <v>0</v>
          </cell>
          <cell r="G9">
            <v>782124</v>
          </cell>
          <cell r="H9">
            <v>3.8368132455950679E-2</v>
          </cell>
          <cell r="I9">
            <v>50297175</v>
          </cell>
          <cell r="J9">
            <v>0</v>
          </cell>
          <cell r="K9">
            <v>50297175</v>
          </cell>
          <cell r="L9">
            <v>0.18457341559161558</v>
          </cell>
          <cell r="M9">
            <v>52066619</v>
          </cell>
          <cell r="N9">
            <v>0</v>
          </cell>
          <cell r="O9">
            <v>52066619</v>
          </cell>
          <cell r="P9">
            <v>0.15567311141463158</v>
          </cell>
        </row>
        <row r="10">
          <cell r="B10" t="str">
            <v>000001141</v>
          </cell>
          <cell r="C10" t="str">
            <v>VET &amp; FAMILY LEVY</v>
          </cell>
          <cell r="D10" t="str">
            <v>0117</v>
          </cell>
          <cell r="E10">
            <v>261562.63</v>
          </cell>
          <cell r="F10">
            <v>572187.37</v>
          </cell>
          <cell r="G10">
            <v>833750</v>
          </cell>
          <cell r="H10">
            <v>4.0900714509654323E-2</v>
          </cell>
          <cell r="I10">
            <v>837232.09</v>
          </cell>
          <cell r="J10">
            <v>5923330.9100000001</v>
          </cell>
          <cell r="K10">
            <v>6760563</v>
          </cell>
          <cell r="L10">
            <v>2.480895207797057E-2</v>
          </cell>
          <cell r="M10">
            <v>2261962.81</v>
          </cell>
          <cell r="N10">
            <v>6094478.1899999995</v>
          </cell>
          <cell r="O10">
            <v>8356441</v>
          </cell>
          <cell r="P10">
            <v>2.4984782876391404E-2</v>
          </cell>
        </row>
        <row r="11">
          <cell r="B11" t="str">
            <v>000001142</v>
          </cell>
          <cell r="C11" t="str">
            <v>HUMAN SERVICES LEVY</v>
          </cell>
          <cell r="D11" t="str">
            <v>0118</v>
          </cell>
          <cell r="E11">
            <v>76432.289999999994</v>
          </cell>
          <cell r="F11">
            <v>234984.71000000002</v>
          </cell>
          <cell r="G11">
            <v>311417</v>
          </cell>
          <cell r="H11">
            <v>1.5276974885101074E-2</v>
          </cell>
          <cell r="I11">
            <v>115193.74</v>
          </cell>
          <cell r="J11">
            <v>7331663.2599999998</v>
          </cell>
          <cell r="K11">
            <v>7446857</v>
          </cell>
          <cell r="L11">
            <v>2.7327416140416071E-2</v>
          </cell>
          <cell r="M11">
            <v>612342.43999999994</v>
          </cell>
          <cell r="N11">
            <v>7574425.5600000005</v>
          </cell>
          <cell r="O11">
            <v>8186768</v>
          </cell>
          <cell r="P11">
            <v>2.4477480417726769E-2</v>
          </cell>
        </row>
        <row r="12">
          <cell r="B12" t="str">
            <v>000001260</v>
          </cell>
          <cell r="C12" t="str">
            <v>DCHS-DASAS</v>
          </cell>
          <cell r="D12" t="str">
            <v>0960</v>
          </cell>
          <cell r="E12">
            <v>2360154.66</v>
          </cell>
          <cell r="F12">
            <v>0</v>
          </cell>
          <cell r="G12">
            <v>2360154.66</v>
          </cell>
          <cell r="H12">
            <v>0.11578052407471097</v>
          </cell>
          <cell r="I12">
            <v>17975326.960000001</v>
          </cell>
          <cell r="J12">
            <v>0</v>
          </cell>
          <cell r="K12">
            <v>17975326.960000001</v>
          </cell>
          <cell r="L12">
            <v>6.5963297011874963E-2</v>
          </cell>
          <cell r="M12">
            <v>24211046.589999963</v>
          </cell>
          <cell r="N12">
            <v>0</v>
          </cell>
          <cell r="O12">
            <v>24211046.589999963</v>
          </cell>
          <cell r="P12">
            <v>7.2388202377225611E-2</v>
          </cell>
        </row>
        <row r="13">
          <cell r="B13" t="str">
            <v>000002140</v>
          </cell>
          <cell r="C13" t="str">
            <v>HUMAN SERVICES/214 GRANTS</v>
          </cell>
          <cell r="D13" t="str">
            <v>0924</v>
          </cell>
          <cell r="E13">
            <v>142275.51999999999</v>
          </cell>
          <cell r="F13">
            <v>-142275.51999999999</v>
          </cell>
          <cell r="G13">
            <v>0</v>
          </cell>
          <cell r="H13">
            <v>0</v>
          </cell>
          <cell r="I13">
            <v>119252.83</v>
          </cell>
          <cell r="J13">
            <v>-119252.83</v>
          </cell>
          <cell r="K13">
            <v>0</v>
          </cell>
          <cell r="L13">
            <v>0</v>
          </cell>
          <cell r="M13">
            <v>330702.67</v>
          </cell>
          <cell r="N13">
            <v>-330702.67</v>
          </cell>
          <cell r="O13">
            <v>0</v>
          </cell>
          <cell r="P13">
            <v>0</v>
          </cell>
        </row>
        <row r="14">
          <cell r="D14" t="str">
            <v>0933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C15" t="str">
            <v>PUBLIC DEFENSE/214 GRANTS</v>
          </cell>
          <cell r="D15" t="str">
            <v>0953</v>
          </cell>
          <cell r="E15">
            <v>31547.39</v>
          </cell>
          <cell r="F15">
            <v>0</v>
          </cell>
          <cell r="G15">
            <v>31547.39</v>
          </cell>
          <cell r="H15">
            <v>1.5475991507223072E-3</v>
          </cell>
          <cell r="I15">
            <v>591000.9</v>
          </cell>
          <cell r="J15">
            <v>0</v>
          </cell>
          <cell r="K15">
            <v>591000.9</v>
          </cell>
          <cell r="L15">
            <v>2.1687710041512044E-3</v>
          </cell>
          <cell r="M15">
            <v>643172.32999999996</v>
          </cell>
          <cell r="N15">
            <v>0</v>
          </cell>
          <cell r="O15">
            <v>643172.32999999996</v>
          </cell>
          <cell r="P15">
            <v>1.9230101687013358E-3</v>
          </cell>
        </row>
        <row r="16">
          <cell r="B16" t="str">
            <v>000002240</v>
          </cell>
          <cell r="C16" t="str">
            <v>YOUTH EMPLOYMENT</v>
          </cell>
          <cell r="D16" t="str">
            <v>0936</v>
          </cell>
          <cell r="E16">
            <v>2209792.63</v>
          </cell>
          <cell r="F16">
            <v>0</v>
          </cell>
          <cell r="G16">
            <v>2209792.63</v>
          </cell>
          <cell r="H16">
            <v>0.10840431482478943</v>
          </cell>
          <cell r="I16">
            <v>586947.86</v>
          </cell>
          <cell r="J16">
            <v>0</v>
          </cell>
          <cell r="K16">
            <v>586947.86</v>
          </cell>
          <cell r="L16">
            <v>2.1538977347015892E-3</v>
          </cell>
          <cell r="M16">
            <v>5184859.76</v>
          </cell>
          <cell r="N16">
            <v>0</v>
          </cell>
          <cell r="O16">
            <v>5184859.76</v>
          </cell>
          <cell r="P16">
            <v>1.5502125288521613E-2</v>
          </cell>
        </row>
        <row r="17">
          <cell r="B17" t="str">
            <v>000002241</v>
          </cell>
          <cell r="C17" t="str">
            <v>DISPLACED WKR PROG ADMIN</v>
          </cell>
          <cell r="D17" t="str">
            <v>0940</v>
          </cell>
          <cell r="E17">
            <v>1602883.62</v>
          </cell>
          <cell r="F17">
            <v>0</v>
          </cell>
          <cell r="G17">
            <v>1602883.62</v>
          </cell>
          <cell r="H17">
            <v>7.8631586607281867E-2</v>
          </cell>
          <cell r="I17">
            <v>123612.34</v>
          </cell>
          <cell r="J17">
            <v>0</v>
          </cell>
          <cell r="K17">
            <v>123612.34</v>
          </cell>
          <cell r="L17">
            <v>4.5361497545482599E-4</v>
          </cell>
          <cell r="M17">
            <v>3662389.17</v>
          </cell>
          <cell r="N17">
            <v>0</v>
          </cell>
          <cell r="O17">
            <v>3662389.17</v>
          </cell>
          <cell r="P17">
            <v>1.0950115990922131E-2</v>
          </cell>
        </row>
        <row r="18">
          <cell r="B18" t="str">
            <v>000002460</v>
          </cell>
          <cell r="C18" t="str">
            <v>CTED</v>
          </cell>
          <cell r="D18" t="str">
            <v>0386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1140101.0900000001</v>
          </cell>
          <cell r="J18">
            <v>0</v>
          </cell>
          <cell r="K18">
            <v>1140101.0900000001</v>
          </cell>
          <cell r="L18">
            <v>4.183780745161611E-3</v>
          </cell>
          <cell r="M18">
            <v>1201754.2</v>
          </cell>
          <cell r="N18">
            <v>0</v>
          </cell>
          <cell r="O18">
            <v>1201754.2</v>
          </cell>
          <cell r="P18">
            <v>3.5931047389422661E-3</v>
          </cell>
        </row>
        <row r="19">
          <cell r="C19" t="str">
            <v>DD HOUSING</v>
          </cell>
          <cell r="D19" t="str">
            <v>0402</v>
          </cell>
          <cell r="E19">
            <v>32490.31</v>
          </cell>
          <cell r="F19">
            <v>0</v>
          </cell>
          <cell r="G19">
            <v>32490.31</v>
          </cell>
          <cell r="H19">
            <v>1.5938553446958525E-3</v>
          </cell>
          <cell r="I19">
            <v>1309.9000000000001</v>
          </cell>
          <cell r="J19">
            <v>0</v>
          </cell>
          <cell r="K19">
            <v>1309.9000000000001</v>
          </cell>
          <cell r="L19">
            <v>4.8068846229128627E-6</v>
          </cell>
          <cell r="M19">
            <v>92496.91</v>
          </cell>
          <cell r="N19">
            <v>0</v>
          </cell>
          <cell r="O19">
            <v>92496.91</v>
          </cell>
          <cell r="P19">
            <v>2.7655496078858414E-4</v>
          </cell>
        </row>
        <row r="20">
          <cell r="C20" t="str">
            <v>FED HOUSING &amp; COMM DVLPT</v>
          </cell>
          <cell r="D20" t="str">
            <v>0356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5879254.2199999997</v>
          </cell>
          <cell r="J20">
            <v>0</v>
          </cell>
          <cell r="K20">
            <v>5879254.2199999997</v>
          </cell>
          <cell r="L20">
            <v>2.1574850526233723E-2</v>
          </cell>
          <cell r="M20">
            <v>6287767.0200000005</v>
          </cell>
          <cell r="N20">
            <v>0</v>
          </cell>
          <cell r="O20">
            <v>6287767.0200000005</v>
          </cell>
          <cell r="P20">
            <v>1.8799689218416623E-2</v>
          </cell>
        </row>
        <row r="21">
          <cell r="C21" t="str">
            <v>FEDERAL HC&amp;D BUDGET</v>
          </cell>
          <cell r="D21" t="str">
            <v>0350</v>
          </cell>
          <cell r="E21">
            <v>1643112.79</v>
          </cell>
          <cell r="F21">
            <v>0</v>
          </cell>
          <cell r="G21">
            <v>1643112.79</v>
          </cell>
          <cell r="H21">
            <v>8.0605082016133853E-2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2448.9299999999348</v>
          </cell>
          <cell r="N21">
            <v>0</v>
          </cell>
          <cell r="O21">
            <v>2448.9299999999348</v>
          </cell>
          <cell r="P21">
            <v>7.3220147583737591E-6</v>
          </cell>
        </row>
        <row r="22">
          <cell r="C22" t="str">
            <v>H &amp; CD CX REIMBURSEMENTS</v>
          </cell>
          <cell r="D22" t="str">
            <v>0394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C23" t="str">
            <v>H&amp;CD SPECIAL PROJECTS</v>
          </cell>
          <cell r="D23" t="str">
            <v>0391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204946.01</v>
          </cell>
          <cell r="J23">
            <v>0</v>
          </cell>
          <cell r="K23">
            <v>204946.01</v>
          </cell>
          <cell r="L23">
            <v>7.5208170394407646E-4</v>
          </cell>
          <cell r="M23">
            <v>214978.01</v>
          </cell>
          <cell r="N23">
            <v>0</v>
          </cell>
          <cell r="O23">
            <v>214978.01</v>
          </cell>
          <cell r="P23">
            <v>6.4275914866732142E-4</v>
          </cell>
        </row>
        <row r="24">
          <cell r="C24" t="str">
            <v>MCKINNEY CONTINUUM CARE</v>
          </cell>
          <cell r="D24" t="str">
            <v>0399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935268.79</v>
          </cell>
          <cell r="J24">
            <v>0</v>
          </cell>
          <cell r="K24">
            <v>935268.79</v>
          </cell>
          <cell r="L24">
            <v>3.4321163179947471E-3</v>
          </cell>
          <cell r="M24">
            <v>943104.62</v>
          </cell>
          <cell r="N24">
            <v>0</v>
          </cell>
          <cell r="O24">
            <v>943104.62</v>
          </cell>
          <cell r="P24">
            <v>2.8197726951487627E-3</v>
          </cell>
        </row>
        <row r="25">
          <cell r="C25" t="str">
            <v>MWB LOANS</v>
          </cell>
          <cell r="D25" t="str">
            <v>0397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6979.08</v>
          </cell>
          <cell r="J25">
            <v>0</v>
          </cell>
          <cell r="K25">
            <v>6979.08</v>
          </cell>
          <cell r="L25">
            <v>2.5610834669882205E-5</v>
          </cell>
          <cell r="M25">
            <v>6979.08</v>
          </cell>
          <cell r="N25">
            <v>0</v>
          </cell>
          <cell r="O25">
            <v>6979.08</v>
          </cell>
          <cell r="P25">
            <v>2.0866634309626037E-5</v>
          </cell>
        </row>
        <row r="26">
          <cell r="C26" t="str">
            <v>PLANNING &amp; COMM DEV-CDBG</v>
          </cell>
          <cell r="D26" t="str">
            <v>0390</v>
          </cell>
          <cell r="E26">
            <v>191601.17</v>
          </cell>
          <cell r="F26">
            <v>0</v>
          </cell>
          <cell r="G26">
            <v>191601.17</v>
          </cell>
          <cell r="H26">
            <v>9.3992500796230838E-3</v>
          </cell>
          <cell r="I26">
            <v>5366645.51</v>
          </cell>
          <cell r="J26">
            <v>0</v>
          </cell>
          <cell r="K26">
            <v>5366645.51</v>
          </cell>
          <cell r="L26">
            <v>1.9693752025836595E-2</v>
          </cell>
          <cell r="M26">
            <v>7414494.3600000003</v>
          </cell>
          <cell r="N26">
            <v>0</v>
          </cell>
          <cell r="O26">
            <v>7414494.3600000003</v>
          </cell>
          <cell r="P26">
            <v>2.2168472406234742E-2</v>
          </cell>
        </row>
        <row r="27">
          <cell r="C27" t="str">
            <v>SHELTER PLUS CARE</v>
          </cell>
          <cell r="D27" t="str">
            <v>0388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4218328.2</v>
          </cell>
          <cell r="J27">
            <v>0</v>
          </cell>
          <cell r="K27">
            <v>4218328.2</v>
          </cell>
          <cell r="L27">
            <v>1.5479820565676537E-2</v>
          </cell>
          <cell r="M27">
            <v>4204609.2300000004</v>
          </cell>
          <cell r="N27">
            <v>0</v>
          </cell>
          <cell r="O27">
            <v>4204609.2300000004</v>
          </cell>
          <cell r="P27">
            <v>1.257129065969846E-2</v>
          </cell>
        </row>
        <row r="28">
          <cell r="C28" t="str">
            <v>Subtotal FHCD (000002460)</v>
          </cell>
          <cell r="D28" t="str">
            <v>0350</v>
          </cell>
          <cell r="E28">
            <v>1867204.27</v>
          </cell>
          <cell r="F28">
            <v>0</v>
          </cell>
          <cell r="G28">
            <v>1867204.27</v>
          </cell>
          <cell r="H28">
            <v>9.1598187440452783E-2</v>
          </cell>
          <cell r="I28">
            <v>17752832.800000001</v>
          </cell>
          <cell r="J28">
            <v>0</v>
          </cell>
          <cell r="K28">
            <v>17752832.800000001</v>
          </cell>
          <cell r="L28">
            <v>6.514681960414008E-2</v>
          </cell>
          <cell r="M28">
            <v>20368632.359999999</v>
          </cell>
          <cell r="N28">
            <v>0</v>
          </cell>
          <cell r="O28">
            <v>20368632.359999999</v>
          </cell>
          <cell r="P28">
            <v>6.089983247696476E-2</v>
          </cell>
        </row>
        <row r="29">
          <cell r="B29" t="str">
            <v>000003220</v>
          </cell>
          <cell r="C29" t="str">
            <v>HOUSING OPPORTUNITY FUND</v>
          </cell>
          <cell r="D29" t="str">
            <v>0351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7801748.21</v>
          </cell>
          <cell r="J29">
            <v>0</v>
          </cell>
          <cell r="K29">
            <v>7801748.21</v>
          </cell>
          <cell r="L29">
            <v>2.8629745402310825E-2</v>
          </cell>
          <cell r="M29">
            <v>8915004.5300000031</v>
          </cell>
          <cell r="N29">
            <v>0</v>
          </cell>
          <cell r="O29">
            <v>8915004.5300000031</v>
          </cell>
          <cell r="P29">
            <v>2.6654822612173754E-2</v>
          </cell>
        </row>
        <row r="30">
          <cell r="B30" t="str">
            <v>000003221</v>
          </cell>
          <cell r="C30" t="str">
            <v>HOMELESS HOUSING</v>
          </cell>
          <cell r="D30" t="str">
            <v>0322</v>
          </cell>
          <cell r="E30">
            <v>13447</v>
          </cell>
          <cell r="F30">
            <v>0</v>
          </cell>
          <cell r="G30">
            <v>13447</v>
          </cell>
          <cell r="H30">
            <v>6.5966045938389405E-4</v>
          </cell>
          <cell r="I30">
            <v>1501497.47</v>
          </cell>
          <cell r="J30">
            <v>0</v>
          </cell>
          <cell r="K30">
            <v>1501497.47</v>
          </cell>
          <cell r="L30">
            <v>5.5099817542450316E-3</v>
          </cell>
          <cell r="M30">
            <v>1723644.85</v>
          </cell>
          <cell r="N30">
            <v>0</v>
          </cell>
          <cell r="O30">
            <v>1723644.85</v>
          </cell>
          <cell r="P30">
            <v>5.1534968455183528E-3</v>
          </cell>
        </row>
        <row r="31">
          <cell r="C31" t="str">
            <v>HOMELESS HSG-2163-5%</v>
          </cell>
          <cell r="D31" t="str">
            <v>0522</v>
          </cell>
          <cell r="E31">
            <v>19302.36</v>
          </cell>
          <cell r="F31">
            <v>0</v>
          </cell>
          <cell r="G31">
            <v>19302.36</v>
          </cell>
          <cell r="H31">
            <v>9.4690292740338381E-4</v>
          </cell>
          <cell r="I31">
            <v>117766.29</v>
          </cell>
          <cell r="J31">
            <v>0</v>
          </cell>
          <cell r="K31">
            <v>117766.29</v>
          </cell>
          <cell r="L31">
            <v>4.3216197305023042E-4</v>
          </cell>
          <cell r="M31">
            <v>164375.41</v>
          </cell>
          <cell r="N31">
            <v>0</v>
          </cell>
          <cell r="O31">
            <v>164375.41</v>
          </cell>
          <cell r="P31">
            <v>4.914632831211058E-4</v>
          </cell>
        </row>
        <row r="32">
          <cell r="B32" t="str">
            <v>000000015</v>
          </cell>
          <cell r="C32" t="str">
            <v>UAC (6576)</v>
          </cell>
          <cell r="D32" t="str">
            <v>0681</v>
          </cell>
          <cell r="E32">
            <v>0</v>
          </cell>
          <cell r="F32">
            <v>149539</v>
          </cell>
          <cell r="G32">
            <v>149539</v>
          </cell>
          <cell r="H32">
            <v>7.3358344192614071E-3</v>
          </cell>
          <cell r="I32">
            <v>0</v>
          </cell>
          <cell r="J32">
            <v>27516</v>
          </cell>
          <cell r="K32">
            <v>27516</v>
          </cell>
          <cell r="L32">
            <v>1.0097430130855052E-4</v>
          </cell>
          <cell r="M32">
            <v>0</v>
          </cell>
          <cell r="N32">
            <v>272140</v>
          </cell>
          <cell r="O32">
            <v>272140</v>
          </cell>
          <cell r="P32">
            <v>8.136668244269488E-4</v>
          </cell>
        </row>
        <row r="33">
          <cell r="C33" t="str">
            <v>Total Salaries</v>
          </cell>
          <cell r="E33">
            <v>19577557.379999999</v>
          </cell>
          <cell r="F33">
            <v>807172.08000000007</v>
          </cell>
          <cell r="G33">
            <v>20384729.460000001</v>
          </cell>
          <cell r="H33">
            <v>1</v>
          </cell>
          <cell r="I33">
            <v>259249986.24000001</v>
          </cell>
          <cell r="J33">
            <v>13254994.17</v>
          </cell>
          <cell r="K33">
            <v>272504980.41000003</v>
          </cell>
          <cell r="L33">
            <v>0.99999999999999956</v>
          </cell>
          <cell r="M33">
            <v>320792317.75999999</v>
          </cell>
          <cell r="N33">
            <v>13668903.75</v>
          </cell>
          <cell r="O33">
            <v>334461221.50999999</v>
          </cell>
          <cell r="P33">
            <v>0.99999999999999967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Summary Sheet"/>
      <sheetName val="Inventory"/>
      <sheetName val="Replacement Plan"/>
      <sheetName val="Replacement Analysi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 service"/>
      <sheetName val="Goals &amp; Core Bus"/>
      <sheetName val="DATA Tables"/>
      <sheetName val="data"/>
    </sheetNames>
    <sheetDataSet>
      <sheetData sheetId="0" refreshError="1"/>
      <sheetData sheetId="1" refreshError="1"/>
      <sheetData sheetId="2">
        <row r="3">
          <cell r="A3" t="str">
            <v>CSD</v>
          </cell>
        </row>
        <row r="4">
          <cell r="A4" t="str">
            <v>MHCADS</v>
          </cell>
        </row>
        <row r="5">
          <cell r="A5" t="str">
            <v>DD</v>
          </cell>
        </row>
        <row r="6">
          <cell r="A6" t="str">
            <v>DO</v>
          </cell>
        </row>
        <row r="7">
          <cell r="A7" t="str">
            <v>OPD</v>
          </cell>
        </row>
        <row r="11">
          <cell r="A11" t="str">
            <v>0350</v>
          </cell>
        </row>
        <row r="12">
          <cell r="A12">
            <v>351</v>
          </cell>
        </row>
        <row r="13">
          <cell r="A13" t="str">
            <v>0480</v>
          </cell>
        </row>
        <row r="14">
          <cell r="A14" t="str">
            <v>0681</v>
          </cell>
        </row>
        <row r="15">
          <cell r="A15" t="str">
            <v>0920</v>
          </cell>
        </row>
        <row r="16">
          <cell r="A16" t="str">
            <v>0924</v>
          </cell>
        </row>
        <row r="17">
          <cell r="A17" t="str">
            <v>0932</v>
          </cell>
        </row>
        <row r="18">
          <cell r="A18" t="str">
            <v>0933</v>
          </cell>
        </row>
        <row r="19">
          <cell r="A19" t="str">
            <v>0934</v>
          </cell>
        </row>
        <row r="20">
          <cell r="A20" t="str">
            <v>0935</v>
          </cell>
        </row>
        <row r="21">
          <cell r="A21" t="str">
            <v>0936</v>
          </cell>
        </row>
        <row r="22">
          <cell r="A22" t="str">
            <v>0940</v>
          </cell>
        </row>
        <row r="23">
          <cell r="A23" t="str">
            <v>0950</v>
          </cell>
        </row>
        <row r="24">
          <cell r="A24" t="str">
            <v>0952</v>
          </cell>
        </row>
        <row r="25">
          <cell r="A25" t="str">
            <v>0953</v>
          </cell>
        </row>
        <row r="26">
          <cell r="A26" t="str">
            <v>0960</v>
          </cell>
        </row>
        <row r="30">
          <cell r="A30">
            <v>1</v>
          </cell>
        </row>
        <row r="31">
          <cell r="A31">
            <v>2</v>
          </cell>
        </row>
        <row r="32">
          <cell r="A32">
            <v>3</v>
          </cell>
        </row>
        <row r="33">
          <cell r="A33">
            <v>4</v>
          </cell>
        </row>
        <row r="34">
          <cell r="A34">
            <v>5</v>
          </cell>
        </row>
        <row r="35">
          <cell r="A35">
            <v>6</v>
          </cell>
        </row>
        <row r="39">
          <cell r="A39">
            <v>1</v>
          </cell>
        </row>
        <row r="40">
          <cell r="A40">
            <v>2</v>
          </cell>
        </row>
        <row r="41">
          <cell r="A41">
            <v>3</v>
          </cell>
        </row>
        <row r="42">
          <cell r="A42">
            <v>4</v>
          </cell>
        </row>
        <row r="43">
          <cell r="A43">
            <v>5</v>
          </cell>
        </row>
        <row r="44">
          <cell r="A44">
            <v>6</v>
          </cell>
        </row>
        <row r="45">
          <cell r="A45">
            <v>7</v>
          </cell>
        </row>
        <row r="46">
          <cell r="A46">
            <v>8</v>
          </cell>
        </row>
        <row r="47">
          <cell r="A47">
            <v>9</v>
          </cell>
        </row>
        <row r="48">
          <cell r="A48">
            <v>10</v>
          </cell>
        </row>
        <row r="52">
          <cell r="A52" t="str">
            <v>Admin</v>
          </cell>
        </row>
        <row r="53">
          <cell r="A53" t="str">
            <v>Adult CJ interventions</v>
          </cell>
        </row>
        <row r="54">
          <cell r="A54" t="str">
            <v>Adult Diversion Beds</v>
          </cell>
        </row>
        <row r="55">
          <cell r="A55" t="str">
            <v>Affordable Housing</v>
          </cell>
        </row>
        <row r="56">
          <cell r="A56" t="str">
            <v xml:space="preserve">Assessment </v>
          </cell>
        </row>
        <row r="57">
          <cell r="A57" t="str">
            <v>Case Management</v>
          </cell>
        </row>
        <row r="58">
          <cell r="A58" t="str">
            <v xml:space="preserve">CCAP </v>
          </cell>
        </row>
        <row r="59">
          <cell r="A59" t="str">
            <v>CCS</v>
          </cell>
        </row>
        <row r="60">
          <cell r="A60" t="str">
            <v>CFIC</v>
          </cell>
        </row>
        <row r="61">
          <cell r="A61" t="str">
            <v>Chargeback Services</v>
          </cell>
        </row>
        <row r="62">
          <cell r="A62" t="str">
            <v>CHAT Unemployment</v>
          </cell>
        </row>
        <row r="63">
          <cell r="A63" t="str">
            <v>Child Development Serv.</v>
          </cell>
        </row>
        <row r="64">
          <cell r="A64" t="str">
            <v>Children's Diversion Beds</v>
          </cell>
        </row>
        <row r="65">
          <cell r="A65" t="str">
            <v>COD Services</v>
          </cell>
        </row>
        <row r="66">
          <cell r="A66" t="str">
            <v>Comm Dev Capital</v>
          </cell>
        </row>
        <row r="67">
          <cell r="A67" t="str">
            <v>Comm Support</v>
          </cell>
        </row>
        <row r="68">
          <cell r="A68" t="str">
            <v>Comm Based Care</v>
          </cell>
        </row>
        <row r="69">
          <cell r="A69" t="str">
            <v>Consultant Svcs</v>
          </cell>
        </row>
        <row r="70">
          <cell r="A70" t="str">
            <v>Consumer Conferences</v>
          </cell>
        </row>
        <row r="71">
          <cell r="A71" t="str">
            <v>Consumer Pilots</v>
          </cell>
        </row>
        <row r="72">
          <cell r="A72" t="str">
            <v>Court Transportation</v>
          </cell>
        </row>
        <row r="73">
          <cell r="A73" t="str">
            <v>Crisis Services</v>
          </cell>
        </row>
        <row r="74">
          <cell r="A74" t="str">
            <v>CTU</v>
          </cell>
        </row>
        <row r="75">
          <cell r="A75" t="str">
            <v>CX Underexpenditure</v>
          </cell>
        </row>
        <row r="76">
          <cell r="A76" t="str">
            <v>DCFS</v>
          </cell>
        </row>
        <row r="77">
          <cell r="A77" t="str">
            <v>DD Indiv and Fam Asst</v>
          </cell>
        </row>
        <row r="78">
          <cell r="A78" t="str">
            <v>Detox</v>
          </cell>
        </row>
        <row r="79">
          <cell r="A79" t="str">
            <v xml:space="preserve">Drug Court </v>
          </cell>
        </row>
        <row r="80">
          <cell r="A80" t="str">
            <v>DV Victim Services</v>
          </cell>
        </row>
        <row r="81">
          <cell r="A81" t="str">
            <v>E&amp;T</v>
          </cell>
        </row>
        <row r="82">
          <cell r="A82" t="str">
            <v>Early Headstart</v>
          </cell>
        </row>
        <row r="83">
          <cell r="A83" t="str">
            <v>Emergency Financial Assistance</v>
          </cell>
        </row>
        <row r="84">
          <cell r="A84" t="str">
            <v>Employment</v>
          </cell>
        </row>
        <row r="85">
          <cell r="A85" t="str">
            <v>Emerg S &amp; Trans Housing</v>
          </cell>
        </row>
        <row r="86">
          <cell r="A86" t="str">
            <v>GAU Cost Offset Study</v>
          </cell>
        </row>
        <row r="87">
          <cell r="A87" t="str">
            <v>High Risk Youth Interventions</v>
          </cell>
        </row>
        <row r="88">
          <cell r="A88" t="str">
            <v>HIPAA</v>
          </cell>
        </row>
        <row r="89">
          <cell r="A89" t="str">
            <v>Homelessness Prevention</v>
          </cell>
        </row>
        <row r="90">
          <cell r="A90" t="str">
            <v>Hospital Liaisons</v>
          </cell>
        </row>
        <row r="91">
          <cell r="A91" t="str">
            <v>Housing</v>
          </cell>
        </row>
        <row r="92">
          <cell r="A92" t="str">
            <v>ICS</v>
          </cell>
        </row>
        <row r="93">
          <cell r="A93" t="str">
            <v>ICSRP</v>
          </cell>
        </row>
        <row r="94">
          <cell r="A94" t="str">
            <v>Indigent Defense</v>
          </cell>
        </row>
        <row r="95">
          <cell r="A95" t="str">
            <v>Information and Referral</v>
          </cell>
        </row>
        <row r="96">
          <cell r="A96" t="str">
            <v>Interpretation Svcs</v>
          </cell>
        </row>
        <row r="97">
          <cell r="A97" t="str">
            <v>IST</v>
          </cell>
        </row>
        <row r="98">
          <cell r="A98" t="str">
            <v>ITIEP Services</v>
          </cell>
        </row>
        <row r="99">
          <cell r="A99" t="str">
            <v>ITS</v>
          </cell>
        </row>
        <row r="100">
          <cell r="A100" t="str">
            <v>MH Court Liaison</v>
          </cell>
        </row>
        <row r="101">
          <cell r="A101" t="str">
            <v>MPC</v>
          </cell>
        </row>
        <row r="102">
          <cell r="A102" t="str">
            <v>Muckleshoot Tribe</v>
          </cell>
        </row>
        <row r="103">
          <cell r="A103" t="str">
            <v>Ombuds Service</v>
          </cell>
        </row>
        <row r="104">
          <cell r="A104" t="str">
            <v>One-Time Development</v>
          </cell>
        </row>
        <row r="105">
          <cell r="A105" t="str">
            <v>Public Health Programs/Prevention</v>
          </cell>
        </row>
        <row r="106">
          <cell r="A106" t="str">
            <v>QRT</v>
          </cell>
        </row>
        <row r="107">
          <cell r="A107" t="str">
            <v>Residential Services</v>
          </cell>
        </row>
        <row r="108">
          <cell r="A108" t="str">
            <v>Senior Services</v>
          </cell>
        </row>
        <row r="109">
          <cell r="A109" t="str">
            <v>Sexual Assault Victim Services</v>
          </cell>
        </row>
        <row r="110">
          <cell r="A110" t="str">
            <v>Snoqulamie Tribe</v>
          </cell>
        </row>
        <row r="111">
          <cell r="A111" t="str">
            <v>Sobering Services</v>
          </cell>
        </row>
        <row r="112">
          <cell r="A112" t="str">
            <v>Stay in School Programs</v>
          </cell>
        </row>
        <row r="113">
          <cell r="A113" t="str">
            <v>STFY</v>
          </cell>
        </row>
        <row r="114">
          <cell r="A114" t="str">
            <v>Stigma Reduction Program</v>
          </cell>
        </row>
        <row r="115">
          <cell r="A115" t="str">
            <v>Ther Child Care &amp; Nursery</v>
          </cell>
        </row>
        <row r="116">
          <cell r="A116" t="str">
            <v>Title XIX Only contracts</v>
          </cell>
        </row>
        <row r="117">
          <cell r="A117" t="str">
            <v>Training</v>
          </cell>
        </row>
        <row r="118">
          <cell r="A118" t="str">
            <v>Training</v>
          </cell>
        </row>
        <row r="119">
          <cell r="A119" t="str">
            <v>Transportation and Triage</v>
          </cell>
        </row>
        <row r="120">
          <cell r="A120" t="str">
            <v>Treatment Services</v>
          </cell>
        </row>
        <row r="121">
          <cell r="A121" t="str">
            <v>TXIX App Prep in Jail</v>
          </cell>
        </row>
        <row r="122">
          <cell r="A122" t="str">
            <v>Unallocated</v>
          </cell>
        </row>
        <row r="123">
          <cell r="A123" t="str">
            <v>Uncontracted</v>
          </cell>
        </row>
        <row r="124">
          <cell r="A124" t="str">
            <v>Unincorporated Area Councils</v>
          </cell>
        </row>
        <row r="125">
          <cell r="A125" t="str">
            <v>Veterans mental health services</v>
          </cell>
        </row>
        <row r="126">
          <cell r="A126" t="str">
            <v>Veterans screening &amp; administration</v>
          </cell>
        </row>
        <row r="127">
          <cell r="A127" t="str">
            <v>Wait List Management Project</v>
          </cell>
        </row>
        <row r="128">
          <cell r="A128" t="str">
            <v>WASBIRT</v>
          </cell>
        </row>
        <row r="129">
          <cell r="A129" t="str">
            <v>Women's Advisory Board</v>
          </cell>
        </row>
        <row r="130">
          <cell r="A130" t="str">
            <v>Work Training</v>
          </cell>
        </row>
        <row r="131">
          <cell r="A131" t="str">
            <v>WTP administration</v>
          </cell>
        </row>
        <row r="132">
          <cell r="A132" t="str">
            <v>Youth Builld</v>
          </cell>
        </row>
        <row r="133">
          <cell r="A133" t="str">
            <v>Youth CJ Interventions</v>
          </cell>
        </row>
        <row r="134">
          <cell r="A134" t="str">
            <v>Youth Employment Services Contingency</v>
          </cell>
        </row>
        <row r="135">
          <cell r="A135" t="str">
            <v>Youth Prevention</v>
          </cell>
        </row>
        <row r="140">
          <cell r="A140" t="str">
            <v>CFSA</v>
          </cell>
        </row>
        <row r="141">
          <cell r="A141" t="str">
            <v>CJ</v>
          </cell>
        </row>
        <row r="142">
          <cell r="A142" t="str">
            <v>County fees</v>
          </cell>
        </row>
        <row r="143">
          <cell r="A143" t="str">
            <v>CX</v>
          </cell>
        </row>
        <row r="144">
          <cell r="A144" t="str">
            <v>Federal grants &amp; entitlements</v>
          </cell>
        </row>
        <row r="145">
          <cell r="A145" t="str">
            <v>Federal indirect grants &amp; entitlements</v>
          </cell>
        </row>
        <row r="146">
          <cell r="A146" t="str">
            <v>Interfunds</v>
          </cell>
        </row>
        <row r="147">
          <cell r="A147" t="str">
            <v>Intergovernmental</v>
          </cell>
        </row>
        <row r="148">
          <cell r="A148" t="str">
            <v>Millage</v>
          </cell>
        </row>
        <row r="149">
          <cell r="A149" t="str">
            <v>State grants &amp; entitlements</v>
          </cell>
        </row>
        <row r="154">
          <cell r="A154" t="str">
            <v>Regional</v>
          </cell>
        </row>
        <row r="155">
          <cell r="A155" t="str">
            <v>Urban Unincorporated</v>
          </cell>
        </row>
        <row r="156">
          <cell r="A156" t="str">
            <v>Rural Unincorporated</v>
          </cell>
        </row>
        <row r="157">
          <cell r="A157" t="str">
            <v>Local City</v>
          </cell>
        </row>
        <row r="158">
          <cell r="A158" t="str">
            <v>Contracts</v>
          </cell>
        </row>
      </sheetData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 Rev PRO Sum 10-14"/>
      <sheetName val="pp2011 Low Org Alloc Summary"/>
      <sheetName val="pp2011 Table 09 Basis"/>
      <sheetName val="2011 DCHS (0935) Alloc 4-13"/>
      <sheetName val="11 Tables 09 Trial Balance 4-13"/>
      <sheetName val="pp11 Rev PSQ SumAdj 8-27"/>
      <sheetName val="pp11 Rev PSQ Summary"/>
      <sheetName val="11 Tables 09 Trial Balance 4-12"/>
      <sheetName val="0987&amp;0983 xtb 2010"/>
      <sheetName val="2010 Budget 0987 &amp; 0983"/>
      <sheetName val="2011 Program Sort"/>
      <sheetName val="2011 DCHS (0935) Alloc 4-13ver1"/>
      <sheetName val="2011 April 13 DRAFT to ml"/>
      <sheetName val="2010 ADO - IT SDM 2-11"/>
      <sheetName val="pp10 Rev REQ Summary7-28"/>
      <sheetName val="2011 Low Org Alloc Summary4-13"/>
      <sheetName val="2011 Table 09 Basis4-13"/>
      <sheetName val="2011 Rev PSQ Summary4-13"/>
      <sheetName val="11 Rev PSQ Sum 7-28"/>
    </sheetNames>
    <sheetDataSet>
      <sheetData sheetId="0" refreshError="1"/>
      <sheetData sheetId="1" refreshError="1"/>
      <sheetData sheetId="2" refreshError="1"/>
      <sheetData sheetId="3">
        <row r="25">
          <cell r="R25">
            <v>0</v>
          </cell>
        </row>
        <row r="26">
          <cell r="R26">
            <v>7148</v>
          </cell>
        </row>
        <row r="48">
          <cell r="R48">
            <v>6632</v>
          </cell>
        </row>
        <row r="49">
          <cell r="R49">
            <v>20270</v>
          </cell>
        </row>
        <row r="71">
          <cell r="R71">
            <v>899</v>
          </cell>
        </row>
        <row r="72">
          <cell r="R72">
            <v>3136</v>
          </cell>
        </row>
      </sheetData>
      <sheetData sheetId="4">
        <row r="4">
          <cell r="F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O1">
            <v>0</v>
          </cell>
        </row>
        <row r="2">
          <cell r="J2">
            <v>0</v>
          </cell>
          <cell r="L2">
            <v>0</v>
          </cell>
          <cell r="N2">
            <v>0</v>
          </cell>
          <cell r="Q2">
            <v>0</v>
          </cell>
          <cell r="R2">
            <v>2564693</v>
          </cell>
        </row>
        <row r="12">
          <cell r="R12">
            <v>24071</v>
          </cell>
        </row>
        <row r="16">
          <cell r="R16">
            <v>53943</v>
          </cell>
        </row>
        <row r="22">
          <cell r="R22">
            <v>0</v>
          </cell>
        </row>
        <row r="25">
          <cell r="R25">
            <v>0</v>
          </cell>
        </row>
        <row r="34">
          <cell r="R34">
            <v>72509</v>
          </cell>
        </row>
        <row r="38">
          <cell r="R38">
            <v>40955</v>
          </cell>
        </row>
        <row r="44">
          <cell r="R44">
            <v>0</v>
          </cell>
        </row>
        <row r="47">
          <cell r="R47">
            <v>43391</v>
          </cell>
        </row>
        <row r="56">
          <cell r="R56">
            <v>13462</v>
          </cell>
        </row>
        <row r="60">
          <cell r="R60">
            <v>6989</v>
          </cell>
        </row>
        <row r="66">
          <cell r="R66">
            <v>563</v>
          </cell>
        </row>
        <row r="69">
          <cell r="R69">
            <v>5948</v>
          </cell>
        </row>
        <row r="103">
          <cell r="E103">
            <v>2564698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 REQ Sum Revised 6-25-08"/>
      <sheetName val="Scenario Summary 6-25"/>
      <sheetName val="09 REQ Allocation Table"/>
      <sheetName val="09 REQ Sum Corrected 6-24-08"/>
      <sheetName val="Scenario Summary 6-24"/>
      <sheetName val="09 REQ Summary DCHS 0935"/>
      <sheetName val="09PSQ Summary DCHS 0935"/>
      <sheetName val="09PSQ Allocation Tables ver1"/>
      <sheetName val="ESSBASE PSQ XTB"/>
      <sheetName val="Tables Trial Balance 6-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tabColor theme="8" tint="0.39997558519241921"/>
    <pageSetUpPr fitToPage="1"/>
  </sheetPr>
  <dimension ref="B1:X55"/>
  <sheetViews>
    <sheetView showGridLines="0" tabSelected="1" topLeftCell="A28" zoomScaleNormal="100" workbookViewId="0">
      <selection activeCell="B35" sqref="B35"/>
    </sheetView>
  </sheetViews>
  <sheetFormatPr defaultColWidth="9.140625" defaultRowHeight="15" outlineLevelRow="1" outlineLevelCol="1" x14ac:dyDescent="0.25"/>
  <cols>
    <col min="1" max="1" width="0.7109375" style="24" customWidth="1"/>
    <col min="2" max="2" width="38" style="24" customWidth="1"/>
    <col min="3" max="3" width="15.28515625" style="24" bestFit="1" customWidth="1"/>
    <col min="4" max="4" width="16.7109375" style="24" customWidth="1"/>
    <col min="5" max="6" width="14.7109375" style="24" hidden="1" customWidth="1" outlineLevel="1"/>
    <col min="7" max="7" width="15.28515625" style="24" bestFit="1" customWidth="1" collapsed="1"/>
    <col min="8" max="9" width="15.28515625" style="24" bestFit="1" customWidth="1"/>
    <col min="10" max="10" width="2.28515625" style="24" customWidth="1"/>
    <col min="11" max="12" width="15.7109375" style="24" hidden="1" customWidth="1" outlineLevel="1"/>
    <col min="13" max="13" width="1.85546875" style="24" hidden="1" customWidth="1" outlineLevel="1"/>
    <col min="14" max="15" width="15.7109375" style="24" hidden="1" customWidth="1" outlineLevel="1"/>
    <col min="16" max="16" width="11.28515625" style="24" bestFit="1" customWidth="1" collapsed="1"/>
    <col min="17" max="17" width="12.28515625" style="24" bestFit="1" customWidth="1"/>
    <col min="18" max="16384" width="9.140625" style="24"/>
  </cols>
  <sheetData>
    <row r="1" spans="2:19" s="3" customFormat="1" ht="15.75" x14ac:dyDescent="0.25">
      <c r="B1" s="73" t="s">
        <v>46</v>
      </c>
      <c r="C1" s="73"/>
      <c r="D1" s="73"/>
      <c r="E1" s="73"/>
      <c r="F1" s="73"/>
      <c r="G1" s="73"/>
      <c r="H1" s="73"/>
      <c r="I1" s="73"/>
      <c r="J1" s="24"/>
    </row>
    <row r="2" spans="2:19" s="3" customFormat="1" ht="15.75" x14ac:dyDescent="0.25">
      <c r="B2" s="75" t="s">
        <v>41</v>
      </c>
      <c r="C2" s="75"/>
      <c r="D2" s="75"/>
      <c r="E2" s="75"/>
      <c r="F2" s="75"/>
      <c r="G2" s="75"/>
      <c r="H2" s="75"/>
      <c r="I2" s="75"/>
      <c r="J2" s="24"/>
      <c r="K2" s="67"/>
      <c r="L2" s="67"/>
      <c r="M2" s="67"/>
      <c r="N2" s="67"/>
      <c r="O2" s="67"/>
    </row>
    <row r="3" spans="2:19" s="3" customFormat="1" ht="15.75" x14ac:dyDescent="0.25">
      <c r="B3" s="25"/>
      <c r="C3" s="25"/>
      <c r="D3" s="25"/>
      <c r="E3" s="25"/>
      <c r="F3" s="25"/>
      <c r="G3" s="25"/>
      <c r="H3" s="25"/>
      <c r="I3" s="25"/>
      <c r="J3" s="24"/>
      <c r="K3" s="68" t="s">
        <v>32</v>
      </c>
      <c r="L3" s="69"/>
      <c r="M3" s="69"/>
      <c r="N3" s="69"/>
      <c r="O3" s="70"/>
    </row>
    <row r="4" spans="2:19" s="3" customFormat="1" ht="63" x14ac:dyDescent="0.25">
      <c r="B4" s="26" t="s">
        <v>8</v>
      </c>
      <c r="C4" s="27" t="s">
        <v>48</v>
      </c>
      <c r="D4" s="4" t="s">
        <v>42</v>
      </c>
      <c r="E4" s="4" t="s">
        <v>33</v>
      </c>
      <c r="F4" s="4" t="s">
        <v>34</v>
      </c>
      <c r="G4" s="4" t="s">
        <v>35</v>
      </c>
      <c r="H4" s="4" t="s">
        <v>36</v>
      </c>
      <c r="I4" s="4" t="s">
        <v>37</v>
      </c>
      <c r="J4" s="24"/>
      <c r="K4" s="28" t="s">
        <v>22</v>
      </c>
      <c r="L4" s="29" t="s">
        <v>23</v>
      </c>
      <c r="N4" s="28" t="s">
        <v>24</v>
      </c>
      <c r="O4" s="30" t="s">
        <v>25</v>
      </c>
    </row>
    <row r="5" spans="2:19" s="3" customFormat="1" ht="15.75" x14ac:dyDescent="0.25">
      <c r="B5" s="31" t="s">
        <v>9</v>
      </c>
      <c r="C5" s="32">
        <v>1170236.4299999978</v>
      </c>
      <c r="D5" s="23">
        <v>51764</v>
      </c>
      <c r="E5" s="5">
        <f>C29</f>
        <v>33950.429999997839</v>
      </c>
      <c r="F5" s="5">
        <f>C29</f>
        <v>33950.429999997839</v>
      </c>
      <c r="G5" s="5">
        <f>C29</f>
        <v>33950.429999997839</v>
      </c>
      <c r="H5" s="5">
        <f>G29</f>
        <v>58712.069081798196</v>
      </c>
      <c r="I5" s="5">
        <f>H29</f>
        <v>88319.527081798762</v>
      </c>
      <c r="J5" s="24"/>
      <c r="K5" s="33">
        <f>F5-E5</f>
        <v>0</v>
      </c>
      <c r="L5" s="34">
        <f>IFERROR(F5/E5,"")</f>
        <v>1</v>
      </c>
      <c r="N5" s="33">
        <f>G5-E5</f>
        <v>0</v>
      </c>
      <c r="O5" s="34">
        <f>IFERROR(G5/E5,"")</f>
        <v>1</v>
      </c>
      <c r="P5" s="35"/>
    </row>
    <row r="6" spans="2:19" s="3" customFormat="1" ht="15.75" x14ac:dyDescent="0.25">
      <c r="B6" s="36" t="s">
        <v>10</v>
      </c>
      <c r="C6" s="37"/>
      <c r="D6" s="37"/>
      <c r="E6" s="6"/>
      <c r="F6" s="6"/>
      <c r="G6" s="6"/>
      <c r="H6" s="6"/>
      <c r="I6" s="6"/>
      <c r="J6" s="24"/>
      <c r="K6" s="33"/>
      <c r="L6" s="38" t="str">
        <f>IFERROR(F6/E6,"")</f>
        <v/>
      </c>
      <c r="N6" s="33"/>
      <c r="O6" s="38" t="str">
        <f t="shared" ref="O6:O40" si="0">IFERROR(G6/E6,"")</f>
        <v/>
      </c>
    </row>
    <row r="7" spans="2:19" s="3" customFormat="1" ht="15.75" x14ac:dyDescent="0.25">
      <c r="B7" s="39" t="s">
        <v>1</v>
      </c>
      <c r="C7" s="22">
        <v>10802</v>
      </c>
      <c r="D7" s="40">
        <v>0</v>
      </c>
      <c r="E7" s="15"/>
      <c r="F7" s="15"/>
      <c r="G7" s="15"/>
      <c r="H7" s="15"/>
      <c r="I7" s="15"/>
      <c r="J7" s="24"/>
      <c r="K7" s="41"/>
      <c r="L7" s="42"/>
      <c r="N7" s="41"/>
      <c r="O7" s="42"/>
    </row>
    <row r="8" spans="2:19" s="3" customFormat="1" ht="15.75" hidden="1" outlineLevel="1" x14ac:dyDescent="0.25">
      <c r="B8" s="39" t="s">
        <v>5</v>
      </c>
      <c r="C8" s="40"/>
      <c r="D8" s="40">
        <v>0</v>
      </c>
      <c r="E8" s="15"/>
      <c r="F8" s="15"/>
      <c r="G8" s="15"/>
      <c r="H8" s="15"/>
      <c r="I8" s="15"/>
      <c r="J8" s="24"/>
      <c r="K8" s="41"/>
      <c r="L8" s="42"/>
      <c r="N8" s="41"/>
      <c r="O8" s="42"/>
    </row>
    <row r="9" spans="2:19" s="3" customFormat="1" ht="15.75" collapsed="1" x14ac:dyDescent="0.25">
      <c r="B9" s="39" t="s">
        <v>2</v>
      </c>
      <c r="C9" s="22">
        <v>71971</v>
      </c>
      <c r="D9" s="40">
        <v>0</v>
      </c>
      <c r="E9" s="15"/>
      <c r="F9" s="15"/>
      <c r="G9" s="40">
        <v>1571918</v>
      </c>
      <c r="H9" s="15"/>
      <c r="I9" s="15"/>
      <c r="J9" s="24"/>
      <c r="K9" s="41"/>
      <c r="L9" s="42"/>
      <c r="N9" s="41"/>
      <c r="O9" s="42"/>
      <c r="P9" s="43"/>
      <c r="Q9" s="43"/>
    </row>
    <row r="10" spans="2:19" s="3" customFormat="1" ht="15.75" x14ac:dyDescent="0.25">
      <c r="B10" s="39" t="s">
        <v>6</v>
      </c>
      <c r="C10" s="22">
        <v>9543000</v>
      </c>
      <c r="D10" s="40">
        <v>10093000</v>
      </c>
      <c r="E10" s="15"/>
      <c r="F10" s="15"/>
      <c r="G10" s="22">
        <v>10093000</v>
      </c>
      <c r="H10" s="15">
        <v>9384046</v>
      </c>
      <c r="I10" s="15">
        <v>9900169</v>
      </c>
      <c r="J10" s="24"/>
      <c r="K10" s="41"/>
      <c r="L10" s="42"/>
      <c r="N10" s="41"/>
      <c r="O10" s="42"/>
    </row>
    <row r="11" spans="2:19" s="3" customFormat="1" ht="15.75" hidden="1" outlineLevel="1" x14ac:dyDescent="0.25">
      <c r="B11" s="39" t="s">
        <v>31</v>
      </c>
      <c r="C11" s="40"/>
      <c r="D11" s="40">
        <v>0</v>
      </c>
      <c r="E11" s="15"/>
      <c r="F11" s="15"/>
      <c r="G11" s="15"/>
      <c r="H11" s="15"/>
      <c r="I11" s="15"/>
      <c r="J11" s="24"/>
      <c r="K11" s="41"/>
      <c r="L11" s="42"/>
      <c r="N11" s="41"/>
      <c r="O11" s="42"/>
    </row>
    <row r="12" spans="2:19" s="3" customFormat="1" ht="15.75" collapsed="1" x14ac:dyDescent="0.25">
      <c r="B12" s="39" t="s">
        <v>0</v>
      </c>
      <c r="C12" s="40">
        <f>1244003+1539383</f>
        <v>2783386</v>
      </c>
      <c r="D12" s="40">
        <v>2855911</v>
      </c>
      <c r="E12" s="15"/>
      <c r="F12" s="15"/>
      <c r="G12" s="40">
        <f>1605000+2855911</f>
        <v>4460911</v>
      </c>
      <c r="H12" s="15">
        <f>1650000+3018698</f>
        <v>4668698</v>
      </c>
      <c r="I12" s="15">
        <f>840000+3184726</f>
        <v>4024726</v>
      </c>
      <c r="J12" s="24"/>
      <c r="K12" s="41"/>
      <c r="L12" s="42"/>
      <c r="N12" s="41"/>
      <c r="O12" s="42"/>
      <c r="P12" s="43"/>
      <c r="Q12" s="43"/>
    </row>
    <row r="13" spans="2:19" s="3" customFormat="1" ht="15.75" x14ac:dyDescent="0.25">
      <c r="B13" s="39" t="s">
        <v>7</v>
      </c>
      <c r="C13" s="40">
        <v>19080</v>
      </c>
      <c r="D13" s="40">
        <v>24000</v>
      </c>
      <c r="E13" s="15"/>
      <c r="F13" s="15"/>
      <c r="G13" s="15">
        <v>24000</v>
      </c>
      <c r="H13" s="15">
        <v>25368</v>
      </c>
      <c r="I13" s="15">
        <v>26763</v>
      </c>
      <c r="J13" s="24"/>
      <c r="K13" s="41"/>
      <c r="L13" s="42"/>
      <c r="N13" s="41"/>
      <c r="O13" s="42"/>
    </row>
    <row r="14" spans="2:19" s="3" customFormat="1" ht="15.75" x14ac:dyDescent="0.25">
      <c r="B14" s="44"/>
      <c r="C14" s="13"/>
      <c r="D14" s="13"/>
      <c r="E14" s="8"/>
      <c r="F14" s="8"/>
      <c r="G14" s="8"/>
      <c r="H14" s="8"/>
      <c r="I14" s="8"/>
      <c r="K14" s="41"/>
      <c r="L14" s="45" t="str">
        <f t="shared" ref="L14:L27" si="1">IFERROR(F14/E14,"")</f>
        <v/>
      </c>
      <c r="N14" s="41"/>
      <c r="O14" s="45" t="str">
        <f t="shared" si="0"/>
        <v/>
      </c>
      <c r="P14" s="7"/>
      <c r="Q14" s="7"/>
      <c r="R14" s="7"/>
      <c r="S14" s="7"/>
    </row>
    <row r="15" spans="2:19" s="3" customFormat="1" ht="15.75" x14ac:dyDescent="0.25">
      <c r="B15" s="46" t="s">
        <v>11</v>
      </c>
      <c r="C15" s="9">
        <f>SUM(C6:C14)</f>
        <v>12428239</v>
      </c>
      <c r="D15" s="9">
        <f t="shared" ref="D15:I15" si="2">SUM(D6:D14)</f>
        <v>12972911</v>
      </c>
      <c r="E15" s="9">
        <f t="shared" si="2"/>
        <v>0</v>
      </c>
      <c r="F15" s="9">
        <f t="shared" si="2"/>
        <v>0</v>
      </c>
      <c r="G15" s="9">
        <f t="shared" si="2"/>
        <v>16149829</v>
      </c>
      <c r="H15" s="9">
        <f t="shared" si="2"/>
        <v>14078112</v>
      </c>
      <c r="I15" s="11">
        <f t="shared" si="2"/>
        <v>13951658</v>
      </c>
      <c r="J15" s="24"/>
      <c r="K15" s="41">
        <f>F15-E15</f>
        <v>0</v>
      </c>
      <c r="L15" s="45" t="str">
        <f t="shared" si="1"/>
        <v/>
      </c>
      <c r="N15" s="41">
        <f>G15-E15</f>
        <v>16149829</v>
      </c>
      <c r="O15" s="45" t="str">
        <f t="shared" si="0"/>
        <v/>
      </c>
      <c r="P15" s="7"/>
      <c r="Q15" s="7"/>
      <c r="R15" s="7"/>
      <c r="S15" s="7"/>
    </row>
    <row r="16" spans="2:19" s="3" customFormat="1" ht="15.75" x14ac:dyDescent="0.25">
      <c r="B16" s="36" t="s">
        <v>26</v>
      </c>
      <c r="C16" s="13"/>
      <c r="D16" s="13"/>
      <c r="E16" s="10"/>
      <c r="F16" s="10"/>
      <c r="G16" s="10"/>
      <c r="H16" s="10"/>
      <c r="I16" s="10"/>
      <c r="K16" s="33"/>
      <c r="L16" s="47" t="str">
        <f t="shared" si="1"/>
        <v/>
      </c>
      <c r="N16" s="33"/>
      <c r="O16" s="47" t="str">
        <f t="shared" si="0"/>
        <v/>
      </c>
      <c r="P16" s="7"/>
      <c r="Q16" s="7"/>
      <c r="R16" s="7"/>
      <c r="S16" s="7"/>
    </row>
    <row r="17" spans="2:19" s="3" customFormat="1" ht="15.75" x14ac:dyDescent="0.25">
      <c r="B17" s="39" t="s">
        <v>12</v>
      </c>
      <c r="C17" s="22">
        <v>-2357542</v>
      </c>
      <c r="D17" s="13">
        <v>-3004497.5889181998</v>
      </c>
      <c r="E17" s="8"/>
      <c r="F17" s="8"/>
      <c r="G17" s="13">
        <v>-3004497.5889181998</v>
      </c>
      <c r="H17" s="8">
        <v>-3053949</v>
      </c>
      <c r="I17" s="8">
        <v>-3258564</v>
      </c>
      <c r="K17" s="41"/>
      <c r="L17" s="48"/>
      <c r="N17" s="41"/>
      <c r="O17" s="48"/>
      <c r="P17" s="7"/>
      <c r="Q17" s="7"/>
      <c r="R17" s="7"/>
      <c r="S17" s="7"/>
    </row>
    <row r="18" spans="2:19" s="3" customFormat="1" ht="15.75" x14ac:dyDescent="0.25">
      <c r="B18" s="39" t="s">
        <v>3</v>
      </c>
      <c r="C18" s="22">
        <v>-22639</v>
      </c>
      <c r="D18" s="13">
        <v>-57998</v>
      </c>
      <c r="E18" s="8"/>
      <c r="F18" s="8"/>
      <c r="G18" s="22">
        <f>D18</f>
        <v>-57998</v>
      </c>
      <c r="H18" s="8">
        <f>G18*1.057</f>
        <v>-61303.885999999999</v>
      </c>
      <c r="I18" s="8">
        <f>(+H18)*1.055</f>
        <v>-64675.599729999994</v>
      </c>
      <c r="K18" s="41"/>
      <c r="L18" s="48"/>
      <c r="N18" s="41"/>
      <c r="O18" s="48"/>
      <c r="P18" s="7"/>
      <c r="Q18" s="7"/>
      <c r="R18" s="7"/>
      <c r="S18" s="7"/>
    </row>
    <row r="19" spans="2:19" s="3" customFormat="1" ht="15.75" x14ac:dyDescent="0.25">
      <c r="B19" s="39" t="s">
        <v>13</v>
      </c>
      <c r="C19" s="22">
        <v>-8921686</v>
      </c>
      <c r="D19" s="13">
        <v>-8806651</v>
      </c>
      <c r="E19" s="8"/>
      <c r="F19" s="8"/>
      <c r="G19" s="13">
        <f>-8806651-3176918</f>
        <v>-11983569</v>
      </c>
      <c r="H19" s="8">
        <f>-8143288-820000-830000</f>
        <v>-9793288</v>
      </c>
      <c r="I19" s="8">
        <f>-8591169-840000</f>
        <v>-9431169</v>
      </c>
      <c r="K19" s="41"/>
      <c r="L19" s="48"/>
      <c r="N19" s="41"/>
      <c r="O19" s="48"/>
      <c r="P19" s="7"/>
      <c r="Q19" s="43"/>
      <c r="R19" s="7"/>
      <c r="S19" s="7"/>
    </row>
    <row r="20" spans="2:19" s="3" customFormat="1" ht="15.75" x14ac:dyDescent="0.25">
      <c r="B20" s="39" t="s">
        <v>4</v>
      </c>
      <c r="C20" s="22">
        <f>-697145-1285</f>
        <v>-698430</v>
      </c>
      <c r="D20" s="13">
        <v>-541976</v>
      </c>
      <c r="E20" s="8"/>
      <c r="F20" s="8"/>
      <c r="G20" s="22">
        <f>D20</f>
        <v>-541976</v>
      </c>
      <c r="H20" s="8">
        <f>G20*1.056</f>
        <v>-572326.65600000008</v>
      </c>
      <c r="I20" s="8">
        <f>+H20*1.065</f>
        <v>-609527.88864000002</v>
      </c>
      <c r="K20" s="41"/>
      <c r="L20" s="48"/>
      <c r="N20" s="41"/>
      <c r="O20" s="48"/>
      <c r="P20" s="7"/>
      <c r="Q20" s="7"/>
      <c r="R20" s="7"/>
      <c r="S20" s="7"/>
    </row>
    <row r="21" spans="2:19" s="3" customFormat="1" ht="15.75" x14ac:dyDescent="0.25">
      <c r="B21" s="39" t="s">
        <v>0</v>
      </c>
      <c r="C21" s="22">
        <f>-642865</f>
        <v>-642865</v>
      </c>
      <c r="D21" s="13">
        <v>-537026.772</v>
      </c>
      <c r="E21" s="8"/>
      <c r="F21" s="8"/>
      <c r="G21" s="22">
        <v>-537026.772</v>
      </c>
      <c r="H21" s="8">
        <v>-567637</v>
      </c>
      <c r="I21" s="8">
        <v>-598857</v>
      </c>
      <c r="K21" s="41"/>
      <c r="L21" s="48"/>
      <c r="N21" s="41"/>
      <c r="O21" s="48"/>
      <c r="P21" s="7"/>
      <c r="Q21" s="7"/>
      <c r="R21" s="7"/>
      <c r="S21" s="7"/>
    </row>
    <row r="22" spans="2:19" s="3" customFormat="1" ht="15.75" x14ac:dyDescent="0.25">
      <c r="B22" s="44"/>
      <c r="C22" s="13"/>
      <c r="D22" s="13"/>
      <c r="E22" s="8"/>
      <c r="F22" s="8"/>
      <c r="G22" s="8"/>
      <c r="H22" s="8"/>
      <c r="I22" s="8"/>
      <c r="K22" s="41"/>
      <c r="L22" s="49" t="str">
        <f t="shared" si="1"/>
        <v/>
      </c>
      <c r="N22" s="41"/>
      <c r="O22" s="49" t="str">
        <f t="shared" si="0"/>
        <v/>
      </c>
    </row>
    <row r="23" spans="2:19" s="3" customFormat="1" ht="15.75" x14ac:dyDescent="0.25">
      <c r="B23" s="46" t="s">
        <v>14</v>
      </c>
      <c r="C23" s="11">
        <f>SUM(C16:C22)</f>
        <v>-12643162</v>
      </c>
      <c r="D23" s="11">
        <f t="shared" ref="D23:I23" si="3">SUM(D16:D22)</f>
        <v>-12948149.3609182</v>
      </c>
      <c r="E23" s="11">
        <f t="shared" si="3"/>
        <v>0</v>
      </c>
      <c r="F23" s="11">
        <f t="shared" si="3"/>
        <v>0</v>
      </c>
      <c r="G23" s="11">
        <f t="shared" si="3"/>
        <v>-16125067.3609182</v>
      </c>
      <c r="H23" s="11">
        <f t="shared" si="3"/>
        <v>-14048504.541999999</v>
      </c>
      <c r="I23" s="11">
        <f t="shared" si="3"/>
        <v>-13962793.488369999</v>
      </c>
      <c r="J23" s="24"/>
      <c r="K23" s="41">
        <f>F23-E23</f>
        <v>0</v>
      </c>
      <c r="L23" s="50" t="str">
        <f t="shared" si="1"/>
        <v/>
      </c>
      <c r="N23" s="41">
        <f>G23-E23</f>
        <v>-16125067.3609182</v>
      </c>
      <c r="O23" s="50" t="str">
        <f t="shared" si="0"/>
        <v/>
      </c>
      <c r="P23" s="43"/>
    </row>
    <row r="24" spans="2:19" s="3" customFormat="1" ht="18" x14ac:dyDescent="0.25">
      <c r="B24" s="51" t="s">
        <v>27</v>
      </c>
      <c r="C24" s="52"/>
      <c r="D24" s="52"/>
      <c r="E24" s="52"/>
      <c r="F24" s="12"/>
      <c r="G24" s="12"/>
      <c r="H24" s="12"/>
      <c r="I24" s="12"/>
      <c r="K24" s="53">
        <f>F24-E24</f>
        <v>0</v>
      </c>
      <c r="L24" s="54" t="str">
        <f t="shared" si="1"/>
        <v/>
      </c>
      <c r="N24" s="53">
        <f>G24-E24</f>
        <v>0</v>
      </c>
      <c r="O24" s="54" t="str">
        <f t="shared" si="0"/>
        <v/>
      </c>
    </row>
    <row r="25" spans="2:19" s="3" customFormat="1" ht="15.75" x14ac:dyDescent="0.25">
      <c r="B25" s="36" t="s">
        <v>15</v>
      </c>
      <c r="C25" s="55"/>
      <c r="D25" s="55"/>
      <c r="E25" s="8"/>
      <c r="F25" s="8"/>
      <c r="G25" s="8"/>
      <c r="H25" s="8"/>
      <c r="I25" s="8"/>
      <c r="K25" s="33"/>
      <c r="L25" s="47" t="str">
        <f t="shared" si="1"/>
        <v/>
      </c>
      <c r="N25" s="33"/>
      <c r="O25" s="47" t="str">
        <f t="shared" si="0"/>
        <v/>
      </c>
    </row>
    <row r="26" spans="2:19" s="3" customFormat="1" ht="15.75" x14ac:dyDescent="0.25">
      <c r="B26" s="56" t="s">
        <v>43</v>
      </c>
      <c r="C26" s="13">
        <v>-921363</v>
      </c>
      <c r="D26" s="13"/>
      <c r="E26" s="13"/>
      <c r="F26" s="13"/>
      <c r="G26" s="13"/>
      <c r="H26" s="13"/>
      <c r="I26" s="57"/>
      <c r="K26" s="41">
        <f>F26-E26</f>
        <v>0</v>
      </c>
      <c r="L26" s="49" t="str">
        <f t="shared" si="1"/>
        <v/>
      </c>
      <c r="N26" s="41">
        <f>G26-E26</f>
        <v>0</v>
      </c>
      <c r="O26" s="49" t="str">
        <f t="shared" si="0"/>
        <v/>
      </c>
    </row>
    <row r="27" spans="2:19" s="3" customFormat="1" ht="15.75" x14ac:dyDescent="0.25">
      <c r="B27" s="56"/>
      <c r="C27" s="13"/>
      <c r="D27" s="13"/>
      <c r="E27" s="13"/>
      <c r="F27" s="13"/>
      <c r="G27" s="13"/>
      <c r="H27" s="13"/>
      <c r="I27" s="57"/>
      <c r="K27" s="41"/>
      <c r="L27" s="49" t="str">
        <f t="shared" si="1"/>
        <v/>
      </c>
      <c r="N27" s="41"/>
      <c r="O27" s="49" t="str">
        <f t="shared" si="0"/>
        <v/>
      </c>
    </row>
    <row r="28" spans="2:19" s="3" customFormat="1" ht="15.75" x14ac:dyDescent="0.25">
      <c r="B28" s="36" t="s">
        <v>28</v>
      </c>
      <c r="C28" s="11">
        <f t="shared" ref="C28:I28" si="4">SUM(C26:C27)</f>
        <v>-921363</v>
      </c>
      <c r="D28" s="11">
        <f t="shared" si="4"/>
        <v>0</v>
      </c>
      <c r="E28" s="11">
        <f t="shared" si="4"/>
        <v>0</v>
      </c>
      <c r="F28" s="11">
        <f t="shared" si="4"/>
        <v>0</v>
      </c>
      <c r="G28" s="11">
        <f t="shared" si="4"/>
        <v>0</v>
      </c>
      <c r="H28" s="11">
        <f t="shared" si="4"/>
        <v>0</v>
      </c>
      <c r="I28" s="11">
        <f t="shared" si="4"/>
        <v>0</v>
      </c>
      <c r="J28" s="24"/>
      <c r="K28" s="58">
        <f>F28-E28</f>
        <v>0</v>
      </c>
      <c r="L28" s="50" t="str">
        <f t="shared" ref="L28:L34" si="5">IFERROR(F28/E28,"")</f>
        <v/>
      </c>
      <c r="N28" s="58">
        <f>G28-E28</f>
        <v>0</v>
      </c>
      <c r="O28" s="50" t="str">
        <f t="shared" si="0"/>
        <v/>
      </c>
    </row>
    <row r="29" spans="2:19" s="3" customFormat="1" ht="15.75" x14ac:dyDescent="0.25">
      <c r="B29" s="51" t="s">
        <v>16</v>
      </c>
      <c r="C29" s="14">
        <f t="shared" ref="C29:I29" si="6">C5+C15+C23+C24+C28</f>
        <v>33950.429999997839</v>
      </c>
      <c r="D29" s="14">
        <f t="shared" si="6"/>
        <v>76525.639081800357</v>
      </c>
      <c r="E29" s="14">
        <f t="shared" si="6"/>
        <v>33950.429999997839</v>
      </c>
      <c r="F29" s="14">
        <f t="shared" si="6"/>
        <v>33950.429999997839</v>
      </c>
      <c r="G29" s="14">
        <f t="shared" si="6"/>
        <v>58712.069081798196</v>
      </c>
      <c r="H29" s="14">
        <f t="shared" si="6"/>
        <v>88319.527081798762</v>
      </c>
      <c r="I29" s="14">
        <f t="shared" si="6"/>
        <v>77184.038711799309</v>
      </c>
      <c r="J29" s="24"/>
      <c r="K29" s="53">
        <f>F29-E29</f>
        <v>0</v>
      </c>
      <c r="L29" s="54">
        <f t="shared" si="5"/>
        <v>1</v>
      </c>
      <c r="N29" s="53">
        <f>G29-E29</f>
        <v>24761.639081800357</v>
      </c>
      <c r="O29" s="54">
        <f t="shared" si="0"/>
        <v>1.7293468472064104</v>
      </c>
    </row>
    <row r="30" spans="2:19" s="3" customFormat="1" ht="15.75" x14ac:dyDescent="0.25">
      <c r="B30" s="36" t="s">
        <v>17</v>
      </c>
      <c r="C30" s="59"/>
      <c r="D30" s="59"/>
      <c r="E30" s="15"/>
      <c r="F30" s="15"/>
      <c r="G30" s="15"/>
      <c r="H30" s="15"/>
      <c r="I30" s="15"/>
      <c r="J30" s="24"/>
      <c r="K30" s="33"/>
      <c r="L30" s="60" t="str">
        <f t="shared" si="5"/>
        <v/>
      </c>
      <c r="N30" s="33"/>
      <c r="O30" s="60" t="str">
        <f t="shared" si="0"/>
        <v/>
      </c>
    </row>
    <row r="31" spans="2:19" s="3" customFormat="1" ht="15.75" hidden="1" outlineLevel="1" x14ac:dyDescent="0.25">
      <c r="B31" s="44" t="s">
        <v>29</v>
      </c>
      <c r="C31" s="8"/>
      <c r="D31" s="16"/>
      <c r="E31" s="16"/>
      <c r="F31" s="16"/>
      <c r="G31" s="16"/>
      <c r="H31" s="16"/>
      <c r="I31" s="16"/>
      <c r="K31" s="41">
        <f>F31-E31</f>
        <v>0</v>
      </c>
      <c r="L31" s="45" t="str">
        <f t="shared" si="5"/>
        <v/>
      </c>
      <c r="N31" s="41">
        <f>G31-E31</f>
        <v>0</v>
      </c>
      <c r="O31" s="45" t="str">
        <f t="shared" si="0"/>
        <v/>
      </c>
    </row>
    <row r="32" spans="2:19" s="3" customFormat="1" ht="15.75" hidden="1" outlineLevel="1" x14ac:dyDescent="0.25">
      <c r="B32" s="44" t="s">
        <v>18</v>
      </c>
      <c r="C32" s="8"/>
      <c r="D32" s="8"/>
      <c r="E32" s="8"/>
      <c r="F32" s="8"/>
      <c r="G32" s="8"/>
      <c r="H32" s="8"/>
      <c r="I32" s="8"/>
      <c r="K32" s="41">
        <f>F32-E32</f>
        <v>0</v>
      </c>
      <c r="L32" s="45" t="str">
        <f t="shared" si="5"/>
        <v/>
      </c>
      <c r="N32" s="41">
        <f>G32-E32</f>
        <v>0</v>
      </c>
      <c r="O32" s="45" t="str">
        <f t="shared" si="0"/>
        <v/>
      </c>
    </row>
    <row r="33" spans="2:24" s="3" customFormat="1" ht="15.75" hidden="1" outlineLevel="1" x14ac:dyDescent="0.25">
      <c r="B33" s="44" t="s">
        <v>19</v>
      </c>
      <c r="C33" s="8"/>
      <c r="D33" s="8"/>
      <c r="E33" s="8"/>
      <c r="F33" s="8"/>
      <c r="G33" s="8"/>
      <c r="H33" s="8"/>
      <c r="I33" s="8"/>
      <c r="K33" s="41">
        <f>F33-E33</f>
        <v>0</v>
      </c>
      <c r="L33" s="45" t="str">
        <f t="shared" si="5"/>
        <v/>
      </c>
      <c r="N33" s="41">
        <f>G33-E33</f>
        <v>0</v>
      </c>
      <c r="O33" s="45" t="str">
        <f t="shared" si="0"/>
        <v/>
      </c>
    </row>
    <row r="34" spans="2:24" s="3" customFormat="1" ht="15.75" hidden="1" outlineLevel="1" x14ac:dyDescent="0.25">
      <c r="B34" s="44" t="s">
        <v>38</v>
      </c>
      <c r="C34" s="17"/>
      <c r="D34" s="17"/>
      <c r="E34" s="17"/>
      <c r="F34" s="17"/>
      <c r="G34" s="17"/>
      <c r="H34" s="17"/>
      <c r="I34" s="17"/>
      <c r="K34" s="41">
        <f>F34-E34</f>
        <v>0</v>
      </c>
      <c r="L34" s="45" t="str">
        <f t="shared" si="5"/>
        <v/>
      </c>
      <c r="N34" s="41">
        <f>G34-E34</f>
        <v>0</v>
      </c>
      <c r="O34" s="45" t="str">
        <f t="shared" si="0"/>
        <v/>
      </c>
    </row>
    <row r="35" spans="2:24" s="3" customFormat="1" ht="15.75" collapsed="1" x14ac:dyDescent="0.25">
      <c r="B35" s="44"/>
      <c r="C35" s="17"/>
      <c r="D35" s="17"/>
      <c r="E35" s="17"/>
      <c r="F35" s="17"/>
      <c r="G35" s="17"/>
      <c r="H35" s="17"/>
      <c r="I35" s="17"/>
      <c r="K35" s="41"/>
      <c r="L35" s="45"/>
      <c r="N35" s="41"/>
      <c r="O35" s="45"/>
    </row>
    <row r="36" spans="2:24" s="3" customFormat="1" ht="15.75" x14ac:dyDescent="0.25">
      <c r="B36" s="36" t="s">
        <v>20</v>
      </c>
      <c r="C36" s="18">
        <f t="shared" ref="C36:I36" si="7">SUM(C31:C35)</f>
        <v>0</v>
      </c>
      <c r="D36" s="18">
        <f t="shared" si="7"/>
        <v>0</v>
      </c>
      <c r="E36" s="18">
        <f t="shared" si="7"/>
        <v>0</v>
      </c>
      <c r="F36" s="18">
        <f t="shared" si="7"/>
        <v>0</v>
      </c>
      <c r="G36" s="18">
        <f t="shared" si="7"/>
        <v>0</v>
      </c>
      <c r="H36" s="18">
        <f t="shared" si="7"/>
        <v>0</v>
      </c>
      <c r="I36" s="18">
        <f t="shared" si="7"/>
        <v>0</v>
      </c>
      <c r="J36" s="24"/>
      <c r="K36" s="41">
        <f>F36-E36</f>
        <v>0</v>
      </c>
      <c r="L36" s="45" t="str">
        <f>IFERROR(F36/E36,"")</f>
        <v/>
      </c>
      <c r="N36" s="41">
        <f>G36-E36</f>
        <v>0</v>
      </c>
      <c r="O36" s="45" t="str">
        <f t="shared" si="0"/>
        <v/>
      </c>
    </row>
    <row r="37" spans="2:24" s="3" customFormat="1" ht="15.75" x14ac:dyDescent="0.25">
      <c r="B37" s="61"/>
      <c r="C37" s="62"/>
      <c r="D37" s="62"/>
      <c r="E37" s="18"/>
      <c r="F37" s="18"/>
      <c r="G37" s="18"/>
      <c r="H37" s="18"/>
      <c r="I37" s="18"/>
      <c r="J37" s="24"/>
      <c r="K37" s="41"/>
      <c r="L37" s="60" t="str">
        <f>IFERROR(F37/E37,"")</f>
        <v/>
      </c>
      <c r="N37" s="41"/>
      <c r="O37" s="60" t="str">
        <f t="shared" si="0"/>
        <v/>
      </c>
    </row>
    <row r="38" spans="2:24" s="3" customFormat="1" ht="15.75" x14ac:dyDescent="0.25">
      <c r="B38" s="61" t="s">
        <v>30</v>
      </c>
      <c r="C38" s="15">
        <f t="shared" ref="C38:I38" si="8">ABS(IF(C29+C36&gt;0,0,C29+C36))</f>
        <v>0</v>
      </c>
      <c r="D38" s="15">
        <f t="shared" si="8"/>
        <v>0</v>
      </c>
      <c r="E38" s="15">
        <f t="shared" si="8"/>
        <v>0</v>
      </c>
      <c r="F38" s="15">
        <f t="shared" si="8"/>
        <v>0</v>
      </c>
      <c r="G38" s="15">
        <f t="shared" si="8"/>
        <v>0</v>
      </c>
      <c r="H38" s="15">
        <f t="shared" si="8"/>
        <v>0</v>
      </c>
      <c r="I38" s="15">
        <f t="shared" si="8"/>
        <v>0</v>
      </c>
      <c r="J38" s="24"/>
      <c r="K38" s="41">
        <f>F38-E38</f>
        <v>0</v>
      </c>
      <c r="L38" s="45" t="str">
        <f>IFERROR(F38/E38,"")</f>
        <v/>
      </c>
      <c r="N38" s="41">
        <f>G38-E38</f>
        <v>0</v>
      </c>
      <c r="O38" s="45" t="str">
        <f t="shared" si="0"/>
        <v/>
      </c>
    </row>
    <row r="39" spans="2:24" s="3" customFormat="1" ht="15.75" x14ac:dyDescent="0.25">
      <c r="B39" s="46"/>
      <c r="C39" s="63"/>
      <c r="D39" s="63"/>
      <c r="E39" s="19"/>
      <c r="F39" s="19"/>
      <c r="G39" s="19"/>
      <c r="H39" s="19"/>
      <c r="I39" s="19"/>
      <c r="J39" s="24"/>
      <c r="K39" s="58"/>
      <c r="L39" s="60" t="str">
        <f>IFERROR(F39/E39,"")</f>
        <v/>
      </c>
      <c r="N39" s="58"/>
      <c r="O39" s="60" t="str">
        <f t="shared" si="0"/>
        <v/>
      </c>
    </row>
    <row r="40" spans="2:24" s="3" customFormat="1" ht="15.75" x14ac:dyDescent="0.25">
      <c r="B40" s="51" t="s">
        <v>21</v>
      </c>
      <c r="C40" s="20">
        <f t="shared" ref="C40:I40" si="9">ROUND(C29+C36+C38,0)</f>
        <v>33950</v>
      </c>
      <c r="D40" s="20">
        <f t="shared" si="9"/>
        <v>76526</v>
      </c>
      <c r="E40" s="20">
        <f t="shared" si="9"/>
        <v>33950</v>
      </c>
      <c r="F40" s="20">
        <f t="shared" si="9"/>
        <v>33950</v>
      </c>
      <c r="G40" s="20">
        <f t="shared" si="9"/>
        <v>58712</v>
      </c>
      <c r="H40" s="20">
        <f t="shared" si="9"/>
        <v>88320</v>
      </c>
      <c r="I40" s="20">
        <f t="shared" si="9"/>
        <v>77184</v>
      </c>
      <c r="J40" s="24"/>
      <c r="K40" s="53">
        <f>F40-E40</f>
        <v>0</v>
      </c>
      <c r="L40" s="64">
        <f>IFERROR(F40/E40,"")</f>
        <v>1</v>
      </c>
      <c r="N40" s="53">
        <f>G40-E40</f>
        <v>24762</v>
      </c>
      <c r="O40" s="64">
        <f t="shared" si="0"/>
        <v>1.7293667157584682</v>
      </c>
    </row>
    <row r="41" spans="2:24" s="3" customFormat="1" x14ac:dyDescent="0.25">
      <c r="B41" s="24"/>
      <c r="C41" s="24"/>
      <c r="D41" s="24"/>
      <c r="E41" s="24"/>
      <c r="F41" s="24"/>
      <c r="G41" s="24"/>
      <c r="H41" s="24"/>
      <c r="I41" s="24"/>
      <c r="J41" s="24"/>
    </row>
    <row r="42" spans="2:24" ht="15.75" x14ac:dyDescent="0.25">
      <c r="B42" s="21" t="s">
        <v>39</v>
      </c>
      <c r="C42" s="1"/>
      <c r="D42" s="1"/>
      <c r="E42" s="2"/>
      <c r="F42" s="2"/>
      <c r="G42" s="2"/>
      <c r="H42" s="2"/>
      <c r="I42" s="2"/>
      <c r="K42" s="3"/>
      <c r="L42" s="3"/>
      <c r="M42" s="3"/>
      <c r="N42" s="3"/>
      <c r="O42" s="3"/>
      <c r="P42" s="3"/>
      <c r="Q42" s="65"/>
      <c r="R42" s="3"/>
      <c r="S42" s="3"/>
      <c r="T42" s="3"/>
      <c r="U42" s="3"/>
      <c r="V42" s="3"/>
      <c r="W42" s="3"/>
      <c r="X42" s="3"/>
    </row>
    <row r="43" spans="2:24" ht="72" customHeight="1" x14ac:dyDescent="0.25">
      <c r="B43" s="71" t="s">
        <v>49</v>
      </c>
      <c r="C43" s="72"/>
      <c r="D43" s="72"/>
      <c r="E43" s="72"/>
      <c r="F43" s="72"/>
      <c r="G43" s="72"/>
      <c r="H43" s="72"/>
      <c r="I43" s="72"/>
      <c r="K43" s="3"/>
      <c r="L43" s="3"/>
      <c r="M43" s="3"/>
      <c r="N43" s="3"/>
      <c r="O43" s="3"/>
      <c r="P43" s="3"/>
      <c r="Q43" s="65"/>
      <c r="R43" s="3"/>
      <c r="S43" s="3"/>
      <c r="T43" s="3"/>
      <c r="U43" s="3"/>
      <c r="V43" s="3"/>
      <c r="W43" s="3"/>
      <c r="X43" s="3"/>
    </row>
    <row r="44" spans="2:24" ht="60.75" customHeight="1" x14ac:dyDescent="0.25">
      <c r="B44" s="74" t="s">
        <v>47</v>
      </c>
      <c r="C44" s="74"/>
      <c r="D44" s="74"/>
      <c r="E44" s="74"/>
      <c r="F44" s="74"/>
      <c r="G44" s="74"/>
      <c r="H44" s="74"/>
      <c r="I44" s="74"/>
      <c r="K44" s="3"/>
      <c r="L44" s="3"/>
      <c r="M44" s="3"/>
      <c r="N44" s="3"/>
      <c r="O44" s="3"/>
      <c r="P44" s="3"/>
      <c r="Q44" s="66">
        <f>IF(COUNTIF($C$29:$I$29,"&lt;0")&gt;0,1,0)</f>
        <v>0</v>
      </c>
      <c r="R44" s="3"/>
      <c r="S44" s="3"/>
      <c r="T44" s="3"/>
      <c r="U44" s="3"/>
      <c r="V44" s="3"/>
      <c r="W44" s="3"/>
      <c r="X44" s="3"/>
    </row>
    <row r="45" spans="2:24" ht="48.75" customHeight="1" x14ac:dyDescent="0.25">
      <c r="B45" s="74" t="s">
        <v>44</v>
      </c>
      <c r="C45" s="74"/>
      <c r="D45" s="74"/>
      <c r="E45" s="74"/>
      <c r="F45" s="74"/>
      <c r="G45" s="74"/>
      <c r="H45" s="74"/>
      <c r="I45" s="74"/>
      <c r="K45" s="3"/>
      <c r="L45" s="3"/>
      <c r="M45" s="3"/>
      <c r="N45" s="3"/>
      <c r="O45" s="3"/>
      <c r="P45" s="3"/>
      <c r="Q45" s="66"/>
      <c r="R45" s="3"/>
      <c r="S45" s="3"/>
      <c r="T45" s="3"/>
      <c r="U45" s="3"/>
      <c r="V45" s="3"/>
      <c r="W45" s="3"/>
      <c r="X45" s="3"/>
    </row>
    <row r="46" spans="2:24" ht="17.25" customHeight="1" x14ac:dyDescent="0.25">
      <c r="B46" s="74" t="s">
        <v>40</v>
      </c>
      <c r="C46" s="74"/>
      <c r="D46" s="74"/>
      <c r="E46" s="74"/>
      <c r="F46" s="74"/>
      <c r="G46" s="74"/>
      <c r="H46" s="74"/>
      <c r="I46" s="74"/>
      <c r="K46" s="3"/>
      <c r="L46" s="3"/>
      <c r="M46" s="3"/>
      <c r="N46" s="3"/>
      <c r="O46" s="3"/>
      <c r="P46" s="3"/>
      <c r="Q46" s="66"/>
      <c r="R46" s="3"/>
      <c r="S46" s="3"/>
      <c r="T46" s="3"/>
      <c r="U46" s="3"/>
      <c r="V46" s="3"/>
      <c r="W46" s="3"/>
      <c r="X46" s="3"/>
    </row>
    <row r="47" spans="2:24" ht="17.25" customHeight="1" x14ac:dyDescent="0.25">
      <c r="B47" s="74" t="s">
        <v>45</v>
      </c>
      <c r="C47" s="74"/>
      <c r="D47" s="74"/>
      <c r="E47" s="74"/>
      <c r="F47" s="74"/>
      <c r="G47" s="74"/>
      <c r="H47" s="74"/>
      <c r="I47" s="74"/>
      <c r="K47" s="3"/>
      <c r="L47" s="3"/>
      <c r="M47" s="3"/>
      <c r="N47" s="3"/>
      <c r="O47" s="3"/>
      <c r="P47" s="3"/>
      <c r="Q47" s="66"/>
      <c r="R47" s="3"/>
      <c r="S47" s="3"/>
      <c r="T47" s="3"/>
      <c r="U47" s="3"/>
      <c r="V47" s="3"/>
      <c r="W47" s="3"/>
      <c r="X47" s="3"/>
    </row>
    <row r="48" spans="2:24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</sheetData>
  <sheetProtection formatCells="0" formatColumns="0" formatRows="0" insertColumns="0" insertRows="0" deleteRows="0" pivotTables="0"/>
  <mergeCells count="9">
    <mergeCell ref="B47:I47"/>
    <mergeCell ref="B44:I44"/>
    <mergeCell ref="B2:I2"/>
    <mergeCell ref="B45:I45"/>
    <mergeCell ref="K2:O2"/>
    <mergeCell ref="K3:O3"/>
    <mergeCell ref="B43:I43"/>
    <mergeCell ref="B1:I1"/>
    <mergeCell ref="B46:I46"/>
  </mergeCells>
  <pageMargins left="0.5" right="0.5" top="0.75" bottom="0.75" header="0.3" footer="0.3"/>
  <pageSetup scale="84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5F23C4D9DD394CA49677D9BF9EBCD3" ma:contentTypeVersion="8" ma:contentTypeDescription="Create a new document." ma:contentTypeScope="" ma:versionID="f40b0ef2e2e9b721f53a28d10c4d2e99">
  <xsd:schema xmlns:xsd="http://www.w3.org/2001/XMLSchema" xmlns:xs="http://www.w3.org/2001/XMLSchema" xmlns:p="http://schemas.microsoft.com/office/2006/metadata/properties" xmlns:ns1="http://schemas.microsoft.com/sharepoint/v3" xmlns:ns2="35105e1f-aec5-4642-b1e9-fb600a2dc2ce" xmlns:ns3="d3716b2a-54ad-4ad1-b725-4e95ad0ecf44" targetNamespace="http://schemas.microsoft.com/office/2006/metadata/properties" ma:root="true" ma:fieldsID="2f9d44a53d8bb2c816b657e5631ea6cb" ns1:_="" ns2:_="" ns3:_="">
    <xsd:import namespace="http://schemas.microsoft.com/sharepoint/v3"/>
    <xsd:import namespace="35105e1f-aec5-4642-b1e9-fb600a2dc2ce"/>
    <xsd:import namespace="d3716b2a-54ad-4ad1-b725-4e95ad0ecf4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MediaServiceEventHashCode" minOccurs="0"/>
                <xsd:element ref="ns3:MediaServiceGenerationTime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105e1f-aec5-4642-b1e9-fb600a2dc2c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716b2a-54ad-4ad1-b725-4e95ad0ecf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5105e1f-aec5-4642-b1e9-fb600a2dc2ce">PRAF7MZSCJMH-2058872608-4397</_dlc_DocId>
    <_dlc_DocIdUrl xmlns="35105e1f-aec5-4642-b1e9-fb600a2dc2ce">
      <Url>https://kc1.sharepoint.com/teams/DCHS/finance/_layouts/15/DocIdRedir.aspx?ID=PRAF7MZSCJMH-2058872608-4397</Url>
      <Description>PRAF7MZSCJMH-2058872608-4397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C0281CF-14AA-423A-978C-53BB2F5FEC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5C7F21-901A-4D76-BE6E-80FF7D5DF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5105e1f-aec5-4642-b1e9-fb600a2dc2ce"/>
    <ds:schemaRef ds:uri="d3716b2a-54ad-4ad1-b725-4e95ad0ecf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DFF67BC-6551-4250-A471-D30FEE3B4F98}">
  <ds:schemaRefs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  <ds:schemaRef ds:uri="d3716b2a-54ad-4ad1-b725-4e95ad0ecf44"/>
    <ds:schemaRef ds:uri="35105e1f-aec5-4642-b1e9-fb600a2dc2ce"/>
    <ds:schemaRef ds:uri="http://www.w3.org/XML/1998/namespace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D2C0C165-06C4-44B9-8C48-7E0BAA5B810E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Financial Plan</vt:lpstr>
      <vt:lpstr>'Financial Plan'!Print_Area</vt:lpstr>
    </vt:vector>
  </TitlesOfParts>
  <Company>King County - DCHS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Haney, Eva</dc:creator>
  <cp:lastModifiedBy>Walsh, James</cp:lastModifiedBy>
  <cp:lastPrinted>2019-03-20T00:24:19Z</cp:lastPrinted>
  <dcterms:created xsi:type="dcterms:W3CDTF">2017-05-10T19:54:31Z</dcterms:created>
  <dcterms:modified xsi:type="dcterms:W3CDTF">2019-03-20T00:24:56Z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0x010100AB5F23C4D9DD394CA49677D9BF9EBCD3</vt:lpwstr>
  </property>
  <property fmtid="{D5CDD505-2E9C-101B-9397-08002B2CF9AE}" pid="3" name="_dlc_DocIdItemGuid">
    <vt:lpwstr>971649e2-70ff-43a8-8c8b-db7f7fd7b9e5</vt:lpwstr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</Properties>
</file>