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84" yWindow="108" windowWidth="19404" windowHeight="8736" activeTab="0"/>
  </bookViews>
  <sheets>
    <sheet name="2015_2016 Midbiennial Crosswalk" sheetId="1" r:id="rId1"/>
  </sheets>
  <definedNames>
    <definedName name="_xlnm.Print_Area" localSheetId="0">'2015_2016 Midbiennial Crosswalk'!$A$6:$U$39</definedName>
    <definedName name="_xlnm.Print_Titles" localSheetId="0">'2015_2016 Midbiennial Crosswalk'!$6:$8</definedName>
  </definedNames>
  <calcPr calcId="145621"/>
</workbook>
</file>

<file path=xl/sharedStrings.xml><?xml version="1.0" encoding="utf-8"?>
<sst xmlns="http://schemas.openxmlformats.org/spreadsheetml/2006/main" count="220" uniqueCount="124">
  <si>
    <t>2015/2016 Midbiennial Supplemental Crosswalk</t>
  </si>
  <si>
    <t>SECTION</t>
  </si>
  <si>
    <t>APPROPRIATION NAME</t>
  </si>
  <si>
    <t>APPRO</t>
  </si>
  <si>
    <t>DECISION PACKAGE</t>
  </si>
  <si>
    <t>DECISION PACKAGE TITLE</t>
  </si>
  <si>
    <t>NARRATIVE</t>
  </si>
  <si>
    <t>TYPE OF CHANGE</t>
  </si>
  <si>
    <t xml:space="preserve">FY15 </t>
  </si>
  <si>
    <t>FY16</t>
  </si>
  <si>
    <t>MIDBIENNIAL APPROPRIATION</t>
  </si>
  <si>
    <t>FY15</t>
  </si>
  <si>
    <t>MIDBIENNIAL REVENUE</t>
  </si>
  <si>
    <t>MAXIMUM FTES</t>
  </si>
  <si>
    <t>MAXIMUM TLTS</t>
  </si>
  <si>
    <t>USE OF FUND BALANCE</t>
  </si>
  <si>
    <t>OFFICE OF PERFORMANCE, STRATEGY AND BUDGET</t>
  </si>
  <si>
    <t>EN_A14000_Input</t>
  </si>
  <si>
    <t>S2_001</t>
  </si>
  <si>
    <t>Sammamish Valley Area Winery Study</t>
  </si>
  <si>
    <t>Study to develop recommendations to improve the interface of the burgeoning wine industry with the surrounding communities. The funding will be used to secure consultant assistance to support the outreach, research and recommendation process. The study will focus on economic development, transportation, land use and agriculture in the Sammamish Valley area, and may also make recommendations for other parts of unincorporated King County as appropriate.</t>
  </si>
  <si>
    <t>Direct Service Changes</t>
  </si>
  <si>
    <t>Approved</t>
  </si>
  <si>
    <t>SHERIFF</t>
  </si>
  <si>
    <t>EN_A20000_Input</t>
  </si>
  <si>
    <t>ATLAS Support Functional Analyst</t>
  </si>
  <si>
    <t>This request would add a functional analyst to support and maintain the new ATLAS scheduling system.</t>
  </si>
  <si>
    <t>Administrative Changes</t>
  </si>
  <si>
    <t>S2_003</t>
  </si>
  <si>
    <t>New National Incident Based Reporting System (NIBRS) Unit</t>
  </si>
  <si>
    <t>This would add 6 admin FTEs to begin reporting crime data using the National Incident Based Reporting System (NIBRS). This new more complex reporting system is now the standard for the entire U.S.</t>
  </si>
  <si>
    <t>S2_004</t>
  </si>
  <si>
    <t>Sound Transit Contract Adds</t>
  </si>
  <si>
    <t>This 100% revenue backed request is for 6 additional transit officers to provide security for Sound Transit's expansion of Link light rail in 2016.</t>
  </si>
  <si>
    <t>REAL ESTATE SERVICES</t>
  </si>
  <si>
    <t>EN_A44000_Input</t>
  </si>
  <si>
    <t>Real Property Agent 3 - PSERN Lease Administration &amp; Management</t>
  </si>
  <si>
    <t>This request is a TLT for16 months (Sept. 2015 - Dec. 2016). This position will be responsible for real property and lease administration work for the PSERN project. Work includes establishing, maintaining, managing and administering all real estate related documents and coordinating with the site build project team. This position is to be billed directly to the PSERN project.</t>
  </si>
  <si>
    <t>Real Property Agent 3 - Franchise Renewal &amp; Administration</t>
  </si>
  <si>
    <t>This position will be responsible for resolving the current backlog of 66 expired franchise agreements and to ensure timely processing of renewals of expiring franchises. The position will continue to manage and administer the franchise program. This position will be funded through Franchise renewal application fees, including additional recoverable costs.</t>
  </si>
  <si>
    <t>RECORDS AND LICENSING SERVICES</t>
  </si>
  <si>
    <t>EN_A47000_Input</t>
  </si>
  <si>
    <t>For-hire Licensing New Ordinance Implementation and Support</t>
  </si>
  <si>
    <t>This request is to provide additional resources to process applications for for-hire driver permits that are required for Transportation Network Drivers beginning December 12, 2014 per ordinance 17892. The quantity of applications received during the 8 months following December 12 far exceeds the number initially anticipated and existing resources are insufficient to meet demand and maintain quality customer services.</t>
  </si>
  <si>
    <t>SUPERIOR COURT</t>
  </si>
  <si>
    <t>EN_A51000_Input</t>
  </si>
  <si>
    <t>Superior Court Interpreters</t>
  </si>
  <si>
    <t>This Decision Package increases the budget for contracted interpreters by $250,000, from $1,896,928 to $2,146,928 for the biennium. Interpreter costs have increased beyond what the court is able to absorb in their base budget. Drivers for cost increases include Department of Justice requirements for interpreters in civil cases and increasing case complexity.</t>
  </si>
  <si>
    <t>Technical Adjustments</t>
  </si>
  <si>
    <t>DISTRICT COURT</t>
  </si>
  <si>
    <t>EN_A53000_Input</t>
  </si>
  <si>
    <t>Public Disclosure Support</t>
  </si>
  <si>
    <t>Effective January 1, 2016, District Court will be subject to GR31.1, which opens non-chamber communications to public disclosure requests. The Court has not been subject to this form of public disclosure in the past. Funding will pay for the Office of Civil Rights &amp; Open Government and King County Records Management Program support to create policies and procedures and to train District Court staff to handle new public disclosure requests.</t>
  </si>
  <si>
    <t>ASSESSMENTS</t>
  </si>
  <si>
    <t>EN_A67000_Input</t>
  </si>
  <si>
    <t>DOA IT TLT - WEB DEVELOPER (2015-2017)</t>
  </si>
  <si>
    <t>IT resources to comply with KCIT mandated migrations from the “your” and “info” web platforms which represent 90% of traffic to the DOA website and migration of legacy business applications as part of the Mainframe Re-host project. These applications are critical to the department's daily operations in producing property valuations, levy rates, public information, and the accurate tax roll for property tax collections.</t>
  </si>
  <si>
    <t>PUBLIC HEALTH GF TRANSFERS</t>
  </si>
  <si>
    <t>EN_A69600_Input</t>
  </si>
  <si>
    <t>Restore STD Clinic Hours</t>
  </si>
  <si>
    <t>PHYSICAL ENVIRONMENT GF TRANSFERS</t>
  </si>
  <si>
    <t>EN_A69700_Input</t>
  </si>
  <si>
    <t>Transfer of Development Rights (TDR) Contribution</t>
  </si>
  <si>
    <t>This request officially transfers property taxes to the City of Seattle as part of the previously approved TDR program.</t>
  </si>
  <si>
    <t>CIP GF TRANSFERS</t>
  </si>
  <si>
    <t>EN_A69900_Input</t>
  </si>
  <si>
    <t>Capital Projects General Fund Reserve Transfer</t>
  </si>
  <si>
    <t>This request funds projects in the Building Repair and Replacement Fund from a reserve in the General Fund financial plan.</t>
  </si>
  <si>
    <t>ROADS CONSTRUCTION TRANSFER</t>
  </si>
  <si>
    <t>EN_A73400_Input</t>
  </si>
  <si>
    <t>Road Fund Contribution to RSD Capital Funds</t>
  </si>
  <si>
    <t>VETERANS AND FAMILY LEVY</t>
  </si>
  <si>
    <t>EN_A11700_Input</t>
  </si>
  <si>
    <t>Veterans Program Short-Term Move Reimbursement</t>
  </si>
  <si>
    <t>In 2011 Council approved a short-term move capital project for a combination of General Fund agencies and three non-general fund agencies. For all agencies involved, FMD was paid through an upfront contribution from the General Fund. For the mid-bi ordinance we are proposing that agencies and funds include appropriation authority to reimburse the General Fund for the short-term move costs that it covered. For the Veterans Levy, this amount is $178,054.</t>
  </si>
  <si>
    <t>CULTURAL DEVELOPMENT AUTHORITY</t>
  </si>
  <si>
    <t>EN_A30100_Input</t>
  </si>
  <si>
    <t>1% For Art Contribution</t>
  </si>
  <si>
    <t>This represents the new 1% for Art contribution consistent with the CIP projects proposed as part of the Mid-Biennial budget update.</t>
  </si>
  <si>
    <t>PARKS AND RECREATION</t>
  </si>
  <si>
    <t>EN_A64000_Input</t>
  </si>
  <si>
    <t>S2_002</t>
  </si>
  <si>
    <t>Evergreen Community Aquatic Center (ECAC)</t>
  </si>
  <si>
    <t>This budget proposal provides additional funding in 2016 to the non-profit organization WhiteWater Aquatics management to continue operations of the ECAC. This North Highline facility was owned and operated by Parks until 2009 and transferred due to funding challenges.</t>
  </si>
  <si>
    <t>PUBLIC HEALTH</t>
  </si>
  <si>
    <t>EN_A80000_Input</t>
  </si>
  <si>
    <t>Disappropriation of Child Profile</t>
  </si>
  <si>
    <t>The State Department of Health (DOH) has contracted with Public Health Community Health Services (CHS) to manage Child Profile Health Promotion and the Washington State Immunization Information System (IIS) programs since 2002. The contract was terminated as of June 30th, 2015, and these programs are moving back to DOH, directly impacting 9.25 Child Profile staff and King County IT Support staff.</t>
  </si>
  <si>
    <t>Disappropriation of Duplicate Seattle Revenue and Expense</t>
  </si>
  <si>
    <t>City of Seattle – Human Services Department (HSD) funds dental services at North and Downtown Public Health Centers. In the 2015/2016 Biennial Budget a portion of these funds were over-allocated in the Community Health Center Partnership (CHCP) budget. This is a technical correction with no fiscal impact.</t>
  </si>
  <si>
    <t>Sr. Accountant TLT for Medicaid Administration Reconciliation</t>
  </si>
  <si>
    <t>The Sr. Accountant will be responsible for working on the Medicaid Administration reconciliation process. This process, required by the Washington State Health Care Authority, may yield $3.5M of new one-time revenue to the department.</t>
  </si>
  <si>
    <t>S2_005</t>
  </si>
  <si>
    <t>New Teen Pregnancy Prevention Grant</t>
  </si>
  <si>
    <t>Public Health - Seattle &amp; King County (PHSKC) has received a Department of Health and Human Services grant to evaluate the High School FLASH Curriculum and support its teen pregnancy prevention program for vulnerable youth. PHSKC will serve as project director and oversee implementation of the curriculum. The grant will support 2.1 FTEs in the Family Planning Health Education program, 0.1 FTE in APDE, and 0.2 FTE admin time.</t>
  </si>
  <si>
    <t>S2_007</t>
  </si>
  <si>
    <t>TB Control Program Grant Adjustment</t>
  </si>
  <si>
    <t>This decision package adds FTE authority for a 0.6 FTE Disease Research/Intervention Specialist to replace an expiring TLT funded by a 10-year federal grant that focuses on improving diagnosis and treatment of latent tuberculosis infections. The position is expected to start on April 1, 2016. The grant period runs through 2021. No additional expenditure authority or revenue is being requested.</t>
  </si>
  <si>
    <t>S2_008</t>
  </si>
  <si>
    <t>Kids Plus Pilot Project</t>
  </si>
  <si>
    <t>This proposal is appropriation authority for Health Care for the Homeless, a division of King County Public Health, to expand the Kids Plus program and demonstrate an innovative integrated services and housing approach that could be instrumental in informing the future of health care in Washington State.</t>
  </si>
  <si>
    <t>S2_009</t>
  </si>
  <si>
    <t>This decision package requests General Fund support to increase the STD Clinic’s hours by 2 hours per day (open till 6:30pm), restoring business hours to 2014 levels to meet the public health need for HIV and STD testing. The funding would pay for additional contract staff (1.3 FTE clinician and 0.5 FTE patient registration staff). Hours were cut in mid-2014 to address the budget shortfall but the cut has had a negative impact on patient volumes with an average of 20 patients being turned away per week.</t>
  </si>
  <si>
    <t>BUSINESS RESOURCE CENTER</t>
  </si>
  <si>
    <t>EN_A30000_Input</t>
  </si>
  <si>
    <t>PeopleSoft Upgrade Changes</t>
  </si>
  <si>
    <t>The model for PeopleSoft upgrades changed from major upgrades every 5 years to annual updates which include up to 4 per year. The BRC currently collects the internal service funds for PeopleSoft updates annually and holds the balance in reserves for appropriation every 5 years. We are now requesting to appropriate every year to accommodate the shift in the process for updates. This request has no impact on rates.</t>
  </si>
  <si>
    <t>FACILITIES MANAGEMENT INTERNAL SERVICE</t>
  </si>
  <si>
    <t>EN_A60100_Input</t>
  </si>
  <si>
    <t>HR Associate</t>
  </si>
  <si>
    <t>This request provides funding for a needed HR Associate position to handle more of the PeopleSoft transactional duties such as data entry when there are changes to employees status, or pay changes, etc.</t>
  </si>
  <si>
    <t>KCIT SERVICES</t>
  </si>
  <si>
    <t>EN_A43200_Input</t>
  </si>
  <si>
    <t>Security Awareness Program</t>
  </si>
  <si>
    <t>King County requires a security awareness program informing all employees of their information security obligations set forth in the information security polices and standards. This annual program can reduce risks to the County of impacts to the confidentiality, integrity and availability of County information</t>
  </si>
  <si>
    <t>New</t>
  </si>
  <si>
    <t>BYRNE JUSTICE ASISTANCE GRANT (JAG) FFY 2015</t>
  </si>
  <si>
    <t>EN_A51615_Input</t>
  </si>
  <si>
    <t>Byrne Justice Assistance Grant (JAG) FFY 2015</t>
  </si>
  <si>
    <t>In 2016, King County will receive $153,212 from the Department of Justice through the 2015 Federal Fiscal Year Byrne Justice Assistance Grant. Funding from this grant will support the Recidivism Reduction/Reentry Coordinator TLT.</t>
  </si>
  <si>
    <t>Total Operating Midbiennial Ordinance</t>
  </si>
  <si>
    <t>Note:  This narrative report does not include CIP.</t>
  </si>
  <si>
    <t>Associated with Public Health S2_009; This decision package requests General Funds to support increasing the STD Clinic’s hours by 2 hours per day, restoring business hours to 2014 levels to meet the public health need for HIV and STD testing, linking high risk patients to care and disease control. The funding would specifically pay for additional contract staff (1.0 FTE clinician and 0.5 FTE patient registration staff) to allow the STD Clinic to stay open until 6:30 pm each day. Hours were cut in mid-2014 to address the budget shortfall, but the cut has had a negative impact on patient volumes with an average of 20 patients are being turned away per week.</t>
  </si>
  <si>
    <t>This decision package adjusts the Road Fund Contribution to the RSD Capital Funds in support of mid-biennial adjustments to projects documented in the RSD mid biennial review capital budget proposal. Funded by better than anticipated 2015 beginning RSD Operating Fund balance, an increase in anticipated property tax collections, and release of programmed Facilities Reserve money.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</si>
</sst>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2">
    <font>
      <sz val="12"/>
      <color theme="1"/>
      <name val="Arial"/>
      <family val="2"/>
    </font>
    <font>
      <sz val="10"/>
      <name val="Arial"/>
      <family val="2"/>
    </font>
    <font>
      <sz val="10"/>
      <color theme="1"/>
      <name val="Arial"/>
      <family val="2"/>
    </font>
    <font>
      <sz val="10"/>
      <color theme="1"/>
      <name val="Arial Unicode MS"/>
      <family val="2"/>
    </font>
    <font>
      <b/>
      <sz val="16"/>
      <color theme="1"/>
      <name val="Arial"/>
      <family val="2"/>
    </font>
    <font>
      <b/>
      <sz val="16"/>
      <color theme="1"/>
      <name val="Arial Unicode MS"/>
      <family val="2"/>
    </font>
    <font>
      <sz val="11"/>
      <color indexed="17"/>
      <name val="Calibri"/>
      <family val="2"/>
    </font>
    <font>
      <b/>
      <sz val="10"/>
      <color indexed="17"/>
      <name val="Calibri"/>
      <family val="2"/>
    </font>
    <font>
      <b/>
      <sz val="10"/>
      <color theme="1"/>
      <name val="Arial"/>
      <family val="2"/>
    </font>
    <font>
      <sz val="11"/>
      <color theme="1"/>
      <name val="Calibri"/>
      <family val="2"/>
      <scheme val="minor"/>
    </font>
    <font>
      <sz val="10"/>
      <name val="Tahoma"/>
      <family val="2"/>
    </font>
    <font>
      <sz val="10"/>
      <name val="Arial Unicode MS"/>
      <family val="2"/>
    </font>
  </fonts>
  <fills count="4">
    <fill>
      <patternFill/>
    </fill>
    <fill>
      <patternFill patternType="gray125"/>
    </fill>
    <fill>
      <patternFill patternType="solid">
        <fgColor indexed="42"/>
        <bgColor indexed="64"/>
      </patternFill>
    </fill>
    <fill>
      <patternFill patternType="solid">
        <fgColor theme="7" tint="0.5999900102615356"/>
        <bgColor indexed="64"/>
      </patternFill>
    </fill>
  </fills>
  <borders count="3">
    <border>
      <left/>
      <right/>
      <top/>
      <bottom/>
      <diagonal/>
    </border>
    <border>
      <left style="hair">
        <color rgb="FF0000FF"/>
      </left>
      <right style="hair">
        <color rgb="FF0000FF"/>
      </right>
      <top style="hair">
        <color rgb="FF0000FF"/>
      </top>
      <bottom style="hair">
        <color rgb="FF0000FF"/>
      </bottom>
    </border>
    <border>
      <left/>
      <right/>
      <top style="thin"/>
      <bottom style="medium"/>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6" fillId="2" borderId="0" applyNumberFormat="0" applyBorder="0" applyAlignment="0" applyProtection="0"/>
    <xf numFmtId="0" fontId="9" fillId="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9"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10"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quotePrefix="1">
      <alignment vertical="center" wrapText="1"/>
    </xf>
    <xf numFmtId="164" fontId="3" fillId="0" borderId="0" xfId="18" applyNumberFormat="1" applyFont="1" applyFill="1" applyAlignment="1" quotePrefix="1">
      <alignment vertical="center" wrapText="1"/>
    </xf>
    <xf numFmtId="43" fontId="3" fillId="0" borderId="0" xfId="18" applyFont="1" applyFill="1" applyAlignment="1" quotePrefix="1">
      <alignment vertical="center" wrapText="1"/>
    </xf>
    <xf numFmtId="0" fontId="4" fillId="0" borderId="0" xfId="0" applyFont="1" applyFill="1" applyAlignment="1">
      <alignment vertical="center"/>
    </xf>
    <xf numFmtId="0" fontId="5" fillId="0" borderId="0" xfId="0" applyFont="1" applyFill="1" applyAlignment="1" quotePrefix="1">
      <alignment vertical="center"/>
    </xf>
    <xf numFmtId="0" fontId="7" fillId="2" borderId="0" xfId="20" applyFont="1" applyAlignment="1">
      <alignment horizontal="left" vertical="center" wrapText="1"/>
    </xf>
    <xf numFmtId="0" fontId="7" fillId="2" borderId="0" xfId="20" applyFont="1" applyAlignment="1" quotePrefix="1">
      <alignment horizontal="left" vertical="center" wrapText="1"/>
    </xf>
    <xf numFmtId="0" fontId="7" fillId="2" borderId="0" xfId="20" applyFont="1" applyAlignment="1" quotePrefix="1">
      <alignment horizontal="right" vertical="center" wrapText="1"/>
    </xf>
    <xf numFmtId="164" fontId="7" fillId="2" borderId="0" xfId="20" applyNumberFormat="1" applyFont="1" applyAlignment="1" quotePrefix="1">
      <alignment horizontal="right" vertical="center" wrapText="1"/>
    </xf>
    <xf numFmtId="43" fontId="7" fillId="2" borderId="0" xfId="20" applyNumberFormat="1" applyFont="1" applyAlignment="1" quotePrefix="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quotePrefix="1">
      <alignment vertical="center" wrapText="1"/>
    </xf>
    <xf numFmtId="0" fontId="3" fillId="0" borderId="1" xfId="0" applyFont="1" applyFill="1" applyBorder="1" applyAlignment="1">
      <alignment vertical="center" wrapText="1"/>
    </xf>
    <xf numFmtId="164" fontId="3" fillId="0" borderId="1" xfId="18" applyNumberFormat="1" applyFont="1" applyFill="1" applyBorder="1" applyAlignment="1">
      <alignment vertical="center" wrapText="1"/>
    </xf>
    <xf numFmtId="43" fontId="3" fillId="0" borderId="1" xfId="18" applyFont="1" applyFill="1" applyBorder="1" applyAlignment="1">
      <alignment vertical="center" wrapText="1"/>
    </xf>
    <xf numFmtId="0" fontId="3" fillId="0" borderId="0" xfId="0" applyFont="1" applyFill="1" applyAlignment="1">
      <alignment vertical="center" wrapText="1"/>
    </xf>
    <xf numFmtId="164" fontId="2" fillId="0" borderId="0" xfId="18" applyNumberFormat="1" applyFont="1" applyFill="1" applyAlignment="1">
      <alignment vertical="center" wrapText="1"/>
    </xf>
    <xf numFmtId="43" fontId="2" fillId="0" borderId="0" xfId="18" applyFont="1" applyFill="1" applyAlignment="1">
      <alignment vertical="center" wrapText="1"/>
    </xf>
    <xf numFmtId="0" fontId="8" fillId="0" borderId="2" xfId="0" applyFont="1" applyFill="1" applyBorder="1" applyAlignment="1">
      <alignment horizontal="left" vertical="center"/>
    </xf>
    <xf numFmtId="0" fontId="8" fillId="0" borderId="2" xfId="0" applyFont="1" applyFill="1" applyBorder="1" applyAlignment="1">
      <alignment vertical="center" wrapText="1"/>
    </xf>
    <xf numFmtId="164" fontId="8" fillId="0" borderId="2" xfId="18" applyNumberFormat="1" applyFont="1" applyFill="1" applyBorder="1" applyAlignment="1">
      <alignment vertical="center" wrapText="1"/>
    </xf>
    <xf numFmtId="165" fontId="8" fillId="0" borderId="2" xfId="16" applyNumberFormat="1" applyFont="1" applyFill="1" applyBorder="1" applyAlignment="1">
      <alignment vertical="center" wrapText="1"/>
    </xf>
    <xf numFmtId="43" fontId="8" fillId="0" borderId="2" xfId="18" applyFont="1" applyFill="1" applyBorder="1" applyAlignment="1">
      <alignment vertical="center" wrapText="1"/>
    </xf>
    <xf numFmtId="0" fontId="2" fillId="0" borderId="0" xfId="0" applyFont="1" applyFill="1" applyAlignment="1">
      <alignment vertical="center"/>
    </xf>
  </cellXfs>
  <cellStyles count="43">
    <cellStyle name="Normal" xfId="0"/>
    <cellStyle name="Percent" xfId="15"/>
    <cellStyle name="Currency" xfId="16"/>
    <cellStyle name="Currency [0]" xfId="17"/>
    <cellStyle name="Comma" xfId="18"/>
    <cellStyle name="Comma [0]" xfId="19"/>
    <cellStyle name="Good 2" xfId="20"/>
    <cellStyle name="40% - Accent4 2" xfId="21"/>
    <cellStyle name="Comma 10" xfId="22"/>
    <cellStyle name="Comma 11" xfId="23"/>
    <cellStyle name="Comma 12" xfId="24"/>
    <cellStyle name="Comma 13" xfId="25"/>
    <cellStyle name="Comma 14" xfId="26"/>
    <cellStyle name="Comma 15" xfId="27"/>
    <cellStyle name="Comma 16" xfId="28"/>
    <cellStyle name="Comma 17" xfId="29"/>
    <cellStyle name="Comma 2" xfId="30"/>
    <cellStyle name="Comma 2 2" xfId="31"/>
    <cellStyle name="Comma 3" xfId="32"/>
    <cellStyle name="Comma 3 2" xfId="33"/>
    <cellStyle name="Comma 4" xfId="34"/>
    <cellStyle name="Comma 5" xfId="35"/>
    <cellStyle name="Comma 6" xfId="36"/>
    <cellStyle name="Comma 7" xfId="37"/>
    <cellStyle name="Comma 8" xfId="38"/>
    <cellStyle name="Comma 9" xfId="39"/>
    <cellStyle name="Currency 2" xfId="40"/>
    <cellStyle name="Currency 3" xfId="41"/>
    <cellStyle name="Normal 10" xfId="42"/>
    <cellStyle name="Normal 11" xfId="43"/>
    <cellStyle name="Normal 12" xfId="44"/>
    <cellStyle name="Normal 2" xfId="45"/>
    <cellStyle name="Normal 2 2" xfId="46"/>
    <cellStyle name="Normal 3" xfId="47"/>
    <cellStyle name="Normal 4" xfId="48"/>
    <cellStyle name="Normal 5" xfId="49"/>
    <cellStyle name="Normal 6" xfId="50"/>
    <cellStyle name="Normal 7" xfId="51"/>
    <cellStyle name="Normal 8" xfId="52"/>
    <cellStyle name="Normal 9" xfId="53"/>
    <cellStyle name="Percent 2" xfId="54"/>
    <cellStyle name="Percent 3" xfId="55"/>
    <cellStyle name="Percent 4"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showGridLines="0" tabSelected="1" workbookViewId="0" topLeftCell="A23">
      <selection activeCell="F23" sqref="F23"/>
    </sheetView>
  </sheetViews>
  <sheetFormatPr defaultColWidth="8.88671875" defaultRowHeight="15"/>
  <cols>
    <col min="1" max="1" width="6.77734375" style="1" customWidth="1"/>
    <col min="2" max="2" width="15.77734375" style="2" customWidth="1"/>
    <col min="3" max="3" width="12.99609375" style="2" hidden="1" customWidth="1"/>
    <col min="4" max="4" width="7.88671875" style="2" customWidth="1"/>
    <col min="5" max="5" width="15.4453125" style="2" customWidth="1"/>
    <col min="6" max="6" width="34.88671875" style="2" bestFit="1" customWidth="1"/>
    <col min="7" max="7" width="12.5546875" style="2" customWidth="1"/>
    <col min="8" max="8" width="14.21484375" style="2" hidden="1" customWidth="1"/>
    <col min="9" max="9" width="11.10546875" style="20" hidden="1" customWidth="1"/>
    <col min="10" max="10" width="13.6640625" style="20" hidden="1" customWidth="1"/>
    <col min="11" max="11" width="11.77734375" style="20" customWidth="1"/>
    <col min="12" max="12" width="11.77734375" style="20" hidden="1" customWidth="1"/>
    <col min="13" max="13" width="12.5546875" style="20" hidden="1" customWidth="1"/>
    <col min="14" max="14" width="11.10546875" style="20" customWidth="1"/>
    <col min="15" max="16" width="10.77734375" style="21" hidden="1" customWidth="1"/>
    <col min="17" max="17" width="10.21484375" style="21" customWidth="1"/>
    <col min="18" max="19" width="10.77734375" style="21" hidden="1" customWidth="1"/>
    <col min="20" max="20" width="9.4453125" style="21" customWidth="1"/>
    <col min="21" max="21" width="12.77734375" style="20" customWidth="1"/>
    <col min="22" max="16384" width="8.77734375" style="2" customWidth="1"/>
  </cols>
  <sheetData>
    <row r="1" spans="5:21" ht="15">
      <c r="E1" s="3"/>
      <c r="F1" s="3"/>
      <c r="G1" s="3"/>
      <c r="H1" s="3"/>
      <c r="I1" s="4"/>
      <c r="J1" s="4"/>
      <c r="K1" s="4"/>
      <c r="L1" s="4"/>
      <c r="M1" s="4"/>
      <c r="N1" s="4"/>
      <c r="O1" s="5"/>
      <c r="P1" s="5"/>
      <c r="Q1" s="5"/>
      <c r="R1" s="5"/>
      <c r="S1" s="5"/>
      <c r="T1" s="5"/>
      <c r="U1" s="4"/>
    </row>
    <row r="2" spans="5:21" ht="15">
      <c r="E2" s="3"/>
      <c r="F2" s="3"/>
      <c r="G2" s="3"/>
      <c r="H2" s="3"/>
      <c r="I2" s="4"/>
      <c r="J2" s="4"/>
      <c r="K2" s="4"/>
      <c r="L2" s="4"/>
      <c r="M2" s="4"/>
      <c r="N2" s="4"/>
      <c r="O2" s="5"/>
      <c r="P2" s="5"/>
      <c r="Q2" s="5"/>
      <c r="R2" s="5"/>
      <c r="S2" s="5"/>
      <c r="T2" s="5"/>
      <c r="U2" s="4"/>
    </row>
    <row r="3" spans="5:21" ht="15">
      <c r="E3" s="3"/>
      <c r="F3" s="3"/>
      <c r="G3" s="3"/>
      <c r="H3" s="3"/>
      <c r="I3" s="4"/>
      <c r="J3" s="4"/>
      <c r="K3" s="4"/>
      <c r="L3" s="4"/>
      <c r="M3" s="4"/>
      <c r="N3" s="4"/>
      <c r="O3" s="5"/>
      <c r="P3" s="5"/>
      <c r="Q3" s="5"/>
      <c r="R3" s="5"/>
      <c r="S3" s="5"/>
      <c r="T3" s="5"/>
      <c r="U3" s="4"/>
    </row>
    <row r="4" spans="5:21" ht="15">
      <c r="E4" s="3"/>
      <c r="F4" s="3"/>
      <c r="G4" s="3"/>
      <c r="H4" s="3"/>
      <c r="I4" s="4"/>
      <c r="J4" s="4"/>
      <c r="K4" s="4"/>
      <c r="L4" s="4"/>
      <c r="M4" s="4"/>
      <c r="N4" s="4"/>
      <c r="O4" s="5"/>
      <c r="P4" s="5"/>
      <c r="Q4" s="5"/>
      <c r="R4" s="5"/>
      <c r="S4" s="5"/>
      <c r="T4" s="5"/>
      <c r="U4" s="4"/>
    </row>
    <row r="5" spans="5:21" ht="15">
      <c r="E5" s="3"/>
      <c r="F5" s="3"/>
      <c r="G5" s="3"/>
      <c r="H5" s="3"/>
      <c r="I5" s="4"/>
      <c r="J5" s="4"/>
      <c r="K5" s="4"/>
      <c r="L5" s="4"/>
      <c r="M5" s="4"/>
      <c r="N5" s="4"/>
      <c r="O5" s="5"/>
      <c r="P5" s="5"/>
      <c r="Q5" s="5"/>
      <c r="R5" s="5"/>
      <c r="S5" s="5"/>
      <c r="T5" s="5"/>
      <c r="U5" s="4"/>
    </row>
    <row r="6" spans="1:21" ht="23.4">
      <c r="A6" s="6" t="s">
        <v>0</v>
      </c>
      <c r="B6" s="6"/>
      <c r="C6" s="6"/>
      <c r="D6" s="6"/>
      <c r="E6" s="7"/>
      <c r="F6" s="3"/>
      <c r="G6" s="3"/>
      <c r="H6" s="3"/>
      <c r="I6" s="4"/>
      <c r="J6" s="4"/>
      <c r="K6" s="4"/>
      <c r="L6" s="4"/>
      <c r="M6" s="4"/>
      <c r="N6" s="4"/>
      <c r="O6" s="5"/>
      <c r="P6" s="5"/>
      <c r="Q6" s="5"/>
      <c r="R6" s="5"/>
      <c r="S6" s="5"/>
      <c r="T6" s="5"/>
      <c r="U6" s="4"/>
    </row>
    <row r="7" spans="5:21" ht="15">
      <c r="E7" s="3"/>
      <c r="F7" s="3"/>
      <c r="G7" s="3"/>
      <c r="H7" s="3"/>
      <c r="I7" s="4"/>
      <c r="J7" s="4"/>
      <c r="K7" s="4"/>
      <c r="L7" s="4"/>
      <c r="M7" s="4"/>
      <c r="N7" s="4"/>
      <c r="O7" s="5"/>
      <c r="P7" s="5"/>
      <c r="Q7" s="5"/>
      <c r="R7" s="5"/>
      <c r="S7" s="5"/>
      <c r="T7" s="5"/>
      <c r="U7" s="4"/>
    </row>
    <row r="8" spans="1:21" ht="27.6">
      <c r="A8" s="8" t="s">
        <v>1</v>
      </c>
      <c r="B8" s="8" t="s">
        <v>2</v>
      </c>
      <c r="C8" s="8" t="s">
        <v>3</v>
      </c>
      <c r="D8" s="8" t="s">
        <v>4</v>
      </c>
      <c r="E8" s="9" t="s">
        <v>5</v>
      </c>
      <c r="F8" s="9" t="s">
        <v>6</v>
      </c>
      <c r="G8" s="9" t="s">
        <v>7</v>
      </c>
      <c r="H8" s="10"/>
      <c r="I8" s="11" t="s">
        <v>8</v>
      </c>
      <c r="J8" s="11" t="s">
        <v>9</v>
      </c>
      <c r="K8" s="11" t="s">
        <v>10</v>
      </c>
      <c r="L8" s="11" t="s">
        <v>11</v>
      </c>
      <c r="M8" s="11" t="s">
        <v>9</v>
      </c>
      <c r="N8" s="11" t="s">
        <v>12</v>
      </c>
      <c r="O8" s="12" t="s">
        <v>11</v>
      </c>
      <c r="P8" s="12" t="s">
        <v>9</v>
      </c>
      <c r="Q8" s="12" t="s">
        <v>13</v>
      </c>
      <c r="R8" s="12" t="s">
        <v>11</v>
      </c>
      <c r="S8" s="12" t="s">
        <v>9</v>
      </c>
      <c r="T8" s="12" t="s">
        <v>14</v>
      </c>
      <c r="U8" s="11" t="s">
        <v>15</v>
      </c>
    </row>
    <row r="9" spans="1:21" ht="150">
      <c r="A9" s="13">
        <v>18</v>
      </c>
      <c r="B9" s="14" t="s">
        <v>16</v>
      </c>
      <c r="C9" s="15" t="s">
        <v>17</v>
      </c>
      <c r="D9" s="15" t="s">
        <v>18</v>
      </c>
      <c r="E9" s="16" t="s">
        <v>19</v>
      </c>
      <c r="F9" s="16" t="s">
        <v>20</v>
      </c>
      <c r="G9" s="16" t="s">
        <v>21</v>
      </c>
      <c r="H9" s="16" t="s">
        <v>22</v>
      </c>
      <c r="I9" s="17">
        <v>75000</v>
      </c>
      <c r="J9" s="17">
        <v>0</v>
      </c>
      <c r="K9" s="17">
        <f aca="true" t="shared" si="0" ref="K9:K36">SUM(I9:J9)</f>
        <v>75000</v>
      </c>
      <c r="L9" s="17">
        <v>0</v>
      </c>
      <c r="M9" s="17">
        <v>0</v>
      </c>
      <c r="N9" s="17">
        <f aca="true" t="shared" si="1" ref="N9:N36">SUM(L9:M9)</f>
        <v>0</v>
      </c>
      <c r="O9" s="18">
        <v>0</v>
      </c>
      <c r="P9" s="18">
        <v>0</v>
      </c>
      <c r="Q9" s="18">
        <f aca="true" t="shared" si="2" ref="Q9:Q36">MAX(O9,P9)</f>
        <v>0</v>
      </c>
      <c r="R9" s="18">
        <v>0</v>
      </c>
      <c r="S9" s="18">
        <v>0</v>
      </c>
      <c r="T9" s="18">
        <f aca="true" t="shared" si="3" ref="T9:T36">MAX(R9:S9)</f>
        <v>0</v>
      </c>
      <c r="U9" s="17">
        <f>K9-N9</f>
        <v>75000</v>
      </c>
    </row>
    <row r="10" spans="1:21" ht="45">
      <c r="A10" s="13">
        <v>20</v>
      </c>
      <c r="B10" s="14" t="s">
        <v>23</v>
      </c>
      <c r="C10" s="15" t="s">
        <v>24</v>
      </c>
      <c r="D10" s="15" t="s">
        <v>18</v>
      </c>
      <c r="E10" s="16" t="s">
        <v>25</v>
      </c>
      <c r="F10" s="16" t="s">
        <v>26</v>
      </c>
      <c r="G10" s="16" t="s">
        <v>27</v>
      </c>
      <c r="H10" s="16" t="s">
        <v>22</v>
      </c>
      <c r="I10" s="17">
        <v>0</v>
      </c>
      <c r="J10" s="17">
        <v>110143</v>
      </c>
      <c r="K10" s="17">
        <f t="shared" si="0"/>
        <v>110143</v>
      </c>
      <c r="L10" s="17">
        <v>0</v>
      </c>
      <c r="M10" s="17">
        <v>55072</v>
      </c>
      <c r="N10" s="17">
        <f t="shared" si="1"/>
        <v>55072</v>
      </c>
      <c r="O10" s="18">
        <v>0</v>
      </c>
      <c r="P10" s="18">
        <v>1</v>
      </c>
      <c r="Q10" s="18">
        <f t="shared" si="2"/>
        <v>1</v>
      </c>
      <c r="R10" s="18">
        <v>0</v>
      </c>
      <c r="S10" s="18">
        <v>0</v>
      </c>
      <c r="T10" s="18">
        <f t="shared" si="3"/>
        <v>0</v>
      </c>
      <c r="U10" s="17">
        <f aca="true" t="shared" si="4" ref="U10:U37">K10-N10</f>
        <v>55071</v>
      </c>
    </row>
    <row r="11" spans="1:21" ht="75">
      <c r="A11" s="13">
        <v>20</v>
      </c>
      <c r="B11" s="14" t="s">
        <v>23</v>
      </c>
      <c r="C11" s="15" t="s">
        <v>24</v>
      </c>
      <c r="D11" s="15" t="s">
        <v>28</v>
      </c>
      <c r="E11" s="16" t="s">
        <v>29</v>
      </c>
      <c r="F11" s="16" t="s">
        <v>30</v>
      </c>
      <c r="G11" s="16" t="s">
        <v>27</v>
      </c>
      <c r="H11" s="16" t="s">
        <v>22</v>
      </c>
      <c r="I11" s="17">
        <v>0</v>
      </c>
      <c r="J11" s="17">
        <v>259995</v>
      </c>
      <c r="K11" s="17">
        <f t="shared" si="0"/>
        <v>259995</v>
      </c>
      <c r="L11" s="17">
        <v>0</v>
      </c>
      <c r="M11" s="17">
        <v>129997</v>
      </c>
      <c r="N11" s="17">
        <f t="shared" si="1"/>
        <v>129997</v>
      </c>
      <c r="O11" s="18">
        <v>0</v>
      </c>
      <c r="P11" s="18">
        <v>4</v>
      </c>
      <c r="Q11" s="18">
        <f t="shared" si="2"/>
        <v>4</v>
      </c>
      <c r="R11" s="18">
        <v>0</v>
      </c>
      <c r="S11" s="18">
        <v>0</v>
      </c>
      <c r="T11" s="18">
        <f t="shared" si="3"/>
        <v>0</v>
      </c>
      <c r="U11" s="17">
        <f t="shared" si="4"/>
        <v>129998</v>
      </c>
    </row>
    <row r="12" spans="1:21" ht="60">
      <c r="A12" s="13">
        <v>20</v>
      </c>
      <c r="B12" s="14" t="s">
        <v>23</v>
      </c>
      <c r="C12" s="15" t="s">
        <v>24</v>
      </c>
      <c r="D12" s="15" t="s">
        <v>31</v>
      </c>
      <c r="E12" s="16" t="s">
        <v>32</v>
      </c>
      <c r="F12" s="16" t="s">
        <v>33</v>
      </c>
      <c r="G12" s="16" t="s">
        <v>21</v>
      </c>
      <c r="H12" s="16" t="s">
        <v>22</v>
      </c>
      <c r="I12" s="17">
        <v>0</v>
      </c>
      <c r="J12" s="17">
        <v>1214172</v>
      </c>
      <c r="K12" s="17">
        <f t="shared" si="0"/>
        <v>1214172</v>
      </c>
      <c r="L12" s="17">
        <v>0</v>
      </c>
      <c r="M12" s="17">
        <v>1349207</v>
      </c>
      <c r="N12" s="17">
        <f t="shared" si="1"/>
        <v>1349207</v>
      </c>
      <c r="O12" s="18">
        <v>0</v>
      </c>
      <c r="P12" s="18">
        <v>6</v>
      </c>
      <c r="Q12" s="18">
        <f t="shared" si="2"/>
        <v>6</v>
      </c>
      <c r="R12" s="18">
        <v>0</v>
      </c>
      <c r="S12" s="18">
        <v>0</v>
      </c>
      <c r="T12" s="18">
        <f t="shared" si="3"/>
        <v>0</v>
      </c>
      <c r="U12" s="17">
        <f t="shared" si="4"/>
        <v>-135035</v>
      </c>
    </row>
    <row r="13" spans="1:21" ht="120">
      <c r="A13" s="13">
        <v>28</v>
      </c>
      <c r="B13" s="14" t="s">
        <v>34</v>
      </c>
      <c r="C13" s="15" t="s">
        <v>35</v>
      </c>
      <c r="D13" s="15" t="s">
        <v>18</v>
      </c>
      <c r="E13" s="16" t="s">
        <v>36</v>
      </c>
      <c r="F13" s="16" t="s">
        <v>37</v>
      </c>
      <c r="G13" s="16" t="s">
        <v>21</v>
      </c>
      <c r="H13" s="16" t="s">
        <v>22</v>
      </c>
      <c r="I13" s="17">
        <v>0</v>
      </c>
      <c r="J13" s="17">
        <v>0</v>
      </c>
      <c r="K13" s="17">
        <f t="shared" si="0"/>
        <v>0</v>
      </c>
      <c r="L13" s="17">
        <v>0</v>
      </c>
      <c r="M13" s="17">
        <v>0</v>
      </c>
      <c r="N13" s="17">
        <f t="shared" si="1"/>
        <v>0</v>
      </c>
      <c r="O13" s="18">
        <v>0</v>
      </c>
      <c r="P13" s="18">
        <v>0</v>
      </c>
      <c r="Q13" s="18">
        <f t="shared" si="2"/>
        <v>0</v>
      </c>
      <c r="R13" s="18">
        <v>1</v>
      </c>
      <c r="S13" s="18">
        <v>1</v>
      </c>
      <c r="T13" s="18">
        <f t="shared" si="3"/>
        <v>1</v>
      </c>
      <c r="U13" s="17">
        <f t="shared" si="4"/>
        <v>0</v>
      </c>
    </row>
    <row r="14" spans="1:21" ht="120">
      <c r="A14" s="13">
        <v>28</v>
      </c>
      <c r="B14" s="14" t="s">
        <v>34</v>
      </c>
      <c r="C14" s="15" t="s">
        <v>35</v>
      </c>
      <c r="D14" s="15" t="s">
        <v>28</v>
      </c>
      <c r="E14" s="16" t="s">
        <v>38</v>
      </c>
      <c r="F14" s="16" t="s">
        <v>39</v>
      </c>
      <c r="G14" s="16" t="s">
        <v>21</v>
      </c>
      <c r="H14" s="16" t="s">
        <v>22</v>
      </c>
      <c r="I14" s="17">
        <v>0</v>
      </c>
      <c r="J14" s="17">
        <v>128640</v>
      </c>
      <c r="K14" s="17">
        <f t="shared" si="0"/>
        <v>128640</v>
      </c>
      <c r="L14" s="17">
        <v>0</v>
      </c>
      <c r="M14" s="17">
        <v>128640</v>
      </c>
      <c r="N14" s="17">
        <f t="shared" si="1"/>
        <v>128640</v>
      </c>
      <c r="O14" s="18">
        <v>0</v>
      </c>
      <c r="P14" s="18">
        <v>0</v>
      </c>
      <c r="Q14" s="18">
        <f t="shared" si="2"/>
        <v>0</v>
      </c>
      <c r="R14" s="18">
        <v>0</v>
      </c>
      <c r="S14" s="18">
        <v>1</v>
      </c>
      <c r="T14" s="18">
        <f t="shared" si="3"/>
        <v>1</v>
      </c>
      <c r="U14" s="17">
        <f t="shared" si="4"/>
        <v>0</v>
      </c>
    </row>
    <row r="15" spans="1:21" ht="135">
      <c r="A15" s="13">
        <v>29</v>
      </c>
      <c r="B15" s="14" t="s">
        <v>40</v>
      </c>
      <c r="C15" s="15" t="s">
        <v>41</v>
      </c>
      <c r="D15" s="15" t="s">
        <v>18</v>
      </c>
      <c r="E15" s="16" t="s">
        <v>42</v>
      </c>
      <c r="F15" s="16" t="s">
        <v>43</v>
      </c>
      <c r="G15" s="16" t="s">
        <v>21</v>
      </c>
      <c r="H15" s="16" t="s">
        <v>22</v>
      </c>
      <c r="I15" s="17">
        <v>214136</v>
      </c>
      <c r="J15" s="17">
        <v>220439</v>
      </c>
      <c r="K15" s="17">
        <f t="shared" si="0"/>
        <v>434575</v>
      </c>
      <c r="L15" s="17">
        <v>92392</v>
      </c>
      <c r="M15" s="17">
        <v>342183</v>
      </c>
      <c r="N15" s="17">
        <f t="shared" si="1"/>
        <v>434575</v>
      </c>
      <c r="O15" s="18">
        <v>0</v>
      </c>
      <c r="P15" s="18">
        <v>0</v>
      </c>
      <c r="Q15" s="18">
        <f t="shared" si="2"/>
        <v>0</v>
      </c>
      <c r="R15" s="18">
        <v>0</v>
      </c>
      <c r="S15" s="18">
        <v>0</v>
      </c>
      <c r="T15" s="18">
        <f t="shared" si="3"/>
        <v>0</v>
      </c>
      <c r="U15" s="17">
        <f t="shared" si="4"/>
        <v>0</v>
      </c>
    </row>
    <row r="16" spans="1:21" ht="120">
      <c r="A16" s="13">
        <v>32</v>
      </c>
      <c r="B16" s="14" t="s">
        <v>44</v>
      </c>
      <c r="C16" s="15" t="s">
        <v>45</v>
      </c>
      <c r="D16" s="15" t="s">
        <v>18</v>
      </c>
      <c r="E16" s="16" t="s">
        <v>46</v>
      </c>
      <c r="F16" s="16" t="s">
        <v>47</v>
      </c>
      <c r="G16" s="16" t="s">
        <v>48</v>
      </c>
      <c r="H16" s="16" t="s">
        <v>22</v>
      </c>
      <c r="I16" s="17">
        <v>125000</v>
      </c>
      <c r="J16" s="17">
        <v>125000</v>
      </c>
      <c r="K16" s="17">
        <f t="shared" si="0"/>
        <v>250000</v>
      </c>
      <c r="L16" s="17">
        <v>0</v>
      </c>
      <c r="M16" s="17">
        <v>0</v>
      </c>
      <c r="N16" s="17">
        <f t="shared" si="1"/>
        <v>0</v>
      </c>
      <c r="O16" s="18">
        <v>0</v>
      </c>
      <c r="P16" s="18">
        <v>0</v>
      </c>
      <c r="Q16" s="18">
        <f t="shared" si="2"/>
        <v>0</v>
      </c>
      <c r="R16" s="18">
        <v>0</v>
      </c>
      <c r="S16" s="18">
        <v>0</v>
      </c>
      <c r="T16" s="18">
        <f t="shared" si="3"/>
        <v>0</v>
      </c>
      <c r="U16" s="17">
        <f t="shared" si="4"/>
        <v>250000</v>
      </c>
    </row>
    <row r="17" spans="1:21" ht="150">
      <c r="A17" s="13">
        <v>33</v>
      </c>
      <c r="B17" s="14" t="s">
        <v>49</v>
      </c>
      <c r="C17" s="15" t="s">
        <v>50</v>
      </c>
      <c r="D17" s="15" t="s">
        <v>18</v>
      </c>
      <c r="E17" s="16" t="s">
        <v>51</v>
      </c>
      <c r="F17" s="16" t="s">
        <v>52</v>
      </c>
      <c r="G17" s="16" t="s">
        <v>27</v>
      </c>
      <c r="H17" s="16" t="s">
        <v>22</v>
      </c>
      <c r="I17" s="17">
        <v>37680</v>
      </c>
      <c r="J17" s="17">
        <v>19385</v>
      </c>
      <c r="K17" s="17">
        <f t="shared" si="0"/>
        <v>57065</v>
      </c>
      <c r="L17" s="17">
        <v>0</v>
      </c>
      <c r="M17" s="17">
        <v>0</v>
      </c>
      <c r="N17" s="17">
        <f t="shared" si="1"/>
        <v>0</v>
      </c>
      <c r="O17" s="18">
        <v>0</v>
      </c>
      <c r="P17" s="18">
        <v>0</v>
      </c>
      <c r="Q17" s="18">
        <f t="shared" si="2"/>
        <v>0</v>
      </c>
      <c r="R17" s="18">
        <v>0</v>
      </c>
      <c r="S17" s="18">
        <v>0</v>
      </c>
      <c r="T17" s="18">
        <f t="shared" si="3"/>
        <v>0</v>
      </c>
      <c r="U17" s="17">
        <f t="shared" si="4"/>
        <v>57065</v>
      </c>
    </row>
    <row r="18" spans="1:21" ht="150">
      <c r="A18" s="13">
        <v>41</v>
      </c>
      <c r="B18" s="14" t="s">
        <v>53</v>
      </c>
      <c r="C18" s="15" t="s">
        <v>54</v>
      </c>
      <c r="D18" s="15" t="s">
        <v>18</v>
      </c>
      <c r="E18" s="16" t="s">
        <v>55</v>
      </c>
      <c r="F18" s="16" t="s">
        <v>56</v>
      </c>
      <c r="G18" s="16" t="s">
        <v>21</v>
      </c>
      <c r="H18" s="16" t="s">
        <v>22</v>
      </c>
      <c r="I18" s="17">
        <v>0</v>
      </c>
      <c r="J18" s="17">
        <v>131778</v>
      </c>
      <c r="K18" s="17">
        <f t="shared" si="0"/>
        <v>131778</v>
      </c>
      <c r="L18" s="17">
        <v>0</v>
      </c>
      <c r="M18" s="17">
        <v>0</v>
      </c>
      <c r="N18" s="17">
        <f t="shared" si="1"/>
        <v>0</v>
      </c>
      <c r="O18" s="18">
        <v>0</v>
      </c>
      <c r="P18" s="18">
        <v>0</v>
      </c>
      <c r="Q18" s="18">
        <f t="shared" si="2"/>
        <v>0</v>
      </c>
      <c r="R18" s="18">
        <v>0</v>
      </c>
      <c r="S18" s="18">
        <v>1</v>
      </c>
      <c r="T18" s="18">
        <f t="shared" si="3"/>
        <v>1</v>
      </c>
      <c r="U18" s="17">
        <f t="shared" si="4"/>
        <v>131778</v>
      </c>
    </row>
    <row r="19" spans="1:21" ht="210">
      <c r="A19" s="13">
        <v>44</v>
      </c>
      <c r="B19" s="14" t="s">
        <v>57</v>
      </c>
      <c r="C19" s="15" t="s">
        <v>58</v>
      </c>
      <c r="D19" s="15" t="s">
        <v>18</v>
      </c>
      <c r="E19" s="16" t="s">
        <v>59</v>
      </c>
      <c r="F19" s="16" t="s">
        <v>122</v>
      </c>
      <c r="G19" s="16" t="s">
        <v>21</v>
      </c>
      <c r="H19" s="16" t="s">
        <v>22</v>
      </c>
      <c r="I19" s="17">
        <v>0</v>
      </c>
      <c r="J19" s="17">
        <v>176000</v>
      </c>
      <c r="K19" s="17">
        <f t="shared" si="0"/>
        <v>176000</v>
      </c>
      <c r="L19" s="17">
        <v>0</v>
      </c>
      <c r="M19" s="17">
        <v>0</v>
      </c>
      <c r="N19" s="17">
        <f t="shared" si="1"/>
        <v>0</v>
      </c>
      <c r="O19" s="18">
        <v>0</v>
      </c>
      <c r="P19" s="18">
        <v>0</v>
      </c>
      <c r="Q19" s="18">
        <f t="shared" si="2"/>
        <v>0</v>
      </c>
      <c r="R19" s="18">
        <v>0</v>
      </c>
      <c r="S19" s="18">
        <v>0</v>
      </c>
      <c r="T19" s="18">
        <f t="shared" si="3"/>
        <v>0</v>
      </c>
      <c r="U19" s="17">
        <f t="shared" si="4"/>
        <v>176000</v>
      </c>
    </row>
    <row r="20" spans="1:21" ht="45">
      <c r="A20" s="13">
        <v>45</v>
      </c>
      <c r="B20" s="14" t="s">
        <v>60</v>
      </c>
      <c r="C20" s="15" t="s">
        <v>61</v>
      </c>
      <c r="D20" s="15" t="s">
        <v>18</v>
      </c>
      <c r="E20" s="16" t="s">
        <v>62</v>
      </c>
      <c r="F20" s="16" t="s">
        <v>63</v>
      </c>
      <c r="G20" s="16" t="s">
        <v>48</v>
      </c>
      <c r="H20" s="16" t="s">
        <v>22</v>
      </c>
      <c r="I20" s="17">
        <v>30000</v>
      </c>
      <c r="J20" s="17">
        <v>120000</v>
      </c>
      <c r="K20" s="17">
        <f t="shared" si="0"/>
        <v>150000</v>
      </c>
      <c r="L20" s="17">
        <v>0</v>
      </c>
      <c r="M20" s="17">
        <v>0</v>
      </c>
      <c r="N20" s="17">
        <f t="shared" si="1"/>
        <v>0</v>
      </c>
      <c r="O20" s="18">
        <v>0</v>
      </c>
      <c r="P20" s="18">
        <v>0</v>
      </c>
      <c r="Q20" s="18">
        <f t="shared" si="2"/>
        <v>0</v>
      </c>
      <c r="R20" s="18">
        <v>0</v>
      </c>
      <c r="S20" s="18">
        <v>0</v>
      </c>
      <c r="T20" s="18">
        <f t="shared" si="3"/>
        <v>0</v>
      </c>
      <c r="U20" s="17">
        <f t="shared" si="4"/>
        <v>150000</v>
      </c>
    </row>
    <row r="21" spans="1:21" ht="45">
      <c r="A21" s="13">
        <v>46</v>
      </c>
      <c r="B21" s="14" t="s">
        <v>64</v>
      </c>
      <c r="C21" s="15" t="s">
        <v>65</v>
      </c>
      <c r="D21" s="15" t="s">
        <v>18</v>
      </c>
      <c r="E21" s="16" t="s">
        <v>66</v>
      </c>
      <c r="F21" s="16" t="s">
        <v>67</v>
      </c>
      <c r="G21" s="16" t="s">
        <v>48</v>
      </c>
      <c r="H21" s="16" t="s">
        <v>22</v>
      </c>
      <c r="I21" s="17">
        <v>400000</v>
      </c>
      <c r="J21" s="17">
        <v>0</v>
      </c>
      <c r="K21" s="17">
        <f t="shared" si="0"/>
        <v>400000</v>
      </c>
      <c r="L21" s="17">
        <v>0</v>
      </c>
      <c r="M21" s="17">
        <v>0</v>
      </c>
      <c r="N21" s="17">
        <f t="shared" si="1"/>
        <v>0</v>
      </c>
      <c r="O21" s="18">
        <v>0</v>
      </c>
      <c r="P21" s="18">
        <v>0</v>
      </c>
      <c r="Q21" s="18">
        <f t="shared" si="2"/>
        <v>0</v>
      </c>
      <c r="R21" s="18">
        <v>0</v>
      </c>
      <c r="S21" s="18">
        <v>0</v>
      </c>
      <c r="T21" s="18">
        <f t="shared" si="3"/>
        <v>0</v>
      </c>
      <c r="U21" s="17">
        <f t="shared" si="4"/>
        <v>400000</v>
      </c>
    </row>
    <row r="22" spans="1:21" ht="135">
      <c r="A22" s="13">
        <v>54</v>
      </c>
      <c r="B22" s="14" t="s">
        <v>68</v>
      </c>
      <c r="C22" s="15" t="s">
        <v>69</v>
      </c>
      <c r="D22" s="15" t="s">
        <v>18</v>
      </c>
      <c r="E22" s="16" t="s">
        <v>70</v>
      </c>
      <c r="F22" s="16" t="s">
        <v>123</v>
      </c>
      <c r="G22" s="16" t="s">
        <v>48</v>
      </c>
      <c r="H22" s="16" t="s">
        <v>22</v>
      </c>
      <c r="I22" s="17">
        <v>0</v>
      </c>
      <c r="J22" s="17">
        <v>17540000</v>
      </c>
      <c r="K22" s="17">
        <f t="shared" si="0"/>
        <v>17540000</v>
      </c>
      <c r="L22" s="17">
        <v>0</v>
      </c>
      <c r="M22" s="17">
        <v>0</v>
      </c>
      <c r="N22" s="17">
        <f t="shared" si="1"/>
        <v>0</v>
      </c>
      <c r="O22" s="18">
        <v>0</v>
      </c>
      <c r="P22" s="18">
        <v>0</v>
      </c>
      <c r="Q22" s="18">
        <f t="shared" si="2"/>
        <v>0</v>
      </c>
      <c r="R22" s="18">
        <v>0</v>
      </c>
      <c r="S22" s="18">
        <v>0</v>
      </c>
      <c r="T22" s="18">
        <f t="shared" si="3"/>
        <v>0</v>
      </c>
      <c r="U22" s="17">
        <f t="shared" si="4"/>
        <v>17540000</v>
      </c>
    </row>
    <row r="23" spans="1:21" ht="150">
      <c r="A23" s="13">
        <v>72</v>
      </c>
      <c r="B23" s="14" t="s">
        <v>71</v>
      </c>
      <c r="C23" s="15" t="s">
        <v>72</v>
      </c>
      <c r="D23" s="15" t="s">
        <v>18</v>
      </c>
      <c r="E23" s="16" t="s">
        <v>73</v>
      </c>
      <c r="F23" s="16" t="s">
        <v>74</v>
      </c>
      <c r="G23" s="16" t="s">
        <v>48</v>
      </c>
      <c r="H23" s="16" t="s">
        <v>22</v>
      </c>
      <c r="I23" s="17">
        <v>178054</v>
      </c>
      <c r="J23" s="17">
        <v>0</v>
      </c>
      <c r="K23" s="17">
        <f t="shared" si="0"/>
        <v>178054</v>
      </c>
      <c r="L23" s="17">
        <v>0</v>
      </c>
      <c r="M23" s="17">
        <v>0</v>
      </c>
      <c r="N23" s="17">
        <f t="shared" si="1"/>
        <v>0</v>
      </c>
      <c r="O23" s="18">
        <v>0</v>
      </c>
      <c r="P23" s="18">
        <v>0</v>
      </c>
      <c r="Q23" s="18">
        <f t="shared" si="2"/>
        <v>0</v>
      </c>
      <c r="R23" s="18">
        <v>0</v>
      </c>
      <c r="S23" s="18">
        <v>0</v>
      </c>
      <c r="T23" s="18">
        <f t="shared" si="3"/>
        <v>0</v>
      </c>
      <c r="U23" s="17">
        <f t="shared" si="4"/>
        <v>178054</v>
      </c>
    </row>
    <row r="24" spans="1:21" ht="45">
      <c r="A24" s="13">
        <v>74</v>
      </c>
      <c r="B24" s="14" t="s">
        <v>75</v>
      </c>
      <c r="C24" s="15" t="s">
        <v>76</v>
      </c>
      <c r="D24" s="15" t="s">
        <v>18</v>
      </c>
      <c r="E24" s="16" t="s">
        <v>77</v>
      </c>
      <c r="F24" s="16" t="s">
        <v>78</v>
      </c>
      <c r="G24" s="16" t="s">
        <v>21</v>
      </c>
      <c r="H24" s="16" t="s">
        <v>22</v>
      </c>
      <c r="I24" s="17">
        <v>0</v>
      </c>
      <c r="J24" s="17">
        <v>201140</v>
      </c>
      <c r="K24" s="17">
        <f t="shared" si="0"/>
        <v>201140</v>
      </c>
      <c r="L24" s="17">
        <v>0</v>
      </c>
      <c r="M24" s="17">
        <v>201140</v>
      </c>
      <c r="N24" s="17">
        <f t="shared" si="1"/>
        <v>201140</v>
      </c>
      <c r="O24" s="18">
        <v>0</v>
      </c>
      <c r="P24" s="18">
        <v>0</v>
      </c>
      <c r="Q24" s="18">
        <f t="shared" si="2"/>
        <v>0</v>
      </c>
      <c r="R24" s="18">
        <v>0</v>
      </c>
      <c r="S24" s="18">
        <v>0</v>
      </c>
      <c r="T24" s="18">
        <f t="shared" si="3"/>
        <v>0</v>
      </c>
      <c r="U24" s="17">
        <f t="shared" si="4"/>
        <v>0</v>
      </c>
    </row>
    <row r="25" spans="1:21" ht="90">
      <c r="A25" s="13">
        <v>89</v>
      </c>
      <c r="B25" s="14" t="s">
        <v>79</v>
      </c>
      <c r="C25" s="15" t="s">
        <v>80</v>
      </c>
      <c r="D25" s="15" t="s">
        <v>81</v>
      </c>
      <c r="E25" s="16" t="s">
        <v>82</v>
      </c>
      <c r="F25" s="16" t="s">
        <v>83</v>
      </c>
      <c r="G25" s="16" t="s">
        <v>21</v>
      </c>
      <c r="H25" s="16" t="s">
        <v>22</v>
      </c>
      <c r="I25" s="17">
        <v>0</v>
      </c>
      <c r="J25" s="17">
        <v>30000</v>
      </c>
      <c r="K25" s="17">
        <f t="shared" si="0"/>
        <v>30000</v>
      </c>
      <c r="L25" s="17">
        <v>0</v>
      </c>
      <c r="M25" s="17">
        <v>0</v>
      </c>
      <c r="N25" s="17">
        <f t="shared" si="1"/>
        <v>0</v>
      </c>
      <c r="O25" s="18">
        <v>0</v>
      </c>
      <c r="P25" s="18">
        <v>0</v>
      </c>
      <c r="Q25" s="18">
        <f t="shared" si="2"/>
        <v>0</v>
      </c>
      <c r="R25" s="18">
        <v>0</v>
      </c>
      <c r="S25" s="18">
        <v>0</v>
      </c>
      <c r="T25" s="18">
        <f t="shared" si="3"/>
        <v>0</v>
      </c>
      <c r="U25" s="17">
        <f t="shared" si="4"/>
        <v>30000</v>
      </c>
    </row>
    <row r="26" spans="1:21" ht="135">
      <c r="A26" s="13">
        <v>95</v>
      </c>
      <c r="B26" s="14" t="s">
        <v>84</v>
      </c>
      <c r="C26" s="15" t="s">
        <v>85</v>
      </c>
      <c r="D26" s="15" t="s">
        <v>81</v>
      </c>
      <c r="E26" s="16" t="s">
        <v>86</v>
      </c>
      <c r="F26" s="16" t="s">
        <v>87</v>
      </c>
      <c r="G26" s="16" t="s">
        <v>21</v>
      </c>
      <c r="H26" s="16" t="s">
        <v>22</v>
      </c>
      <c r="I26" s="17">
        <v>-1130000</v>
      </c>
      <c r="J26" s="17">
        <v>-1980000</v>
      </c>
      <c r="K26" s="17">
        <f t="shared" si="0"/>
        <v>-3110000</v>
      </c>
      <c r="L26" s="17">
        <v>-1130000</v>
      </c>
      <c r="M26" s="17">
        <v>-1980000</v>
      </c>
      <c r="N26" s="17">
        <f t="shared" si="1"/>
        <v>-3110000</v>
      </c>
      <c r="O26" s="18">
        <v>-9.25</v>
      </c>
      <c r="P26" s="18">
        <v>-9.25</v>
      </c>
      <c r="Q26" s="18">
        <f t="shared" si="2"/>
        <v>-9.25</v>
      </c>
      <c r="R26" s="18">
        <v>0</v>
      </c>
      <c r="S26" s="18">
        <v>0</v>
      </c>
      <c r="T26" s="18">
        <f t="shared" si="3"/>
        <v>0</v>
      </c>
      <c r="U26" s="17">
        <f t="shared" si="4"/>
        <v>0</v>
      </c>
    </row>
    <row r="27" spans="1:21" ht="105">
      <c r="A27" s="13">
        <v>95</v>
      </c>
      <c r="B27" s="14" t="s">
        <v>84</v>
      </c>
      <c r="C27" s="15" t="s">
        <v>85</v>
      </c>
      <c r="D27" s="15" t="s">
        <v>28</v>
      </c>
      <c r="E27" s="16" t="s">
        <v>88</v>
      </c>
      <c r="F27" s="16" t="s">
        <v>89</v>
      </c>
      <c r="G27" s="16" t="s">
        <v>48</v>
      </c>
      <c r="H27" s="16" t="s">
        <v>22</v>
      </c>
      <c r="I27" s="17">
        <v>-467880</v>
      </c>
      <c r="J27" s="17">
        <v>-477240</v>
      </c>
      <c r="K27" s="17">
        <f t="shared" si="0"/>
        <v>-945120</v>
      </c>
      <c r="L27" s="17">
        <v>-467880</v>
      </c>
      <c r="M27" s="17">
        <v>-477240</v>
      </c>
      <c r="N27" s="17">
        <f t="shared" si="1"/>
        <v>-945120</v>
      </c>
      <c r="O27" s="18">
        <v>0</v>
      </c>
      <c r="P27" s="18">
        <v>0</v>
      </c>
      <c r="Q27" s="18">
        <f t="shared" si="2"/>
        <v>0</v>
      </c>
      <c r="R27" s="18">
        <v>0</v>
      </c>
      <c r="S27" s="18">
        <v>0</v>
      </c>
      <c r="T27" s="18">
        <f t="shared" si="3"/>
        <v>0</v>
      </c>
      <c r="U27" s="17">
        <f t="shared" si="4"/>
        <v>0</v>
      </c>
    </row>
    <row r="28" spans="1:21" ht="90">
      <c r="A28" s="13">
        <v>95</v>
      </c>
      <c r="B28" s="14" t="s">
        <v>84</v>
      </c>
      <c r="C28" s="15" t="s">
        <v>85</v>
      </c>
      <c r="D28" s="15" t="s">
        <v>31</v>
      </c>
      <c r="E28" s="16" t="s">
        <v>90</v>
      </c>
      <c r="F28" s="16" t="s">
        <v>91</v>
      </c>
      <c r="G28" s="16" t="s">
        <v>27</v>
      </c>
      <c r="H28" s="16" t="s">
        <v>22</v>
      </c>
      <c r="I28" s="17">
        <v>37815</v>
      </c>
      <c r="J28" s="17">
        <v>114381</v>
      </c>
      <c r="K28" s="17">
        <f t="shared" si="0"/>
        <v>152196</v>
      </c>
      <c r="L28" s="17">
        <v>37815</v>
      </c>
      <c r="M28" s="17">
        <v>114381</v>
      </c>
      <c r="N28" s="17">
        <f t="shared" si="1"/>
        <v>152196</v>
      </c>
      <c r="O28" s="18">
        <v>0</v>
      </c>
      <c r="P28" s="18">
        <v>0</v>
      </c>
      <c r="Q28" s="18">
        <f t="shared" si="2"/>
        <v>0</v>
      </c>
      <c r="R28" s="18">
        <v>1</v>
      </c>
      <c r="S28" s="18">
        <v>0</v>
      </c>
      <c r="T28" s="18">
        <f t="shared" si="3"/>
        <v>1</v>
      </c>
      <c r="U28" s="17">
        <f t="shared" si="4"/>
        <v>0</v>
      </c>
    </row>
    <row r="29" spans="1:21" ht="150">
      <c r="A29" s="13">
        <v>95</v>
      </c>
      <c r="B29" s="14" t="s">
        <v>84</v>
      </c>
      <c r="C29" s="15" t="s">
        <v>85</v>
      </c>
      <c r="D29" s="15" t="s">
        <v>92</v>
      </c>
      <c r="E29" s="16" t="s">
        <v>93</v>
      </c>
      <c r="F29" s="16" t="s">
        <v>94</v>
      </c>
      <c r="G29" s="16" t="s">
        <v>21</v>
      </c>
      <c r="H29" s="16" t="s">
        <v>22</v>
      </c>
      <c r="I29" s="17">
        <v>333666</v>
      </c>
      <c r="J29" s="17">
        <v>669630</v>
      </c>
      <c r="K29" s="17">
        <f t="shared" si="0"/>
        <v>1003296</v>
      </c>
      <c r="L29" s="17">
        <v>500000</v>
      </c>
      <c r="M29" s="17">
        <v>1000000</v>
      </c>
      <c r="N29" s="17">
        <f t="shared" si="1"/>
        <v>1500000</v>
      </c>
      <c r="O29" s="18">
        <v>0</v>
      </c>
      <c r="P29" s="18">
        <v>0</v>
      </c>
      <c r="Q29" s="18">
        <f t="shared" si="2"/>
        <v>0</v>
      </c>
      <c r="R29" s="18">
        <v>0</v>
      </c>
      <c r="S29" s="18">
        <v>0</v>
      </c>
      <c r="T29" s="18">
        <f t="shared" si="3"/>
        <v>0</v>
      </c>
      <c r="U29" s="17">
        <f t="shared" si="4"/>
        <v>-496704</v>
      </c>
    </row>
    <row r="30" spans="1:21" ht="135">
      <c r="A30" s="13">
        <v>95</v>
      </c>
      <c r="B30" s="14" t="s">
        <v>84</v>
      </c>
      <c r="C30" s="15" t="s">
        <v>85</v>
      </c>
      <c r="D30" s="15" t="s">
        <v>95</v>
      </c>
      <c r="E30" s="16" t="s">
        <v>96</v>
      </c>
      <c r="F30" s="16" t="s">
        <v>97</v>
      </c>
      <c r="G30" s="16" t="s">
        <v>48</v>
      </c>
      <c r="H30" s="16" t="s">
        <v>22</v>
      </c>
      <c r="I30" s="17">
        <v>0</v>
      </c>
      <c r="J30" s="17">
        <v>0</v>
      </c>
      <c r="K30" s="17">
        <f t="shared" si="0"/>
        <v>0</v>
      </c>
      <c r="L30" s="17">
        <v>0</v>
      </c>
      <c r="M30" s="17">
        <v>0</v>
      </c>
      <c r="N30" s="17">
        <f t="shared" si="1"/>
        <v>0</v>
      </c>
      <c r="O30" s="18">
        <v>0</v>
      </c>
      <c r="P30" s="18">
        <v>0.8</v>
      </c>
      <c r="Q30" s="18">
        <v>0.6</v>
      </c>
      <c r="R30" s="18">
        <v>0</v>
      </c>
      <c r="S30" s="18">
        <v>0</v>
      </c>
      <c r="T30" s="18">
        <f t="shared" si="3"/>
        <v>0</v>
      </c>
      <c r="U30" s="17">
        <f t="shared" si="4"/>
        <v>0</v>
      </c>
    </row>
    <row r="31" spans="1:21" ht="105">
      <c r="A31" s="13">
        <v>95</v>
      </c>
      <c r="B31" s="14" t="s">
        <v>84</v>
      </c>
      <c r="C31" s="15" t="s">
        <v>85</v>
      </c>
      <c r="D31" s="15" t="s">
        <v>98</v>
      </c>
      <c r="E31" s="16" t="s">
        <v>99</v>
      </c>
      <c r="F31" s="16" t="s">
        <v>100</v>
      </c>
      <c r="G31" s="16" t="s">
        <v>48</v>
      </c>
      <c r="H31" s="16" t="s">
        <v>22</v>
      </c>
      <c r="I31" s="17">
        <v>73742</v>
      </c>
      <c r="J31" s="17">
        <v>101509</v>
      </c>
      <c r="K31" s="17">
        <f t="shared" si="0"/>
        <v>175251</v>
      </c>
      <c r="L31" s="17">
        <v>150000</v>
      </c>
      <c r="M31" s="17">
        <v>200000</v>
      </c>
      <c r="N31" s="17">
        <f t="shared" si="1"/>
        <v>350000</v>
      </c>
      <c r="O31" s="18">
        <v>0</v>
      </c>
      <c r="P31" s="18">
        <v>0</v>
      </c>
      <c r="Q31" s="18">
        <f t="shared" si="2"/>
        <v>0</v>
      </c>
      <c r="R31" s="18">
        <v>0</v>
      </c>
      <c r="S31" s="18">
        <v>0</v>
      </c>
      <c r="T31" s="18">
        <f t="shared" si="3"/>
        <v>0</v>
      </c>
      <c r="U31" s="17">
        <f t="shared" si="4"/>
        <v>-174749</v>
      </c>
    </row>
    <row r="32" spans="1:21" ht="165">
      <c r="A32" s="13">
        <v>95</v>
      </c>
      <c r="B32" s="14" t="s">
        <v>84</v>
      </c>
      <c r="C32" s="15" t="s">
        <v>85</v>
      </c>
      <c r="D32" s="15" t="s">
        <v>101</v>
      </c>
      <c r="E32" s="16" t="s">
        <v>59</v>
      </c>
      <c r="F32" s="16" t="s">
        <v>102</v>
      </c>
      <c r="G32" s="16" t="s">
        <v>21</v>
      </c>
      <c r="H32" s="16" t="s">
        <v>22</v>
      </c>
      <c r="I32" s="17">
        <v>0</v>
      </c>
      <c r="J32" s="17">
        <v>217000</v>
      </c>
      <c r="K32" s="17">
        <f t="shared" si="0"/>
        <v>217000</v>
      </c>
      <c r="L32" s="17">
        <v>0</v>
      </c>
      <c r="M32" s="17">
        <v>217000</v>
      </c>
      <c r="N32" s="17">
        <f t="shared" si="1"/>
        <v>217000</v>
      </c>
      <c r="O32" s="18">
        <v>0</v>
      </c>
      <c r="P32" s="18">
        <v>0</v>
      </c>
      <c r="Q32" s="18">
        <f t="shared" si="2"/>
        <v>0</v>
      </c>
      <c r="R32" s="18">
        <v>0</v>
      </c>
      <c r="S32" s="18">
        <v>0</v>
      </c>
      <c r="T32" s="18">
        <f t="shared" si="3"/>
        <v>0</v>
      </c>
      <c r="U32" s="17">
        <f t="shared" si="4"/>
        <v>0</v>
      </c>
    </row>
    <row r="33" spans="1:21" ht="135">
      <c r="A33" s="13">
        <v>119</v>
      </c>
      <c r="B33" s="14" t="s">
        <v>103</v>
      </c>
      <c r="C33" s="15" t="s">
        <v>104</v>
      </c>
      <c r="D33" s="15" t="s">
        <v>18</v>
      </c>
      <c r="E33" s="16" t="s">
        <v>105</v>
      </c>
      <c r="F33" s="16" t="s">
        <v>106</v>
      </c>
      <c r="G33" s="16" t="s">
        <v>48</v>
      </c>
      <c r="H33" s="16" t="s">
        <v>22</v>
      </c>
      <c r="I33" s="17">
        <v>0</v>
      </c>
      <c r="J33" s="17">
        <v>1094560</v>
      </c>
      <c r="K33" s="17">
        <f t="shared" si="0"/>
        <v>1094560</v>
      </c>
      <c r="L33" s="17">
        <v>0</v>
      </c>
      <c r="M33" s="17">
        <v>0</v>
      </c>
      <c r="N33" s="17">
        <f t="shared" si="1"/>
        <v>0</v>
      </c>
      <c r="O33" s="18">
        <v>0</v>
      </c>
      <c r="P33" s="18">
        <v>0</v>
      </c>
      <c r="Q33" s="18">
        <f t="shared" si="2"/>
        <v>0</v>
      </c>
      <c r="R33" s="18">
        <v>0</v>
      </c>
      <c r="S33" s="18">
        <v>0</v>
      </c>
      <c r="T33" s="18">
        <f t="shared" si="3"/>
        <v>0</v>
      </c>
      <c r="U33" s="17">
        <f t="shared" si="4"/>
        <v>1094560</v>
      </c>
    </row>
    <row r="34" spans="1:21" ht="75">
      <c r="A34" s="13">
        <v>121</v>
      </c>
      <c r="B34" s="14" t="s">
        <v>107</v>
      </c>
      <c r="C34" s="15" t="s">
        <v>108</v>
      </c>
      <c r="D34" s="15" t="s">
        <v>81</v>
      </c>
      <c r="E34" s="16" t="s">
        <v>109</v>
      </c>
      <c r="F34" s="16" t="s">
        <v>110</v>
      </c>
      <c r="G34" s="16" t="s">
        <v>27</v>
      </c>
      <c r="H34" s="16" t="s">
        <v>22</v>
      </c>
      <c r="I34" s="17">
        <v>0</v>
      </c>
      <c r="J34" s="17">
        <v>104104</v>
      </c>
      <c r="K34" s="17">
        <f t="shared" si="0"/>
        <v>104104</v>
      </c>
      <c r="L34" s="17">
        <v>0</v>
      </c>
      <c r="M34" s="17">
        <v>0</v>
      </c>
      <c r="N34" s="17">
        <f t="shared" si="1"/>
        <v>0</v>
      </c>
      <c r="O34" s="18">
        <v>0</v>
      </c>
      <c r="P34" s="18">
        <v>0</v>
      </c>
      <c r="Q34" s="18">
        <f t="shared" si="2"/>
        <v>0</v>
      </c>
      <c r="R34" s="18">
        <v>0</v>
      </c>
      <c r="S34" s="18">
        <v>1</v>
      </c>
      <c r="T34" s="18">
        <f t="shared" si="3"/>
        <v>1</v>
      </c>
      <c r="U34" s="17">
        <f t="shared" si="4"/>
        <v>104104</v>
      </c>
    </row>
    <row r="35" spans="1:21" ht="105">
      <c r="A35" s="13">
        <v>123</v>
      </c>
      <c r="B35" s="14" t="s">
        <v>111</v>
      </c>
      <c r="C35" s="15" t="s">
        <v>112</v>
      </c>
      <c r="D35" s="15" t="s">
        <v>18</v>
      </c>
      <c r="E35" s="16" t="s">
        <v>113</v>
      </c>
      <c r="F35" s="16" t="s">
        <v>114</v>
      </c>
      <c r="G35" s="16" t="s">
        <v>21</v>
      </c>
      <c r="H35" s="16" t="s">
        <v>22</v>
      </c>
      <c r="I35" s="17">
        <v>133760</v>
      </c>
      <c r="J35" s="17">
        <v>110000</v>
      </c>
      <c r="K35" s="17">
        <f t="shared" si="0"/>
        <v>243760</v>
      </c>
      <c r="L35" s="17">
        <v>0</v>
      </c>
      <c r="M35" s="17">
        <v>0</v>
      </c>
      <c r="N35" s="17">
        <f t="shared" si="1"/>
        <v>0</v>
      </c>
      <c r="O35" s="18">
        <v>0</v>
      </c>
      <c r="P35" s="18">
        <v>0</v>
      </c>
      <c r="Q35" s="18">
        <f t="shared" si="2"/>
        <v>0</v>
      </c>
      <c r="R35" s="18">
        <v>0</v>
      </c>
      <c r="S35" s="18">
        <v>0</v>
      </c>
      <c r="T35" s="18">
        <f t="shared" si="3"/>
        <v>0</v>
      </c>
      <c r="U35" s="17">
        <f t="shared" si="4"/>
        <v>243760</v>
      </c>
    </row>
    <row r="36" spans="1:21" ht="75">
      <c r="A36" s="13" t="s">
        <v>115</v>
      </c>
      <c r="B36" s="14" t="s">
        <v>116</v>
      </c>
      <c r="C36" s="15" t="s">
        <v>117</v>
      </c>
      <c r="D36" s="15" t="s">
        <v>18</v>
      </c>
      <c r="E36" s="16" t="s">
        <v>118</v>
      </c>
      <c r="F36" s="16" t="s">
        <v>119</v>
      </c>
      <c r="G36" s="16" t="s">
        <v>27</v>
      </c>
      <c r="H36" s="16" t="s">
        <v>22</v>
      </c>
      <c r="I36" s="17">
        <v>0</v>
      </c>
      <c r="J36" s="17">
        <v>153212</v>
      </c>
      <c r="K36" s="17">
        <f t="shared" si="0"/>
        <v>153212</v>
      </c>
      <c r="L36" s="17">
        <v>0</v>
      </c>
      <c r="M36" s="17">
        <v>153212</v>
      </c>
      <c r="N36" s="17">
        <f t="shared" si="1"/>
        <v>153212</v>
      </c>
      <c r="O36" s="18">
        <v>0</v>
      </c>
      <c r="P36" s="18">
        <v>0</v>
      </c>
      <c r="Q36" s="18">
        <f t="shared" si="2"/>
        <v>0</v>
      </c>
      <c r="R36" s="18">
        <v>0</v>
      </c>
      <c r="S36" s="18">
        <v>1</v>
      </c>
      <c r="T36" s="18">
        <f t="shared" si="3"/>
        <v>1</v>
      </c>
      <c r="U36" s="17">
        <f t="shared" si="4"/>
        <v>0</v>
      </c>
    </row>
    <row r="37" spans="3:21" ht="15">
      <c r="C37" s="19"/>
      <c r="U37" s="20">
        <f t="shared" si="4"/>
        <v>0</v>
      </c>
    </row>
    <row r="38" spans="1:21" ht="18.6" customHeight="1" thickBot="1">
      <c r="A38" s="22" t="s">
        <v>120</v>
      </c>
      <c r="B38" s="22"/>
      <c r="C38" s="22"/>
      <c r="D38" s="22"/>
      <c r="E38" s="22"/>
      <c r="F38" s="23"/>
      <c r="G38" s="23"/>
      <c r="H38" s="23"/>
      <c r="I38" s="24">
        <f>SUM(I9:I37)</f>
        <v>40973</v>
      </c>
      <c r="J38" s="24">
        <f aca="true" t="shared" si="5" ref="J38:U38">SUM(J9:J37)</f>
        <v>20383848</v>
      </c>
      <c r="K38" s="25">
        <f t="shared" si="5"/>
        <v>20424821</v>
      </c>
      <c r="L38" s="25">
        <f t="shared" si="5"/>
        <v>-817673</v>
      </c>
      <c r="M38" s="25">
        <f t="shared" si="5"/>
        <v>1433592</v>
      </c>
      <c r="N38" s="25">
        <f t="shared" si="5"/>
        <v>615919</v>
      </c>
      <c r="O38" s="26">
        <f t="shared" si="5"/>
        <v>-9.25</v>
      </c>
      <c r="P38" s="26">
        <f t="shared" si="5"/>
        <v>2.55</v>
      </c>
      <c r="Q38" s="26">
        <f t="shared" si="5"/>
        <v>2.35</v>
      </c>
      <c r="R38" s="26">
        <f t="shared" si="5"/>
        <v>2</v>
      </c>
      <c r="S38" s="26">
        <f t="shared" si="5"/>
        <v>5</v>
      </c>
      <c r="T38" s="26">
        <f t="shared" si="5"/>
        <v>6</v>
      </c>
      <c r="U38" s="25">
        <f t="shared" si="5"/>
        <v>19808902</v>
      </c>
    </row>
    <row r="39" spans="1:5" ht="31.2" customHeight="1">
      <c r="A39" s="27" t="s">
        <v>121</v>
      </c>
      <c r="B39" s="27"/>
      <c r="C39" s="27"/>
      <c r="D39" s="27"/>
      <c r="E39" s="27"/>
    </row>
  </sheetData>
  <printOptions/>
  <pageMargins left="0.5" right="0.5" top="0.5" bottom="0.25" header="0.5" footer="0.5"/>
  <pageSetup fitToHeight="11" fitToWidth="1" horizontalDpi="600" verticalDpi="600" orientation="landscape" scale="72" r:id="rId1"/>
  <headerFooter>
    <oddFooter>&amp;L&amp;9&amp;T &amp;D&amp;C&amp;9&amp;P of &amp;N&amp;R&amp;9&amp;A</oddFooter>
  </headerFooter>
  <customProperties>
    <customPr name="HyperionXML"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 Jim</dc:creator>
  <cp:keywords/>
  <dc:description/>
  <cp:lastModifiedBy>Walsh, James</cp:lastModifiedBy>
  <dcterms:created xsi:type="dcterms:W3CDTF">2015-12-01T20:54:52Z</dcterms:created>
  <dcterms:modified xsi:type="dcterms:W3CDTF">2015-12-04T00:11:01Z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