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68" windowWidth="9372" windowHeight="4248" activeTab="0"/>
  </bookViews>
  <sheets>
    <sheet name="Fiscal Note" sheetId="1" r:id="rId1"/>
  </sheets>
  <definedNames>
    <definedName name="_xlnm.Print_Area" localSheetId="0">'Fiscal Note'!$A$1:$G$58</definedName>
  </definedNames>
  <calcPr calcId="145621"/>
</workbook>
</file>

<file path=xl/sharedStrings.xml><?xml version="1.0" encoding="utf-8"?>
<sst xmlns="http://schemas.openxmlformats.org/spreadsheetml/2006/main" count="72" uniqueCount="56">
  <si>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</si>
  <si>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</si>
  <si>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</si>
  <si>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</si>
  <si>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</si>
  <si>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</si>
  <si>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</si>
  <si>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</si>
  <si>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</si>
  <si>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Fund Code</t>
  </si>
  <si>
    <t>Revenue Source</t>
  </si>
  <si>
    <t>Ordinance/Motion:  XXXXX</t>
  </si>
  <si>
    <t xml:space="preserve">Note Prepared By: Aaron Rubardt  </t>
  </si>
  <si>
    <t>Transit</t>
  </si>
  <si>
    <t>Conservation Futures</t>
  </si>
  <si>
    <t>EMS</t>
  </si>
  <si>
    <t>Roads</t>
  </si>
  <si>
    <t>Property Tax</t>
  </si>
  <si>
    <t>Multiple</t>
  </si>
  <si>
    <t>Notes:</t>
  </si>
  <si>
    <t>General Fund</t>
  </si>
  <si>
    <t>Veterans Human Services</t>
  </si>
  <si>
    <t>Youth Services Center</t>
  </si>
  <si>
    <t>Parks</t>
  </si>
  <si>
    <t>AFIS</t>
  </si>
  <si>
    <t>Veteran's Aid</t>
  </si>
  <si>
    <t>Mental Health</t>
  </si>
  <si>
    <t>Total Regular Levy</t>
  </si>
  <si>
    <t>CF</t>
  </si>
  <si>
    <t>Inter-County River Improvement</t>
  </si>
  <si>
    <r>
      <t>Regular Levy Agencies</t>
    </r>
    <r>
      <rPr>
        <vertAlign val="superscript"/>
        <sz val="10.5"/>
        <rFont val="Univers"/>
        <family val="2"/>
      </rPr>
      <t>2</t>
    </r>
  </si>
  <si>
    <t>Note Reviewed By:  Cristina Gonzalez</t>
  </si>
  <si>
    <r>
      <t xml:space="preserve">2015/2016 </t>
    </r>
    <r>
      <rPr>
        <vertAlign val="superscript"/>
        <sz val="10.5"/>
        <rFont val="Univers"/>
        <family val="2"/>
      </rPr>
      <t>1</t>
    </r>
  </si>
  <si>
    <t>2017/2018</t>
  </si>
  <si>
    <t>2019/2020</t>
  </si>
  <si>
    <t>Ferry</t>
  </si>
  <si>
    <r>
      <t>2015/</t>
    </r>
    <r>
      <rPr>
        <b/>
        <sz val="10.5"/>
        <rFont val="Univers"/>
        <family val="2"/>
      </rPr>
      <t>2016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1</t>
    </r>
  </si>
  <si>
    <t>The substantial need ordinance, property tax legislation, and levy certification ordinance will be transmitted concurrently.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</si>
  <si>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2016 totals are based on the property tax forecast adopted by the Forecast Council in September.  These figures are </t>
    </r>
  </si>
  <si>
    <t>included in the Property Tax Ordinance as the Estimated Total Levy.</t>
  </si>
  <si>
    <t xml:space="preserve">The Property Tax Ordinance details the underlying changes in the property taxes, excluding the impact of new </t>
  </si>
  <si>
    <t xml:space="preserve">construction.  The supporting calculations are below.  The differences reflect the increase in the value of the levy as a </t>
  </si>
  <si>
    <t>result of the 1% Limit.  If a levy is at its maximum rate, then the difference is between the 2015 Levy and the 2016 Forecast.</t>
  </si>
  <si>
    <t>Affected Agency and/or Agencies: General Fund Departments, DOT, DNRP, DPH, DCHS, KCIT</t>
  </si>
  <si>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Components of 2016 Regular Levy</t>
    </r>
  </si>
  <si>
    <t xml:space="preserve">Limit Factor multiplied by RCW 84.55 value </t>
  </si>
  <si>
    <t>Title</t>
  </si>
  <si>
    <t>RCW 84.55 levy value</t>
  </si>
  <si>
    <t>2015 levy</t>
  </si>
  <si>
    <t>2016 Forecasted Levy</t>
  </si>
  <si>
    <t>Difference</t>
  </si>
  <si>
    <t>% diff</t>
  </si>
  <si>
    <t>Regular Levy</t>
  </si>
  <si>
    <t>Ferry District</t>
  </si>
  <si>
    <t>PSERN</t>
  </si>
  <si>
    <t>Title: (V.1) Property Tax Ordinance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</si>
</sst>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"/>
    <numFmt numFmtId="173" formatCode="_(&quot;$&quot;* #,##0_);_(&quot;$&quot;* \(#,##0\);_(&quot;$&quot;* &quot;-&quot;??_);_(@_)"/>
    <numFmt numFmtId="175" formatCode="&quot;$&quot;#,##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vertAlign val="superscript"/>
      <sz val="10.5"/>
      <name val="Univers"/>
      <family val="2"/>
    </font>
    <font>
      <vertAlign val="superscript"/>
      <sz val="10.5"/>
      <name val="Arial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25" xfId="0" applyNumberFormat="1" applyFont="1" applyBorder="1"/>
    <xf numFmtId="164" fontId="1" fillId="0" borderId="10" xfId="0" applyNumberFormat="1" applyFont="1" applyBorder="1" applyAlignment="1">
      <alignment horizontal="center"/>
    </xf>
    <xf numFmtId="0" fontId="6" fillId="0" borderId="0" xfId="0" applyFont="1"/>
    <xf numFmtId="3" fontId="6" fillId="0" borderId="0" xfId="0" applyNumberFormat="1" applyFont="1"/>
    <xf numFmtId="3" fontId="1" fillId="0" borderId="10" xfId="0" applyNumberFormat="1" applyFont="1" applyFill="1" applyBorder="1"/>
    <xf numFmtId="0" fontId="1" fillId="0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3" fontId="6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9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 wrapText="1"/>
    </xf>
    <xf numFmtId="0" fontId="1" fillId="0" borderId="10" xfId="0" applyFont="1" applyBorder="1"/>
    <xf numFmtId="175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3" fontId="1" fillId="0" borderId="0" xfId="16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3" fontId="6" fillId="0" borderId="0" xfId="16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73" fontId="6" fillId="0" borderId="0" xfId="16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6" fillId="0" borderId="26" xfId="0" applyFont="1" applyFill="1" applyBorder="1"/>
    <xf numFmtId="173" fontId="6" fillId="0" borderId="26" xfId="16" applyNumberFormat="1" applyFont="1" applyFill="1" applyBorder="1" applyAlignment="1">
      <alignment horizontal="center"/>
    </xf>
    <xf numFmtId="0" fontId="6" fillId="0" borderId="0" xfId="0" applyFont="1" applyFill="1" applyBorder="1"/>
    <xf numFmtId="173" fontId="6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13.7109375" style="0" bestFit="1" customWidth="1"/>
    <col min="3" max="3" width="18.140625" style="0" bestFit="1" customWidth="1"/>
    <col min="4" max="4" width="16.140625" style="0" bestFit="1" customWidth="1"/>
    <col min="5" max="7" width="16.7109375" style="0" customWidth="1"/>
  </cols>
  <sheetData>
    <row r="1" spans="1:9" ht="15.6">
      <c r="A1" s="1"/>
      <c r="B1" s="2"/>
      <c r="C1" s="2"/>
      <c r="D1" s="50" t="s">
        <v>0</v>
      </c>
      <c r="E1" s="2"/>
      <c r="F1" s="2"/>
      <c r="G1" s="2"/>
      <c r="H1" s="1"/>
      <c r="I1" s="1"/>
    </row>
    <row r="2" spans="1:8" ht="14.4" thickBot="1">
      <c r="A2" s="31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11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55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43</v>
      </c>
      <c r="B5" s="14"/>
      <c r="C5" s="14"/>
      <c r="D5" s="14"/>
      <c r="E5" s="14"/>
      <c r="F5" s="14"/>
      <c r="G5" s="15"/>
    </row>
    <row r="6" spans="1:7" ht="18" customHeight="1">
      <c r="A6" s="13" t="s">
        <v>12</v>
      </c>
      <c r="B6" s="14"/>
      <c r="C6" s="14"/>
      <c r="D6" s="14"/>
      <c r="E6" s="14"/>
      <c r="F6" s="14"/>
      <c r="G6" s="15"/>
    </row>
    <row r="7" spans="1:7" ht="18" customHeight="1" thickBot="1">
      <c r="A7" s="16" t="s">
        <v>31</v>
      </c>
      <c r="B7" s="17"/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49" t="s">
        <v>2</v>
      </c>
      <c r="B10" s="14"/>
      <c r="C10" s="19"/>
      <c r="D10" s="19"/>
      <c r="E10" s="19"/>
      <c r="F10" s="19"/>
      <c r="G10" s="19"/>
    </row>
    <row r="11" spans="1:7" ht="16.2">
      <c r="A11" s="34" t="s">
        <v>3</v>
      </c>
      <c r="B11" s="35"/>
      <c r="C11" s="56" t="s">
        <v>9</v>
      </c>
      <c r="D11" s="56" t="s">
        <v>10</v>
      </c>
      <c r="E11" s="36" t="s">
        <v>36</v>
      </c>
      <c r="F11" s="37" t="s">
        <v>33</v>
      </c>
      <c r="G11" s="38" t="s">
        <v>34</v>
      </c>
    </row>
    <row r="12" spans="1:7" ht="18" customHeight="1">
      <c r="A12" s="39" t="s">
        <v>30</v>
      </c>
      <c r="B12" s="20"/>
      <c r="C12" s="21" t="s">
        <v>18</v>
      </c>
      <c r="D12" s="21" t="s">
        <v>17</v>
      </c>
      <c r="E12" s="61">
        <f>D58</f>
        <v>504705539</v>
      </c>
      <c r="F12" s="53"/>
      <c r="G12" s="54"/>
    </row>
    <row r="13" spans="1:7" ht="18" customHeight="1">
      <c r="A13" s="39" t="s">
        <v>13</v>
      </c>
      <c r="B13" s="20"/>
      <c r="C13" s="58">
        <v>4640</v>
      </c>
      <c r="D13" s="21" t="s">
        <v>17</v>
      </c>
      <c r="E13" s="61">
        <v>26978396</v>
      </c>
      <c r="F13" s="32"/>
      <c r="G13" s="40"/>
    </row>
    <row r="14" spans="1:7" ht="18" customHeight="1">
      <c r="A14" s="39" t="s">
        <v>16</v>
      </c>
      <c r="B14" s="20"/>
      <c r="C14" s="58">
        <v>1030</v>
      </c>
      <c r="D14" s="21" t="s">
        <v>17</v>
      </c>
      <c r="E14" s="61">
        <v>81424917</v>
      </c>
      <c r="F14" s="32"/>
      <c r="G14" s="40"/>
    </row>
    <row r="15" spans="1:7" ht="18" customHeight="1">
      <c r="A15" s="39" t="s">
        <v>14</v>
      </c>
      <c r="B15" s="20"/>
      <c r="C15" s="58">
        <v>3151</v>
      </c>
      <c r="D15" s="21" t="s">
        <v>17</v>
      </c>
      <c r="E15" s="61">
        <v>18943507</v>
      </c>
      <c r="F15" s="32"/>
      <c r="G15" s="40"/>
    </row>
    <row r="16" spans="1:7" ht="18" customHeight="1">
      <c r="A16" s="39" t="s">
        <v>15</v>
      </c>
      <c r="B16" s="20"/>
      <c r="C16" s="58">
        <v>1190</v>
      </c>
      <c r="D16" s="21" t="s">
        <v>17</v>
      </c>
      <c r="E16" s="61">
        <v>119994274</v>
      </c>
      <c r="F16" s="32"/>
      <c r="G16" s="40"/>
    </row>
    <row r="17" spans="1:7" ht="18" customHeight="1">
      <c r="A17" s="39" t="s">
        <v>35</v>
      </c>
      <c r="B17" s="20"/>
      <c r="C17" s="58">
        <v>4591</v>
      </c>
      <c r="D17" s="21" t="s">
        <v>17</v>
      </c>
      <c r="E17" s="61">
        <v>1183252</v>
      </c>
      <c r="F17" s="32"/>
      <c r="G17" s="40"/>
    </row>
    <row r="18" spans="1:7" ht="18" customHeight="1">
      <c r="A18" s="39"/>
      <c r="B18" s="20"/>
      <c r="C18" s="23"/>
      <c r="D18" s="22"/>
      <c r="E18" s="24"/>
      <c r="F18" s="33"/>
      <c r="G18" s="41"/>
    </row>
    <row r="19" spans="1:7" ht="18" customHeight="1" thickBot="1">
      <c r="A19" s="42"/>
      <c r="B19" s="43" t="s">
        <v>4</v>
      </c>
      <c r="C19" s="44"/>
      <c r="D19" s="44"/>
      <c r="E19" s="55">
        <f>SUM(E12:E18)</f>
        <v>753229885</v>
      </c>
      <c r="F19" s="55">
        <f>SUM(F12:F18)</f>
        <v>0</v>
      </c>
      <c r="G19" s="57">
        <f>SUM(G12:G18)</f>
        <v>0</v>
      </c>
    </row>
    <row r="20" spans="1:7" ht="18" customHeight="1">
      <c r="A20" s="19"/>
      <c r="B20" s="19"/>
      <c r="C20" s="19"/>
      <c r="D20" s="19"/>
      <c r="E20" s="25"/>
      <c r="F20" s="25"/>
      <c r="G20" s="25"/>
    </row>
    <row r="21" spans="1:7" ht="18" customHeight="1" thickBot="1">
      <c r="A21" s="48" t="s">
        <v>5</v>
      </c>
      <c r="B21" s="14"/>
      <c r="C21" s="14"/>
      <c r="D21" s="19"/>
      <c r="E21" s="19"/>
      <c r="F21" s="19"/>
      <c r="G21" s="19"/>
    </row>
    <row r="22" spans="1:7" ht="16.2">
      <c r="A22" s="34" t="s">
        <v>3</v>
      </c>
      <c r="B22" s="35"/>
      <c r="C22" s="56" t="s">
        <v>9</v>
      </c>
      <c r="D22" s="36" t="s">
        <v>6</v>
      </c>
      <c r="E22" s="36" t="s">
        <v>32</v>
      </c>
      <c r="F22" s="37" t="s">
        <v>33</v>
      </c>
      <c r="G22" s="38" t="s">
        <v>34</v>
      </c>
    </row>
    <row r="23" spans="1:7" ht="18" customHeight="1">
      <c r="A23" s="39"/>
      <c r="B23" s="26"/>
      <c r="C23" s="21"/>
      <c r="D23" s="21"/>
      <c r="E23" s="52"/>
      <c r="F23" s="53"/>
      <c r="G23" s="54"/>
    </row>
    <row r="24" spans="1:11" ht="18" customHeight="1" thickBot="1">
      <c r="A24" s="42"/>
      <c r="B24" s="43" t="s">
        <v>7</v>
      </c>
      <c r="C24" s="44"/>
      <c r="D24" s="44"/>
      <c r="E24" s="55">
        <f>SUM(E23:E23)</f>
        <v>0</v>
      </c>
      <c r="F24" s="55">
        <f>SUM(F23:F23)</f>
        <v>0</v>
      </c>
      <c r="G24" s="57">
        <f>SUM(G23:G23)</f>
        <v>0</v>
      </c>
      <c r="H24" s="51"/>
      <c r="K24" s="70"/>
    </row>
    <row r="25" spans="1:11" ht="18" customHeight="1">
      <c r="A25" s="19"/>
      <c r="B25" s="19"/>
      <c r="C25" s="19"/>
      <c r="D25" s="19"/>
      <c r="E25" s="25"/>
      <c r="F25" s="25"/>
      <c r="G25" s="25"/>
      <c r="K25" s="70"/>
    </row>
    <row r="26" spans="1:7" ht="18" customHeight="1" thickBot="1">
      <c r="A26" s="48" t="s">
        <v>8</v>
      </c>
      <c r="B26" s="14"/>
      <c r="C26" s="14"/>
      <c r="D26" s="14"/>
      <c r="E26" s="19"/>
      <c r="F26" s="19"/>
      <c r="G26" s="19"/>
    </row>
    <row r="27" spans="1:9" ht="18" customHeight="1">
      <c r="A27" s="34"/>
      <c r="B27" s="35"/>
      <c r="C27" s="45"/>
      <c r="D27" s="46"/>
      <c r="E27" s="36" t="s">
        <v>32</v>
      </c>
      <c r="F27" s="37" t="s">
        <v>33</v>
      </c>
      <c r="G27" s="38" t="s">
        <v>34</v>
      </c>
      <c r="H27" s="29"/>
      <c r="I27" s="29"/>
    </row>
    <row r="28" spans="1:9" ht="18" customHeight="1">
      <c r="A28" s="39"/>
      <c r="B28" s="20"/>
      <c r="C28" s="27"/>
      <c r="D28" s="28"/>
      <c r="E28" s="52"/>
      <c r="F28" s="53"/>
      <c r="G28" s="54"/>
      <c r="H28" s="29"/>
      <c r="I28" s="29"/>
    </row>
    <row r="29" spans="1:9" ht="18" customHeight="1" thickBot="1">
      <c r="A29" s="42" t="s">
        <v>7</v>
      </c>
      <c r="B29" s="43"/>
      <c r="C29" s="43"/>
      <c r="D29" s="47"/>
      <c r="E29" s="55">
        <f>SUM(E28:E28)</f>
        <v>0</v>
      </c>
      <c r="F29" s="55">
        <f>SUM(F28:F28)</f>
        <v>0</v>
      </c>
      <c r="G29" s="57">
        <f>SUM(G28:G28)</f>
        <v>0</v>
      </c>
      <c r="H29" s="30"/>
      <c r="I29" s="30"/>
    </row>
    <row r="30" spans="1:9" ht="18" customHeight="1">
      <c r="A30" s="49" t="s">
        <v>19</v>
      </c>
      <c r="B30" s="19"/>
      <c r="C30" s="19"/>
      <c r="D30" s="19"/>
      <c r="E30" s="25"/>
      <c r="F30" s="25"/>
      <c r="G30" s="25"/>
      <c r="H30" s="60"/>
      <c r="I30" s="30"/>
    </row>
    <row r="31" spans="1:9" ht="18" customHeight="1">
      <c r="A31" s="70" t="s">
        <v>37</v>
      </c>
      <c r="B31" s="19"/>
      <c r="C31" s="19"/>
      <c r="D31" s="19"/>
      <c r="E31" s="25"/>
      <c r="F31" s="25"/>
      <c r="G31" s="25"/>
      <c r="H31" s="60"/>
      <c r="I31" s="30"/>
    </row>
    <row r="32" spans="1:9" ht="18" customHeight="1">
      <c r="A32" s="49"/>
      <c r="B32" s="19"/>
      <c r="C32" s="19"/>
      <c r="D32" s="19"/>
      <c r="E32" s="25"/>
      <c r="F32" s="25"/>
      <c r="G32" s="25"/>
      <c r="H32" s="60"/>
      <c r="I32" s="30"/>
    </row>
    <row r="33" spans="1:10" ht="13.5" customHeight="1">
      <c r="A33" s="62" t="s">
        <v>38</v>
      </c>
      <c r="B33" s="63"/>
      <c r="C33" s="63"/>
      <c r="D33" s="63"/>
      <c r="E33" s="64"/>
      <c r="F33" s="64"/>
      <c r="G33" s="64"/>
      <c r="H33" s="65"/>
      <c r="I33" s="66"/>
      <c r="J33" s="67"/>
    </row>
    <row r="34" spans="1:10" ht="13.5" customHeight="1">
      <c r="A34" s="62" t="s">
        <v>39</v>
      </c>
      <c r="B34" s="63"/>
      <c r="C34" s="63"/>
      <c r="D34" s="63"/>
      <c r="E34" s="64"/>
      <c r="F34" s="64"/>
      <c r="G34" s="64"/>
      <c r="H34" s="65"/>
      <c r="I34" s="66"/>
      <c r="J34" s="67"/>
    </row>
    <row r="35" spans="1:10" ht="13.5" customHeight="1">
      <c r="A35" s="68"/>
      <c r="B35" s="68"/>
      <c r="C35" s="68"/>
      <c r="D35" s="68"/>
      <c r="E35" s="68"/>
      <c r="F35" s="68"/>
      <c r="G35" s="68"/>
      <c r="H35" s="65"/>
      <c r="I35" s="66"/>
      <c r="J35" s="67"/>
    </row>
    <row r="36" spans="1:10" ht="13.5" customHeight="1">
      <c r="A36" s="69" t="s">
        <v>40</v>
      </c>
      <c r="B36" s="68"/>
      <c r="C36" s="68"/>
      <c r="D36" s="68"/>
      <c r="E36" s="68"/>
      <c r="F36" s="68"/>
      <c r="G36" s="68"/>
      <c r="H36" s="65"/>
      <c r="I36" s="66"/>
      <c r="J36" s="67"/>
    </row>
    <row r="37" spans="1:10" ht="13.8">
      <c r="A37" s="62" t="s">
        <v>41</v>
      </c>
      <c r="B37" s="68"/>
      <c r="C37" s="63"/>
      <c r="D37" s="63"/>
      <c r="E37" s="64"/>
      <c r="F37" s="64"/>
      <c r="G37" s="64"/>
      <c r="H37" s="68"/>
      <c r="I37" s="67"/>
      <c r="J37" s="67"/>
    </row>
    <row r="38" spans="1:10" ht="13.8">
      <c r="A38" s="62" t="s">
        <v>42</v>
      </c>
      <c r="B38" s="68"/>
      <c r="C38" s="63"/>
      <c r="D38" s="63"/>
      <c r="E38" s="64"/>
      <c r="F38" s="64"/>
      <c r="G38" s="64"/>
      <c r="H38" s="68"/>
      <c r="I38" s="67"/>
      <c r="J38" s="67"/>
    </row>
    <row r="39" spans="1:10" ht="13.8">
      <c r="A39" s="62"/>
      <c r="B39" s="68"/>
      <c r="C39" s="63"/>
      <c r="D39" s="63"/>
      <c r="E39" s="64"/>
      <c r="F39" s="64"/>
      <c r="G39" s="64"/>
      <c r="H39" s="68"/>
      <c r="I39" s="67"/>
      <c r="J39" s="67"/>
    </row>
    <row r="40" spans="1:7" ht="41.4">
      <c r="A40" s="71" t="s">
        <v>46</v>
      </c>
      <c r="B40" s="72" t="s">
        <v>47</v>
      </c>
      <c r="C40" s="72" t="s">
        <v>45</v>
      </c>
      <c r="D40" s="72" t="s">
        <v>48</v>
      </c>
      <c r="E40" s="72" t="s">
        <v>49</v>
      </c>
      <c r="F40" s="72" t="s">
        <v>50</v>
      </c>
      <c r="G40" s="72" t="s">
        <v>51</v>
      </c>
    </row>
    <row r="41" spans="1:7" ht="13.8">
      <c r="A41" s="73" t="s">
        <v>52</v>
      </c>
      <c r="B41" s="74">
        <v>461913048</v>
      </c>
      <c r="C41" s="74">
        <f>1.01*B41+79450+29182693</f>
        <v>495794321.48</v>
      </c>
      <c r="D41" s="74">
        <v>462453244</v>
      </c>
      <c r="E41" s="74">
        <f>D58</f>
        <v>504705539</v>
      </c>
      <c r="F41" s="74">
        <f>+C41-D41</f>
        <v>33341077.48000002</v>
      </c>
      <c r="G41" s="75">
        <f aca="true" t="shared" si="0" ref="G41:G46">+F41/D41</f>
        <v>0.07209610466047464</v>
      </c>
    </row>
    <row r="42" spans="1:7" ht="13.8">
      <c r="A42" s="73" t="s">
        <v>13</v>
      </c>
      <c r="B42" s="74">
        <v>26184771</v>
      </c>
      <c r="C42" s="74">
        <f>1.01*B42</f>
        <v>26446618.71</v>
      </c>
      <c r="D42" s="74">
        <v>26253065</v>
      </c>
      <c r="E42" s="74">
        <v>26978396</v>
      </c>
      <c r="F42" s="74">
        <f>+C42-D42</f>
        <v>193553.7100000009</v>
      </c>
      <c r="G42" s="75">
        <f t="shared" si="0"/>
        <v>0.0073726138262332755</v>
      </c>
    </row>
    <row r="43" spans="1:7" ht="13.8">
      <c r="A43" s="73" t="s">
        <v>16</v>
      </c>
      <c r="B43" s="74">
        <v>85822015</v>
      </c>
      <c r="C43" s="74">
        <f>1.01*B43</f>
        <v>86680235.15</v>
      </c>
      <c r="D43" s="74">
        <v>81182066</v>
      </c>
      <c r="E43" s="74">
        <v>81424917</v>
      </c>
      <c r="F43" s="74">
        <f>+E43-D43</f>
        <v>242851</v>
      </c>
      <c r="G43" s="75">
        <f t="shared" si="0"/>
        <v>0.0029914365569361093</v>
      </c>
    </row>
    <row r="44" spans="1:7" ht="13.8">
      <c r="A44" s="73" t="s">
        <v>28</v>
      </c>
      <c r="B44" s="74">
        <v>18338880</v>
      </c>
      <c r="C44" s="74">
        <f>1.01*B44</f>
        <v>18522268.8</v>
      </c>
      <c r="D44" s="74">
        <v>18389600</v>
      </c>
      <c r="E44" s="74">
        <v>18943507</v>
      </c>
      <c r="F44" s="74">
        <f>+C44-D44</f>
        <v>132668.80000000075</v>
      </c>
      <c r="G44" s="75">
        <f t="shared" si="0"/>
        <v>0.007214338539174356</v>
      </c>
    </row>
    <row r="45" spans="1:7" ht="13.8">
      <c r="A45" s="73" t="s">
        <v>15</v>
      </c>
      <c r="B45" s="74">
        <v>116486412</v>
      </c>
      <c r="C45" s="74">
        <f>1.01*B45</f>
        <v>117651276.12</v>
      </c>
      <c r="D45" s="74">
        <v>116769207</v>
      </c>
      <c r="E45" s="74">
        <v>119994274</v>
      </c>
      <c r="F45" s="74">
        <f>+C45-D45</f>
        <v>882069.1200000048</v>
      </c>
      <c r="G45" s="75">
        <f t="shared" si="0"/>
        <v>0.007553953158215802</v>
      </c>
    </row>
    <row r="46" spans="1:8" ht="13.8">
      <c r="A46" s="73" t="s">
        <v>53</v>
      </c>
      <c r="B46" s="74">
        <v>260181943</v>
      </c>
      <c r="C46" s="74">
        <f>1.01*B46</f>
        <v>262783762.43</v>
      </c>
      <c r="D46" s="74">
        <v>1183252</v>
      </c>
      <c r="E46" s="74">
        <v>1183252</v>
      </c>
      <c r="F46" s="74">
        <f>+E46-D46</f>
        <v>0</v>
      </c>
      <c r="G46" s="75">
        <f t="shared" si="0"/>
        <v>0</v>
      </c>
      <c r="H46" s="59"/>
    </row>
    <row r="47" spans="1:8" ht="13.8">
      <c r="A47" s="68"/>
      <c r="B47" s="68"/>
      <c r="C47" s="68"/>
      <c r="D47" s="68"/>
      <c r="E47" s="68"/>
      <c r="F47" s="68"/>
      <c r="G47" s="68"/>
      <c r="H47" s="59"/>
    </row>
    <row r="48" spans="1:8" ht="13.5" customHeight="1">
      <c r="A48" s="68" t="s">
        <v>44</v>
      </c>
      <c r="B48" s="76"/>
      <c r="C48" s="68"/>
      <c r="D48" s="68"/>
      <c r="E48" s="68"/>
      <c r="F48" s="68"/>
      <c r="G48" s="68"/>
      <c r="H48" s="59"/>
    </row>
    <row r="49" spans="1:8" ht="13.5" customHeight="1">
      <c r="A49" s="77" t="s">
        <v>20</v>
      </c>
      <c r="B49" s="68"/>
      <c r="C49" s="68"/>
      <c r="D49" s="76">
        <v>336367755</v>
      </c>
      <c r="E49" s="68"/>
      <c r="F49" s="68"/>
      <c r="G49" s="68"/>
      <c r="H49" s="59"/>
    </row>
    <row r="50" spans="1:8" ht="13.5" customHeight="1">
      <c r="A50" s="77" t="s">
        <v>21</v>
      </c>
      <c r="B50" s="68"/>
      <c r="C50" s="68"/>
      <c r="D50" s="76">
        <v>17918893</v>
      </c>
      <c r="E50" s="68"/>
      <c r="F50" s="68"/>
      <c r="G50" s="68"/>
      <c r="H50" s="59"/>
    </row>
    <row r="51" spans="1:8" ht="13.5" customHeight="1">
      <c r="A51" s="77" t="s">
        <v>22</v>
      </c>
      <c r="B51" s="68"/>
      <c r="C51" s="68"/>
      <c r="D51" s="78">
        <v>23821948</v>
      </c>
      <c r="E51" s="68"/>
      <c r="F51" s="68"/>
      <c r="G51" s="68"/>
      <c r="H51" s="59"/>
    </row>
    <row r="52" spans="1:8" ht="13.8">
      <c r="A52" s="77" t="s">
        <v>23</v>
      </c>
      <c r="B52" s="68"/>
      <c r="C52" s="68"/>
      <c r="D52" s="78">
        <v>67925490</v>
      </c>
      <c r="E52" s="68"/>
      <c r="F52" s="68"/>
      <c r="G52" s="68"/>
      <c r="H52" s="59"/>
    </row>
    <row r="53" spans="1:8" ht="13.8">
      <c r="A53" s="77" t="s">
        <v>24</v>
      </c>
      <c r="B53" s="68"/>
      <c r="C53" s="68"/>
      <c r="D53" s="78">
        <v>20234950</v>
      </c>
      <c r="E53" s="68"/>
      <c r="F53" s="68"/>
      <c r="G53" s="68"/>
      <c r="H53" s="59"/>
    </row>
    <row r="54" spans="1:8" ht="13.8">
      <c r="A54" s="79" t="s">
        <v>25</v>
      </c>
      <c r="B54" s="68"/>
      <c r="C54" s="68"/>
      <c r="D54" s="80">
        <v>2836936</v>
      </c>
      <c r="E54" s="68"/>
      <c r="F54" s="68"/>
      <c r="G54" s="68"/>
      <c r="H54" s="59"/>
    </row>
    <row r="55" spans="1:8" ht="13.8">
      <c r="A55" s="79" t="s">
        <v>26</v>
      </c>
      <c r="B55" s="68"/>
      <c r="C55" s="68"/>
      <c r="D55" s="80">
        <v>6366874</v>
      </c>
      <c r="E55" s="68"/>
      <c r="F55" s="68"/>
      <c r="G55" s="68"/>
      <c r="H55" s="59"/>
    </row>
    <row r="56" spans="1:8" ht="13.8">
      <c r="A56" s="79" t="s">
        <v>54</v>
      </c>
      <c r="B56" s="68"/>
      <c r="C56" s="68"/>
      <c r="D56" s="80">
        <v>29182693</v>
      </c>
      <c r="E56" s="68"/>
      <c r="F56" s="68"/>
      <c r="G56" s="68"/>
      <c r="H56" s="59"/>
    </row>
    <row r="57" spans="1:8" ht="13.8">
      <c r="A57" s="81" t="s">
        <v>29</v>
      </c>
      <c r="B57" s="82"/>
      <c r="C57" s="82"/>
      <c r="D57" s="83">
        <v>50000</v>
      </c>
      <c r="E57" s="68"/>
      <c r="F57" s="68"/>
      <c r="G57" s="68"/>
      <c r="H57" s="59"/>
    </row>
    <row r="58" spans="1:8" ht="13.8">
      <c r="A58" s="79" t="s">
        <v>27</v>
      </c>
      <c r="B58" s="84"/>
      <c r="C58" s="68"/>
      <c r="D58" s="85">
        <f>SUM(D49:D57)</f>
        <v>504705539</v>
      </c>
      <c r="E58" s="68"/>
      <c r="F58" s="68"/>
      <c r="G58" s="68"/>
      <c r="H58" s="59"/>
    </row>
  </sheetData>
  <printOptions horizontalCentered="1"/>
  <pageMargins left="0.77" right="0.75" top="1" bottom="1" header="0.5" footer="0.5"/>
  <pageSetup fitToHeight="1" fitToWidth="1" horizontalDpi="600" verticalDpi="600" orientation="portrait" scale="69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02DA785-2B41-47BF-965F-9DE106E4B2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Record, Jim</cp:lastModifiedBy>
  <cp:lastPrinted>2015-10-05T16:48:08Z</cp:lastPrinted>
  <dcterms:created xsi:type="dcterms:W3CDTF">1999-06-02T23:29:55Z</dcterms:created>
  <dcterms:modified xsi:type="dcterms:W3CDTF">2015-10-12T16:43:39Z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