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1530" yWindow="65461" windowWidth="14235" windowHeight="11040" activeTab="0"/>
  </bookViews>
  <sheets>
    <sheet name="Fiscal Note PSERN" sheetId="1" r:id="rId1"/>
  </sheets>
  <externalReferences>
    <externalReference r:id="rId4"/>
    <externalReference r:id="rId5"/>
    <externalReference r:id="rId6"/>
    <externalReference r:id="rId7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_xlnm.Print_Area" localSheetId="0">'Fiscal Note PSERN'!$A$1:$H$41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45621"/>
</workbook>
</file>

<file path=xl/sharedStrings.xml><?xml version="1.0" encoding="utf-8"?>
<sst xmlns="http://schemas.openxmlformats.org/spreadsheetml/2006/main" count="53" uniqueCount="42">
  <si>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</si>
  <si>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</si>
  <si>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</si>
  <si>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</si>
  <si>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</si>
  <si>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</si>
  <si>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</si>
  <si>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</si>
  <si>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</si>
  <si>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</si>
  <si>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</si>
  <si>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</si>
  <si>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Assumptions:</t>
  </si>
  <si>
    <t>51XXX- Salary &amp; Wages</t>
  </si>
  <si>
    <t>Current Biennial Years - 2015/2016</t>
  </si>
  <si>
    <t>2nd Biennial Years - 2017/2018</t>
  </si>
  <si>
    <t>3nd Biennial Years - 2019/2020</t>
  </si>
  <si>
    <t>4nd Biennial Years - 2021/2022</t>
  </si>
  <si>
    <t>57XXX - Capital Lease</t>
  </si>
  <si>
    <t>53XXX - Partners Reimbursable Cost</t>
  </si>
  <si>
    <t>Intergovernmental and Other Costs</t>
  </si>
  <si>
    <t>3rd Biennial Years - 2019/2020</t>
  </si>
  <si>
    <t>4th Biennial Years - 2021/2022</t>
  </si>
  <si>
    <t>Affected Agency and/or Agencies: Radio Communications</t>
  </si>
  <si>
    <t>XXXX</t>
  </si>
  <si>
    <t>XXXXX</t>
  </si>
  <si>
    <t>Puget Sound Emergency Radio Network Capital Fund</t>
  </si>
  <si>
    <t>KCIT</t>
  </si>
  <si>
    <t>Contingency</t>
  </si>
  <si>
    <r>
      <t>Transfer from Levy Fund</t>
    </r>
    <r>
      <rPr>
        <vertAlign val="superscript"/>
        <sz val="10.5"/>
        <rFont val="Univers"/>
        <family val="2"/>
      </rPr>
      <t>1</t>
    </r>
  </si>
  <si>
    <r>
      <t>Expenditures by Categories</t>
    </r>
    <r>
      <rPr>
        <b/>
        <vertAlign val="superscript"/>
        <sz val="10.5"/>
        <rFont val="Univers"/>
        <family val="2"/>
      </rPr>
      <t>3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</si>
  <si>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The special revenue fund will transfer directly to the CIP fund to cover project costs until the transition is made to debt financing. </t>
    </r>
  </si>
  <si>
    <t>52XXX - Supplies, Minor Equipment</t>
  </si>
  <si>
    <t>56XXX - Capital Purchases and Site Construction</t>
  </si>
  <si>
    <t>Title:  Puget Sound Emergency Radio Network Capital Fund- Phase III</t>
  </si>
  <si>
    <t>Note Prepared By:  Aaron Rubardt</t>
  </si>
  <si>
    <r>
      <t>Debt Proceeds Interfund Borrowing</t>
    </r>
    <r>
      <rPr>
        <vertAlign val="superscript"/>
        <sz val="10.5"/>
        <rFont val="Univers"/>
        <family val="2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</si>
  <si>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The project will utilize interfund loans or issues bonds to meet cash flow needs.  The timing of any debt issuances will be based on cash flow needs.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</si>
  <si>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Expenditures are based on current cash flow projections.</t>
    </r>
  </si>
  <si>
    <t xml:space="preserve">The appropriation request of $54,988,975 supports the next phase of the PSERN project.   It is anticipated that additional appropriation requests will occur in 2017 and 2019.  This illustration shows when cash outlays are expected. </t>
  </si>
  <si>
    <t>Note Reviewed By: Sid Bender</t>
  </si>
  <si>
    <t>Ordinance/Motion No.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</si>
</sst>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General_)"/>
    <numFmt numFmtId="167" formatCode="00000"/>
    <numFmt numFmtId="168" formatCode="&quot;$&quot;#,##0\ ;\(&quot;$&quot;#,##0\)"/>
    <numFmt numFmtId="169" formatCode="000000000"/>
    <numFmt numFmtId="170" formatCode="&quot;$&quot;* #,##0_);[Red]&quot;$&quot;* \(#,##0\);&quot;$&quot;* \-0\-_)"/>
    <numFmt numFmtId="171" formatCode="#,##0_);\(#,##0\);\-0\-_)"/>
    <numFmt numFmtId="172" formatCode="#,##0.00000000000;\(#,##0.00000000000\)"/>
    <numFmt numFmtId="173" formatCode="#,##0.000000000"/>
  </numFmts>
  <fonts count="42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Univers"/>
      <family val="2"/>
    </font>
    <font>
      <sz val="12"/>
      <color rgb="FF1F497D"/>
      <name val="Calibri"/>
      <family val="2"/>
    </font>
    <font>
      <vertAlign val="superscript"/>
      <sz val="10.5"/>
      <name val="Univers"/>
      <family val="2"/>
    </font>
    <font>
      <b/>
      <vertAlign val="superscript"/>
      <sz val="10.5"/>
      <name val="Univers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Arial"/>
      <family val="2"/>
    </font>
    <font>
      <sz val="11"/>
      <name val="Univer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>
      <alignment/>
      <protection/>
    </xf>
    <xf numFmtId="165" fontId="10" fillId="0" borderId="0">
      <alignment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6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0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0" fillId="20" borderId="4">
      <alignment/>
      <protection/>
    </xf>
    <xf numFmtId="165" fontId="10" fillId="20" borderId="11">
      <alignment/>
      <protection/>
    </xf>
    <xf numFmtId="171" fontId="20" fillId="0" borderId="12" applyFont="0" applyFill="0" applyProtection="0">
      <alignment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72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1" fillId="0" borderId="11" applyFont="0" applyFill="0" applyBorder="0" applyProtection="0">
      <alignment/>
    </xf>
    <xf numFmtId="170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0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3" fontId="1" fillId="0" borderId="0" xfId="20" applyNumberFormat="1" applyBorder="1">
      <alignment/>
      <protection/>
    </xf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0" fontId="2" fillId="0" borderId="39" xfId="20" applyFont="1" applyBorder="1">
      <alignment/>
      <protection/>
    </xf>
    <xf numFmtId="3" fontId="1" fillId="0" borderId="0" xfId="20" applyNumberFormat="1">
      <alignment/>
      <protection/>
    </xf>
    <xf numFmtId="164" fontId="2" fillId="0" borderId="28" xfId="20" applyNumberFormat="1" applyFont="1" applyBorder="1" applyAlignment="1" quotePrefix="1">
      <alignment horizontal="center"/>
      <protection/>
    </xf>
    <xf numFmtId="165" fontId="7" fillId="0" borderId="29" xfId="18" applyNumberFormat="1" applyFont="1" applyBorder="1" applyAlignment="1">
      <alignment horizontal="center"/>
    </xf>
    <xf numFmtId="165" fontId="7" fillId="0" borderId="29" xfId="18" applyNumberFormat="1" applyFont="1" applyBorder="1"/>
    <xf numFmtId="165" fontId="7" fillId="0" borderId="30" xfId="18" applyNumberFormat="1" applyFont="1" applyBorder="1" applyAlignment="1">
      <alignment horizontal="center"/>
    </xf>
    <xf numFmtId="165" fontId="7" fillId="0" borderId="40" xfId="18" applyNumberFormat="1" applyFont="1" applyBorder="1"/>
    <xf numFmtId="165" fontId="7" fillId="0" borderId="41" xfId="18" applyNumberFormat="1" applyFont="1" applyBorder="1"/>
    <xf numFmtId="165" fontId="7" fillId="0" borderId="30" xfId="18" applyNumberFormat="1" applyFont="1" applyBorder="1"/>
    <xf numFmtId="165" fontId="7" fillId="0" borderId="42" xfId="18" applyNumberFormat="1" applyFont="1" applyBorder="1"/>
    <xf numFmtId="165" fontId="34" fillId="0" borderId="33" xfId="18" applyNumberFormat="1" applyFont="1" applyBorder="1"/>
    <xf numFmtId="165" fontId="34" fillId="0" borderId="34" xfId="18" applyNumberFormat="1" applyFont="1" applyBorder="1"/>
    <xf numFmtId="3" fontId="35" fillId="0" borderId="0" xfId="0" applyNumberFormat="1" applyFont="1"/>
    <xf numFmtId="0" fontId="38" fillId="0" borderId="0" xfId="423" applyFont="1" applyFill="1">
      <alignment/>
      <protection/>
    </xf>
    <xf numFmtId="0" fontId="40" fillId="0" borderId="0" xfId="20" applyFont="1">
      <alignment/>
      <protection/>
    </xf>
    <xf numFmtId="0" fontId="41" fillId="0" borderId="0" xfId="20" applyFont="1">
      <alignment/>
      <protection/>
    </xf>
    <xf numFmtId="0" fontId="41" fillId="0" borderId="0" xfId="20" applyFont="1" applyAlignment="1">
      <alignment horizontal="right"/>
      <protection/>
    </xf>
    <xf numFmtId="3" fontId="41" fillId="0" borderId="0" xfId="20" applyNumberFormat="1" applyFont="1">
      <alignment/>
      <protection/>
    </xf>
    <xf numFmtId="173" fontId="1" fillId="0" borderId="0" xfId="20" applyNumberFormat="1">
      <alignment/>
      <protection/>
    </xf>
    <xf numFmtId="165" fontId="1" fillId="0" borderId="0" xfId="20" applyNumberFormat="1">
      <alignment/>
      <protection/>
    </xf>
    <xf numFmtId="43" fontId="1" fillId="0" borderId="0" xfId="20" applyNumberFormat="1">
      <alignment/>
      <protection/>
    </xf>
    <xf numFmtId="165" fontId="7" fillId="0" borderId="28" xfId="18" applyNumberFormat="1" applyFont="1" applyFill="1" applyBorder="1" applyAlignment="1">
      <alignment horizontal="center"/>
    </xf>
    <xf numFmtId="165" fontId="7" fillId="0" borderId="29" xfId="18" applyNumberFormat="1" applyFont="1" applyFill="1" applyBorder="1" applyAlignment="1">
      <alignment horizontal="center"/>
    </xf>
    <xf numFmtId="165" fontId="7" fillId="0" borderId="28" xfId="18" applyNumberFormat="1" applyFont="1" applyFill="1" applyBorder="1"/>
    <xf numFmtId="165" fontId="7" fillId="0" borderId="29" xfId="18" applyNumberFormat="1" applyFont="1" applyFill="1" applyBorder="1"/>
    <xf numFmtId="165" fontId="7" fillId="0" borderId="40" xfId="18" applyNumberFormat="1" applyFont="1" applyFill="1" applyBorder="1"/>
    <xf numFmtId="165" fontId="7" fillId="0" borderId="41" xfId="18" applyNumberFormat="1" applyFont="1" applyFill="1" applyBorder="1"/>
    <xf numFmtId="165" fontId="34" fillId="0" borderId="33" xfId="18" applyNumberFormat="1" applyFont="1" applyFill="1" applyBorder="1"/>
    <xf numFmtId="0" fontId="2" fillId="0" borderId="26" xfId="20" applyFont="1" applyBorder="1" applyAlignment="1">
      <alignment horizontal="left" vertical="top"/>
      <protection/>
    </xf>
    <xf numFmtId="0" fontId="2" fillId="0" borderId="27" xfId="20" applyFont="1" applyBorder="1" applyAlignment="1">
      <alignment horizontal="left" vertical="top"/>
      <protection/>
    </xf>
    <xf numFmtId="0" fontId="2" fillId="0" borderId="37" xfId="20" applyFont="1" applyBorder="1" applyAlignment="1">
      <alignment horizontal="left" vertical="top"/>
      <protection/>
    </xf>
    <xf numFmtId="0" fontId="2" fillId="0" borderId="26" xfId="20" applyFont="1" applyBorder="1" applyAlignment="1">
      <alignment horizontal="left" vertical="top" wrapText="1"/>
      <protection/>
    </xf>
    <xf numFmtId="0" fontId="2" fillId="0" borderId="35" xfId="20" applyFont="1" applyBorder="1" applyAlignment="1">
      <alignment horizontal="left" vertical="top" wrapText="1"/>
      <protection/>
    </xf>
    <xf numFmtId="0" fontId="3" fillId="0" borderId="0" xfId="20" applyFont="1" applyAlignment="1">
      <alignment horizontal="center" wrapText="1"/>
      <protection/>
    </xf>
    <xf numFmtId="0" fontId="38" fillId="0" borderId="0" xfId="20" applyFont="1" applyAlignment="1">
      <alignment horizontal="left" vertical="top" wrapText="1"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6.sharepoint.microsoftonline.com\Users\vidageo\AppData\Local\Microsoft\Windows\Temporary%20Internet%20Files\Content.Outlook\8600MPJZ\KCIT%20PSERN%20Project%20CBA%20Phases%20III-V%20-%20Final%200423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m 1"/>
      <sheetName val="Project Costs - Form 2"/>
      <sheetName val="Project Labor Costs - Form 2A "/>
      <sheetName val="Ongoing O &amp; M Costs- Form 3"/>
      <sheetName val="Benefits Analysis - Form 4"/>
      <sheetName val="A. Contingency calculation"/>
      <sheetName val="B. Cost supporting calculations"/>
      <sheetName val="C. Benefit supporting calcs"/>
      <sheetName val="New Govt Sites - Upgrade"/>
      <sheetName val="Existing Sites - Upgrade"/>
      <sheetName val="Partner Reimbursements"/>
      <sheetName val="K Milestone Payments"/>
      <sheetName val="Instructions"/>
    </sheetNames>
    <sheetDataSet>
      <sheetData sheetId="0">
        <row r="8">
          <cell r="C8">
            <v>1329339.0100000002</v>
          </cell>
        </row>
      </sheetData>
      <sheetData sheetId="1">
        <row r="6">
          <cell r="C6">
            <v>964354.4</v>
          </cell>
          <cell r="D6">
            <v>1482694.89</v>
          </cell>
        </row>
        <row r="9">
          <cell r="C9">
            <v>44064</v>
          </cell>
          <cell r="D9">
            <v>45385.92</v>
          </cell>
        </row>
        <row r="26">
          <cell r="C26">
            <v>854388.6499999999</v>
          </cell>
          <cell r="D26">
            <v>519516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9.00390625" style="3" customWidth="1"/>
    <col min="2" max="2" width="12.28125" style="3" customWidth="1"/>
    <col min="3" max="3" width="11.421875" style="3" customWidth="1"/>
    <col min="4" max="4" width="14.8515625" style="3" customWidth="1"/>
    <col min="5" max="8" width="13.7109375" style="3" customWidth="1"/>
    <col min="9" max="9" width="11.140625" style="3" bestFit="1" customWidth="1"/>
    <col min="10" max="10" width="14.57421875" style="3" bestFit="1" customWidth="1"/>
    <col min="11" max="11" width="20.00390625" style="3" bestFit="1" customWidth="1"/>
    <col min="12" max="16384" width="9.140625" style="3" customWidth="1"/>
  </cols>
  <sheetData>
    <row r="1" spans="1:9" ht="13.5" customHeight="1">
      <c r="A1" s="93" t="s">
        <v>0</v>
      </c>
      <c r="B1" s="93"/>
      <c r="C1" s="93"/>
      <c r="D1" s="93"/>
      <c r="E1" s="93"/>
      <c r="F1" s="93"/>
      <c r="G1" s="93"/>
      <c r="H1" s="93"/>
      <c r="I1" s="1"/>
    </row>
    <row r="2" spans="1:8" ht="14.25" thickBot="1">
      <c r="A2" s="4"/>
      <c r="B2" s="2"/>
      <c r="C2" s="2"/>
      <c r="D2" s="2"/>
      <c r="E2" s="2"/>
      <c r="F2" s="2"/>
      <c r="G2" s="2"/>
      <c r="H2" s="2"/>
    </row>
    <row r="3" spans="1:8" ht="18" customHeight="1" thickTop="1">
      <c r="A3" s="5" t="s">
        <v>41</v>
      </c>
      <c r="B3" s="6"/>
      <c r="C3" s="7"/>
      <c r="D3" s="7"/>
      <c r="E3" s="7"/>
      <c r="F3" s="7"/>
      <c r="G3" s="7"/>
      <c r="H3" s="8"/>
    </row>
    <row r="4" spans="1:8" ht="18" customHeight="1">
      <c r="A4" s="9" t="s">
        <v>34</v>
      </c>
      <c r="B4" s="10"/>
      <c r="C4" s="11"/>
      <c r="D4" s="11"/>
      <c r="E4" s="11"/>
      <c r="F4" s="11"/>
      <c r="G4" s="11"/>
      <c r="H4" s="12"/>
    </row>
    <row r="5" spans="1:8" ht="18" customHeight="1">
      <c r="A5" s="13" t="s">
        <v>23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35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40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9" ht="36" customHeight="1">
      <c r="A9" s="94" t="s">
        <v>39</v>
      </c>
      <c r="B9" s="94"/>
      <c r="C9" s="94"/>
      <c r="D9" s="94"/>
      <c r="E9" s="94"/>
      <c r="F9" s="94"/>
      <c r="G9" s="94"/>
      <c r="H9" s="94"/>
      <c r="I9" s="61"/>
    </row>
    <row r="10" spans="1:8" ht="18" customHeight="1">
      <c r="A10" s="14" t="s">
        <v>1</v>
      </c>
      <c r="C10" s="19"/>
      <c r="D10" s="19"/>
      <c r="E10" s="19"/>
      <c r="F10" s="19"/>
      <c r="G10" s="19"/>
      <c r="H10" s="19"/>
    </row>
    <row r="11" spans="1:8" ht="14.25" thickBot="1">
      <c r="A11" s="20" t="s">
        <v>2</v>
      </c>
      <c r="B11" s="14"/>
      <c r="C11" s="19"/>
      <c r="D11" s="19"/>
      <c r="E11" s="19"/>
      <c r="F11" s="19"/>
      <c r="G11" s="19"/>
      <c r="H11" s="19"/>
    </row>
    <row r="12" spans="1:8" ht="41.25" customHeight="1">
      <c r="A12" s="21" t="s">
        <v>3</v>
      </c>
      <c r="B12" s="22"/>
      <c r="C12" s="23" t="s">
        <v>4</v>
      </c>
      <c r="D12" s="23" t="s">
        <v>5</v>
      </c>
      <c r="E12" s="24" t="s">
        <v>14</v>
      </c>
      <c r="F12" s="25" t="s">
        <v>15</v>
      </c>
      <c r="G12" s="25" t="s">
        <v>21</v>
      </c>
      <c r="H12" s="26" t="s">
        <v>22</v>
      </c>
    </row>
    <row r="13" spans="1:8" ht="13.5">
      <c r="A13" s="27"/>
      <c r="B13" s="28"/>
      <c r="C13" s="29" t="s">
        <v>6</v>
      </c>
      <c r="D13" s="29" t="s">
        <v>7</v>
      </c>
      <c r="E13" s="30"/>
      <c r="F13" s="31"/>
      <c r="G13" s="31"/>
      <c r="H13" s="32"/>
    </row>
    <row r="14" spans="1:8" ht="26.25" customHeight="1">
      <c r="A14" s="91" t="s">
        <v>26</v>
      </c>
      <c r="B14" s="92"/>
      <c r="C14" s="62" t="s">
        <v>24</v>
      </c>
      <c r="D14" s="34" t="s">
        <v>29</v>
      </c>
      <c r="E14" s="35">
        <v>26352237</v>
      </c>
      <c r="F14" s="36">
        <v>19044526</v>
      </c>
      <c r="G14" s="36"/>
      <c r="H14" s="37"/>
    </row>
    <row r="15" spans="1:8" ht="18" customHeight="1">
      <c r="A15" s="88" t="s">
        <v>36</v>
      </c>
      <c r="B15" s="89"/>
      <c r="C15" s="33"/>
      <c r="D15" s="29"/>
      <c r="E15" s="35">
        <v>9602212.86</v>
      </c>
      <c r="F15" s="36"/>
      <c r="G15" s="36"/>
      <c r="H15" s="37"/>
    </row>
    <row r="16" spans="1:10" ht="18" customHeight="1">
      <c r="A16" s="27"/>
      <c r="B16" s="28"/>
      <c r="C16" s="33"/>
      <c r="D16" s="38"/>
      <c r="E16" s="39"/>
      <c r="F16" s="40"/>
      <c r="G16" s="40"/>
      <c r="H16" s="41"/>
      <c r="J16" s="80"/>
    </row>
    <row r="17" spans="1:9" ht="18" customHeight="1" thickBot="1">
      <c r="A17" s="42"/>
      <c r="B17" s="43" t="s">
        <v>8</v>
      </c>
      <c r="C17" s="44"/>
      <c r="D17" s="44"/>
      <c r="E17" s="45">
        <f>SUM(E13:E16)</f>
        <v>35954449.86</v>
      </c>
      <c r="F17" s="45">
        <f>SUM(F13:F16)</f>
        <v>19044526</v>
      </c>
      <c r="G17" s="45">
        <f aca="true" t="shared" si="0" ref="G17:H17">SUM(G13:G16)</f>
        <v>0</v>
      </c>
      <c r="H17" s="46">
        <f t="shared" si="0"/>
        <v>0</v>
      </c>
      <c r="I17" s="61"/>
    </row>
    <row r="18" spans="1:8" ht="18" customHeight="1">
      <c r="A18" s="19"/>
      <c r="B18" s="19"/>
      <c r="C18" s="19"/>
      <c r="D18" s="19"/>
      <c r="E18" s="47"/>
      <c r="F18" s="47"/>
      <c r="G18" s="47"/>
      <c r="H18" s="47"/>
    </row>
    <row r="19" spans="1:8" ht="42" customHeight="1" thickBot="1">
      <c r="A19" s="48" t="s">
        <v>9</v>
      </c>
      <c r="B19" s="14"/>
      <c r="C19" s="14"/>
      <c r="D19" s="19"/>
      <c r="E19" s="19"/>
      <c r="F19" s="19"/>
      <c r="G19" s="19"/>
      <c r="H19" s="19"/>
    </row>
    <row r="20" spans="1:8" ht="42.75" customHeight="1">
      <c r="A20" s="21" t="s">
        <v>3</v>
      </c>
      <c r="B20" s="22"/>
      <c r="C20" s="23" t="s">
        <v>4</v>
      </c>
      <c r="D20" s="23" t="s">
        <v>10</v>
      </c>
      <c r="E20" s="24" t="s">
        <v>14</v>
      </c>
      <c r="F20" s="25" t="s">
        <v>15</v>
      </c>
      <c r="G20" s="25" t="s">
        <v>21</v>
      </c>
      <c r="H20" s="26" t="s">
        <v>22</v>
      </c>
    </row>
    <row r="21" spans="1:8" ht="29.25" customHeight="1">
      <c r="A21" s="27"/>
      <c r="B21" s="49"/>
      <c r="C21" s="29" t="s">
        <v>6</v>
      </c>
      <c r="D21" s="29"/>
      <c r="E21" s="30"/>
      <c r="F21" s="31"/>
      <c r="G21" s="31"/>
      <c r="H21" s="32"/>
    </row>
    <row r="22" spans="1:8" ht="28.5" customHeight="1">
      <c r="A22" s="91" t="s">
        <v>26</v>
      </c>
      <c r="B22" s="92"/>
      <c r="C22" s="62" t="s">
        <v>25</v>
      </c>
      <c r="D22" s="29" t="s">
        <v>27</v>
      </c>
      <c r="E22" s="35">
        <f>E37</f>
        <v>35954449.86</v>
      </c>
      <c r="F22" s="35">
        <f aca="true" t="shared" si="1" ref="F22:H22">F37</f>
        <v>19044526</v>
      </c>
      <c r="G22" s="35">
        <f t="shared" si="1"/>
        <v>0</v>
      </c>
      <c r="H22" s="37">
        <f t="shared" si="1"/>
        <v>0</v>
      </c>
    </row>
    <row r="23" spans="1:8" ht="18" customHeight="1">
      <c r="A23" s="27"/>
      <c r="B23" s="49"/>
      <c r="C23" s="33"/>
      <c r="D23" s="50"/>
      <c r="E23" s="35"/>
      <c r="F23" s="36"/>
      <c r="G23" s="36"/>
      <c r="H23" s="37"/>
    </row>
    <row r="24" spans="1:10" ht="18" customHeight="1">
      <c r="A24" s="27"/>
      <c r="B24" s="49"/>
      <c r="C24" s="38"/>
      <c r="D24" s="38"/>
      <c r="E24" s="35"/>
      <c r="F24" s="36"/>
      <c r="G24" s="36"/>
      <c r="H24" s="37"/>
      <c r="J24" s="61"/>
    </row>
    <row r="25" spans="1:9" ht="18" customHeight="1" thickBot="1">
      <c r="A25" s="42"/>
      <c r="B25" s="43" t="s">
        <v>11</v>
      </c>
      <c r="C25" s="44"/>
      <c r="D25" s="44"/>
      <c r="E25" s="45">
        <f aca="true" t="shared" si="2" ref="E25:H25">SUM(E21:E24)</f>
        <v>35954449.86</v>
      </c>
      <c r="F25" s="45">
        <f t="shared" si="2"/>
        <v>19044526</v>
      </c>
      <c r="G25" s="45">
        <f t="shared" si="2"/>
        <v>0</v>
      </c>
      <c r="H25" s="46">
        <f t="shared" si="2"/>
        <v>0</v>
      </c>
      <c r="I25" s="61"/>
    </row>
    <row r="26" spans="1:8" ht="18" customHeight="1">
      <c r="A26" s="19"/>
      <c r="B26" s="19"/>
      <c r="C26" s="19"/>
      <c r="D26" s="19"/>
      <c r="E26" s="47"/>
      <c r="F26" s="47"/>
      <c r="G26" s="47"/>
      <c r="H26" s="47"/>
    </row>
    <row r="27" spans="1:8" ht="42.75" customHeight="1" thickBot="1">
      <c r="A27" s="48" t="s">
        <v>30</v>
      </c>
      <c r="B27" s="14"/>
      <c r="C27" s="14"/>
      <c r="D27" s="14"/>
      <c r="E27" s="19"/>
      <c r="F27" s="19"/>
      <c r="G27" s="19"/>
      <c r="H27" s="19"/>
    </row>
    <row r="28" spans="1:9" ht="42.75" customHeight="1">
      <c r="A28" s="21"/>
      <c r="B28" s="22"/>
      <c r="C28" s="51"/>
      <c r="D28" s="52"/>
      <c r="E28" s="24" t="s">
        <v>14</v>
      </c>
      <c r="F28" s="25" t="s">
        <v>15</v>
      </c>
      <c r="G28" s="25" t="s">
        <v>16</v>
      </c>
      <c r="H28" s="26" t="s">
        <v>17</v>
      </c>
      <c r="I28" s="53"/>
    </row>
    <row r="29" spans="1:9" ht="18" customHeight="1">
      <c r="A29" s="88" t="s">
        <v>13</v>
      </c>
      <c r="B29" s="28"/>
      <c r="C29" s="54"/>
      <c r="D29" s="55"/>
      <c r="E29" s="81">
        <f>'[4]Project Costs - Form 2'!$C$6+'[4]Project Costs - Form 2'!$D$6</f>
        <v>2447049.29</v>
      </c>
      <c r="F29" s="81">
        <v>1719137</v>
      </c>
      <c r="G29" s="63"/>
      <c r="H29" s="65"/>
      <c r="I29" s="53"/>
    </row>
    <row r="30" spans="1:9" ht="18" customHeight="1">
      <c r="A30" s="88" t="s">
        <v>32</v>
      </c>
      <c r="B30" s="28"/>
      <c r="C30" s="54"/>
      <c r="D30" s="55"/>
      <c r="E30" s="81">
        <f>'[4]Project Costs - Form 2'!$C$9+'[4]Project Costs - Form 2'!$D$9</f>
        <v>89449.92</v>
      </c>
      <c r="F30" s="82">
        <v>38956</v>
      </c>
      <c r="G30" s="63"/>
      <c r="H30" s="65"/>
      <c r="I30" s="53"/>
    </row>
    <row r="31" spans="1:9" ht="18" customHeight="1">
      <c r="A31" s="88" t="s">
        <v>19</v>
      </c>
      <c r="B31" s="28"/>
      <c r="C31" s="28"/>
      <c r="D31" s="49"/>
      <c r="E31" s="83">
        <f>'[4]Project Costs - Form 2'!$C$26+'[4]Project Costs - Form 2'!$D$26</f>
        <v>1373904.65</v>
      </c>
      <c r="F31" s="84">
        <v>397485</v>
      </c>
      <c r="G31" s="64"/>
      <c r="H31" s="68"/>
      <c r="I31" s="56"/>
    </row>
    <row r="32" spans="1:8" ht="18" customHeight="1">
      <c r="A32" s="90" t="s">
        <v>33</v>
      </c>
      <c r="B32" s="58"/>
      <c r="C32" s="58"/>
      <c r="D32" s="59"/>
      <c r="E32" s="85">
        <v>21724317</v>
      </c>
      <c r="F32" s="86">
        <v>11047463</v>
      </c>
      <c r="G32" s="67"/>
      <c r="H32" s="69"/>
    </row>
    <row r="33" spans="1:8" ht="18" customHeight="1">
      <c r="A33" s="90" t="s">
        <v>18</v>
      </c>
      <c r="B33" s="58"/>
      <c r="C33" s="58"/>
      <c r="D33" s="59"/>
      <c r="E33" s="85">
        <v>1548000</v>
      </c>
      <c r="F33" s="86">
        <v>1297800</v>
      </c>
      <c r="G33" s="67"/>
      <c r="H33" s="69"/>
    </row>
    <row r="34" spans="1:11" ht="18" customHeight="1">
      <c r="A34" s="90" t="s">
        <v>20</v>
      </c>
      <c r="B34" s="58"/>
      <c r="C34" s="58"/>
      <c r="D34" s="59"/>
      <c r="E34" s="85">
        <v>2779321</v>
      </c>
      <c r="F34" s="86">
        <v>1369597</v>
      </c>
      <c r="G34" s="67"/>
      <c r="H34" s="69"/>
      <c r="I34" s="61"/>
      <c r="J34" s="80"/>
      <c r="K34" s="80"/>
    </row>
    <row r="35" spans="1:9" ht="18" customHeight="1">
      <c r="A35" s="90" t="s">
        <v>28</v>
      </c>
      <c r="B35" s="58"/>
      <c r="C35" s="58"/>
      <c r="D35" s="59"/>
      <c r="E35" s="85">
        <v>5992408</v>
      </c>
      <c r="F35" s="85">
        <v>3174088</v>
      </c>
      <c r="G35" s="66"/>
      <c r="H35" s="69"/>
      <c r="I35" s="61"/>
    </row>
    <row r="36" spans="1:11" ht="18" customHeight="1">
      <c r="A36" s="57"/>
      <c r="B36" s="58"/>
      <c r="C36" s="58"/>
      <c r="D36" s="59"/>
      <c r="E36" s="66"/>
      <c r="F36" s="67"/>
      <c r="G36" s="67"/>
      <c r="H36" s="69"/>
      <c r="J36" s="72"/>
      <c r="K36" s="78"/>
    </row>
    <row r="37" spans="1:9" ht="18" customHeight="1" thickBot="1">
      <c r="A37" s="42" t="s">
        <v>11</v>
      </c>
      <c r="B37" s="43"/>
      <c r="C37" s="43"/>
      <c r="D37" s="60"/>
      <c r="E37" s="87">
        <f>SUM(E29:E36)</f>
        <v>35954449.86</v>
      </c>
      <c r="F37" s="87">
        <f>SUM(F29:F35)</f>
        <v>19044526</v>
      </c>
      <c r="G37" s="70">
        <f aca="true" t="shared" si="3" ref="G37:H37">SUM(G29:G36)</f>
        <v>0</v>
      </c>
      <c r="H37" s="71">
        <f t="shared" si="3"/>
        <v>0</v>
      </c>
      <c r="I37" s="61"/>
    </row>
    <row r="38" spans="1:9" ht="18" customHeight="1">
      <c r="A38" s="19" t="s">
        <v>12</v>
      </c>
      <c r="B38" s="19"/>
      <c r="C38" s="19"/>
      <c r="D38" s="19"/>
      <c r="E38" s="47"/>
      <c r="F38" s="47"/>
      <c r="G38" s="47"/>
      <c r="H38" s="47"/>
      <c r="I38" s="61"/>
    </row>
    <row r="39" spans="1:9" ht="17.25">
      <c r="A39" s="73" t="s">
        <v>31</v>
      </c>
      <c r="B39" s="74"/>
      <c r="C39" s="75"/>
      <c r="D39" s="76"/>
      <c r="E39" s="77"/>
      <c r="F39" s="77"/>
      <c r="G39" s="77"/>
      <c r="H39" s="77"/>
      <c r="I39" s="61"/>
    </row>
    <row r="40" spans="1:8" ht="17.25">
      <c r="A40" s="73" t="s">
        <v>37</v>
      </c>
      <c r="B40" s="74"/>
      <c r="C40" s="75"/>
      <c r="D40" s="75"/>
      <c r="E40" s="75"/>
      <c r="F40" s="75"/>
      <c r="G40" s="75"/>
      <c r="H40" s="75"/>
    </row>
    <row r="41" spans="1:8" ht="17.25">
      <c r="A41" s="73" t="s">
        <v>38</v>
      </c>
      <c r="B41" s="75"/>
      <c r="C41" s="75"/>
      <c r="D41" s="75"/>
      <c r="E41" s="77"/>
      <c r="F41" s="77"/>
      <c r="G41" s="77"/>
      <c r="H41" s="77"/>
    </row>
    <row r="44" ht="12.75">
      <c r="F44" s="79"/>
    </row>
  </sheetData>
  <mergeCells count="4">
    <mergeCell ref="A14:B14"/>
    <mergeCell ref="A22:B22"/>
    <mergeCell ref="A1:H1"/>
    <mergeCell ref="A9:H9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0" ma:contentTypeDescription="" ma:contentTypeScope="" ma:versionID="375ec0b4d58207bd40e4d5646a30929e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8e2262fdb12d7473d1ef205834cdf069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CEE409A6-E8AB-402C-A360-A764F82FF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C3046-6C70-495F-A21D-84CB09E321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43FCB8-F812-443F-8908-7F47EF0A2A7B}">
  <ds:schemaRefs>
    <ds:schemaRef ds:uri="http://purl.org/dc/elements/1.1/"/>
    <ds:schemaRef ds:uri="http://purl.org/dc/dcmitype/"/>
    <ds:schemaRef ds:uri="cc811197-5a73-4d86-a206-c117da05ddaa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08dc21f-8940-46b7-9ee9-f86b439897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Windows User</dc:creator>
  <cp:keywords/>
  <dc:description/>
  <cp:lastModifiedBy>McCaw, Sondra</cp:lastModifiedBy>
  <cp:lastPrinted>2015-06-10T17:28:07Z</cp:lastPrinted>
  <dcterms:created xsi:type="dcterms:W3CDTF">2013-05-04T17:15:25Z</dcterms:created>
  <dcterms:modified xsi:type="dcterms:W3CDTF">2015-06-11T21:40:18Z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