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Note'!$A$1:$G$71</definedName>
  </definedNames>
  <calcPr fullCalcOnLoad="1"/>
</workbook>
</file>

<file path=xl/sharedStrings.xml><?xml version="1.0" encoding="utf-8"?>
<sst xmlns="http://schemas.openxmlformats.org/spreadsheetml/2006/main" count="61" uniqueCount="53">
  <si>
    <t>FISCAL NOTE</t>
  </si>
  <si>
    <t xml:space="preserve">Title:   </t>
  </si>
  <si>
    <t>Revenue to: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</si>
  <si>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</si>
  <si>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</si>
  <si>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</si>
  <si>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</si>
  <si>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</si>
  <si>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</si>
  <si>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</si>
  <si>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</si>
  <si>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</si>
  <si>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</si>
  <si>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Describe assumption in the fiscal note, such as outyear inflation, one-time or ongoing changes, revenue sources…</t>
  </si>
  <si>
    <t>2015/2016</t>
  </si>
  <si>
    <t>2017/2018</t>
  </si>
  <si>
    <t>2019/2020</t>
  </si>
  <si>
    <t>King County Police Officers Guild Settlement Supplemental</t>
  </si>
  <si>
    <t>Affected Agency and/or Agencies:   Sheriff's Office, Finance and Benefits Operations Division</t>
  </si>
  <si>
    <t>The King County Police Officers Guild has reached a labor agreement covering the period 2013-2016.  The agreement includes 0% for retrocative COLA and 2% COLA annually for 2015 and 2016, as well as adjustments to the deputies' benefits plan, which will generate $500,000 in savings in 2015 and $1 million savings in 2016.</t>
  </si>
  <si>
    <t>General Fund</t>
  </si>
  <si>
    <t>KCSO contract cities</t>
  </si>
  <si>
    <t>Agency</t>
  </si>
  <si>
    <t>Sheriff's Office</t>
  </si>
  <si>
    <t>A20000</t>
  </si>
  <si>
    <t>0010</t>
  </si>
  <si>
    <t>2014 regular salaries</t>
  </si>
  <si>
    <t>2014 OT</t>
  </si>
  <si>
    <t>2014 base</t>
  </si>
  <si>
    <t>2015 COLA (2% on salaries &amp; OT)</t>
  </si>
  <si>
    <t>2015 LEOFF/FICA (12.96%)</t>
  </si>
  <si>
    <t>Lump sum (1.67% on salaries  &amp; OT)</t>
  </si>
  <si>
    <t>Lump sum LEOFF/FICA (12.96%)</t>
  </si>
  <si>
    <t>2016 COLA</t>
  </si>
  <si>
    <t>2016 LEOFF/FICA (12.96%)</t>
  </si>
  <si>
    <t>Total</t>
  </si>
  <si>
    <t>2015/2016 Adds (21 FTEs over the biennium)</t>
  </si>
  <si>
    <t>2015 budgeted base</t>
  </si>
  <si>
    <t>2016 budgeted base</t>
  </si>
  <si>
    <t>Retirement/FICA on COLA</t>
  </si>
  <si>
    <t>COLA on Regular Salaries and Overtime</t>
  </si>
  <si>
    <t>Biennial impact</t>
  </si>
  <si>
    <t>KCSO Total</t>
  </si>
  <si>
    <t>Does this legislation need a budget change?  Yes</t>
  </si>
  <si>
    <t>2016 COLA (2% on salaries and OT)</t>
  </si>
  <si>
    <t>2014 budgeted positions</t>
  </si>
  <si>
    <t>Note Prepared By:  Krista Camenzind</t>
  </si>
  <si>
    <t>Revenue:  COLA and related costs for half the officers will be paid by the contract cities where they work.</t>
  </si>
  <si>
    <t>Lump Sum payment including Retirement &amp; FICA</t>
  </si>
  <si>
    <t>The lump sum payment is one-time and does not go into the base salaries.</t>
  </si>
  <si>
    <t>Note Reviewed By:   Andrew Bauck</t>
  </si>
  <si>
    <t>Date Prepared:  3/4/15</t>
  </si>
  <si>
    <t>Date Reviewed:  3/5/15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</si>
</sst>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&quot;$&quot;#,##0.0000_);[Red]\(&quot;$&quot;#,##0.0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2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64" fontId="4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6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44" fillId="0" borderId="0" xfId="0" applyFont="1" applyBorder="1" applyAlignment="1">
      <alignment horizontal="right" vertical="center"/>
    </xf>
    <xf numFmtId="6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6" fontId="45" fillId="0" borderId="0" xfId="0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168" fontId="46" fillId="0" borderId="0" xfId="0" applyNumberFormat="1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/>
    </xf>
    <xf numFmtId="0" fontId="4" fillId="0" borderId="32" xfId="0" applyFont="1" applyBorder="1" applyAlignment="1">
      <alignment horizontal="center" wrapText="1"/>
    </xf>
    <xf numFmtId="3" fontId="4" fillId="0" borderId="33" xfId="0" applyNumberFormat="1" applyFont="1" applyBorder="1" applyAlignment="1">
      <alignment wrapText="1"/>
    </xf>
    <xf numFmtId="0" fontId="4" fillId="0" borderId="35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0">
      <selection activeCell="L35" sqref="L35"/>
    </sheetView>
  </sheetViews>
  <sheetFormatPr defaultColWidth="9.140625" defaultRowHeight="12.75"/>
  <cols>
    <col min="1" max="1" width="20.7109375" style="0" customWidth="1"/>
    <col min="2" max="2" width="12.28125" style="0" customWidth="1"/>
    <col min="3" max="7" width="13.7109375" style="0" customWidth="1"/>
  </cols>
  <sheetData>
    <row r="1" spans="1:9" ht="15">
      <c r="A1" s="1"/>
      <c r="B1" s="2"/>
      <c r="C1" s="2"/>
      <c r="D1" s="42" t="s">
        <v>0</v>
      </c>
      <c r="E1" s="3"/>
      <c r="F1" s="2"/>
      <c r="G1" s="2"/>
      <c r="H1" s="1"/>
      <c r="I1" s="1"/>
    </row>
    <row r="2" spans="1:8" ht="14.25" thickBot="1">
      <c r="A2" s="29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11</v>
      </c>
      <c r="B3" s="6"/>
      <c r="C3" s="7"/>
      <c r="D3" s="7"/>
      <c r="E3" s="7"/>
      <c r="F3" s="7"/>
      <c r="G3" s="86"/>
      <c r="H3" s="4"/>
    </row>
    <row r="4" spans="1:8" ht="18" customHeight="1">
      <c r="A4" s="8" t="s">
        <v>1</v>
      </c>
      <c r="B4" s="9" t="s">
        <v>17</v>
      </c>
      <c r="C4" s="10"/>
      <c r="D4" s="10"/>
      <c r="E4" s="10"/>
      <c r="F4" s="10"/>
      <c r="G4" s="87"/>
      <c r="H4" s="4"/>
    </row>
    <row r="5" spans="1:7" ht="18" customHeight="1">
      <c r="A5" s="11" t="s">
        <v>18</v>
      </c>
      <c r="B5" s="12"/>
      <c r="C5" s="12"/>
      <c r="D5" s="12"/>
      <c r="E5" s="12"/>
      <c r="F5" s="12"/>
      <c r="G5" s="88"/>
    </row>
    <row r="6" spans="1:7" ht="18" customHeight="1">
      <c r="A6" s="11" t="s">
        <v>46</v>
      </c>
      <c r="B6" s="12"/>
      <c r="C6" s="12"/>
      <c r="D6" s="12"/>
      <c r="E6" s="12"/>
      <c r="F6" s="12"/>
      <c r="G6" s="88"/>
    </row>
    <row r="7" spans="1:7" ht="18" customHeight="1">
      <c r="A7" s="11" t="s">
        <v>51</v>
      </c>
      <c r="B7" s="12"/>
      <c r="C7" s="12"/>
      <c r="D7" s="12"/>
      <c r="E7" s="12"/>
      <c r="F7" s="12"/>
      <c r="G7" s="88"/>
    </row>
    <row r="8" spans="1:7" ht="18" customHeight="1">
      <c r="A8" s="11" t="s">
        <v>50</v>
      </c>
      <c r="B8" s="12"/>
      <c r="C8" s="12"/>
      <c r="D8" s="12"/>
      <c r="E8" s="12"/>
      <c r="F8" s="12"/>
      <c r="G8" s="88"/>
    </row>
    <row r="9" spans="1:7" ht="18" customHeight="1" thickBot="1">
      <c r="A9" s="13" t="s">
        <v>52</v>
      </c>
      <c r="B9" s="14"/>
      <c r="C9" s="14"/>
      <c r="D9" s="14"/>
      <c r="E9" s="14"/>
      <c r="F9" s="14"/>
      <c r="G9" s="89"/>
    </row>
    <row r="10" spans="1:7" ht="18" customHeight="1" thickTop="1">
      <c r="A10" s="15"/>
      <c r="C10" s="15"/>
      <c r="D10" s="12"/>
      <c r="E10" s="12"/>
      <c r="F10" s="12"/>
      <c r="G10" s="12"/>
    </row>
    <row r="11" spans="1:7" ht="18" customHeight="1" thickBot="1">
      <c r="A11" s="40" t="s">
        <v>12</v>
      </c>
      <c r="C11" s="15"/>
      <c r="D11" s="15"/>
      <c r="E11" s="15"/>
      <c r="F11" s="15"/>
      <c r="G11" s="15"/>
    </row>
    <row r="12" spans="1:9" ht="18" customHeight="1">
      <c r="A12" s="92" t="s">
        <v>19</v>
      </c>
      <c r="B12" s="93"/>
      <c r="C12" s="93"/>
      <c r="D12" s="93"/>
      <c r="E12" s="93"/>
      <c r="F12" s="93"/>
      <c r="G12" s="94"/>
      <c r="I12" s="53"/>
    </row>
    <row r="13" spans="1:7" ht="32.25" customHeight="1" thickBot="1">
      <c r="A13" s="95"/>
      <c r="B13" s="96"/>
      <c r="C13" s="96"/>
      <c r="D13" s="96"/>
      <c r="E13" s="96"/>
      <c r="F13" s="96"/>
      <c r="G13" s="97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41" t="s">
        <v>2</v>
      </c>
      <c r="B15" s="12"/>
      <c r="C15" s="15"/>
      <c r="D15" s="15"/>
      <c r="E15" s="15"/>
      <c r="F15" s="15"/>
      <c r="G15" s="15"/>
    </row>
    <row r="16" spans="1:9" ht="27">
      <c r="A16" s="30" t="s">
        <v>22</v>
      </c>
      <c r="B16" s="31"/>
      <c r="C16" s="49" t="s">
        <v>9</v>
      </c>
      <c r="D16" s="49" t="s">
        <v>10</v>
      </c>
      <c r="E16" s="49" t="s">
        <v>14</v>
      </c>
      <c r="F16" s="50" t="s">
        <v>15</v>
      </c>
      <c r="G16" s="55" t="s">
        <v>16</v>
      </c>
      <c r="I16" s="52"/>
    </row>
    <row r="17" spans="1:7" ht="34.5" customHeight="1">
      <c r="A17" s="33" t="s">
        <v>20</v>
      </c>
      <c r="B17" s="16"/>
      <c r="C17" s="23" t="s">
        <v>25</v>
      </c>
      <c r="D17" s="57" t="s">
        <v>21</v>
      </c>
      <c r="E17" s="19">
        <v>3308000</v>
      </c>
      <c r="F17" s="19"/>
      <c r="G17" s="81"/>
    </row>
    <row r="18" spans="1:7" ht="18" customHeight="1">
      <c r="A18" s="33"/>
      <c r="B18" s="16"/>
      <c r="C18" s="59"/>
      <c r="D18" s="57"/>
      <c r="E18" s="19"/>
      <c r="F18" s="19"/>
      <c r="G18" s="81"/>
    </row>
    <row r="19" spans="1:7" ht="18" customHeight="1">
      <c r="A19" s="33"/>
      <c r="B19" s="16"/>
      <c r="C19" s="59"/>
      <c r="D19" s="57"/>
      <c r="E19" s="19"/>
      <c r="F19" s="19"/>
      <c r="G19" s="81"/>
    </row>
    <row r="20" spans="1:7" ht="18" customHeight="1">
      <c r="A20" s="33"/>
      <c r="B20" s="16"/>
      <c r="C20" s="59"/>
      <c r="D20" s="58"/>
      <c r="E20" s="20"/>
      <c r="F20" s="20"/>
      <c r="G20" s="82"/>
    </row>
    <row r="21" spans="1:7" ht="18" customHeight="1" thickBot="1">
      <c r="A21" s="34"/>
      <c r="B21" s="35" t="s">
        <v>3</v>
      </c>
      <c r="C21" s="36"/>
      <c r="D21" s="36"/>
      <c r="E21" s="48">
        <f>SUM(E17:E20)</f>
        <v>3308000</v>
      </c>
      <c r="F21" s="48">
        <f>SUM(F17:F20)</f>
        <v>0</v>
      </c>
      <c r="G21" s="83">
        <f>SUM(G17:G20)</f>
        <v>0</v>
      </c>
    </row>
    <row r="22" spans="1:7" ht="18" customHeight="1">
      <c r="A22" s="15"/>
      <c r="B22" s="15"/>
      <c r="C22" s="15"/>
      <c r="D22" s="15"/>
      <c r="E22" s="21"/>
      <c r="F22" s="21"/>
      <c r="G22" s="21"/>
    </row>
    <row r="23" spans="1:7" ht="18" customHeight="1" thickBot="1">
      <c r="A23" s="40" t="s">
        <v>4</v>
      </c>
      <c r="B23" s="12"/>
      <c r="C23" s="12"/>
      <c r="D23" s="15"/>
      <c r="E23" s="15"/>
      <c r="F23" s="15"/>
      <c r="G23" s="15"/>
    </row>
    <row r="24" spans="1:7" ht="16.5" customHeight="1">
      <c r="A24" s="30" t="s">
        <v>22</v>
      </c>
      <c r="B24" s="31"/>
      <c r="C24" s="49" t="s">
        <v>9</v>
      </c>
      <c r="D24" s="32" t="s">
        <v>5</v>
      </c>
      <c r="E24" s="49" t="str">
        <f>E16</f>
        <v>2015/2016</v>
      </c>
      <c r="F24" s="49" t="str">
        <f>F16</f>
        <v>2017/2018</v>
      </c>
      <c r="G24" s="84" t="str">
        <f>G16</f>
        <v>2019/2020</v>
      </c>
    </row>
    <row r="25" spans="1:7" ht="18" customHeight="1">
      <c r="A25" s="33" t="s">
        <v>23</v>
      </c>
      <c r="B25" s="22"/>
      <c r="C25" s="23" t="s">
        <v>25</v>
      </c>
      <c r="D25" s="17" t="s">
        <v>24</v>
      </c>
      <c r="E25" s="51">
        <v>6615000</v>
      </c>
      <c r="F25" s="51"/>
      <c r="G25" s="85"/>
    </row>
    <row r="26" spans="1:7" ht="18" customHeight="1">
      <c r="A26" s="33"/>
      <c r="B26" s="22"/>
      <c r="C26" s="59"/>
      <c r="D26" s="23"/>
      <c r="E26" s="20"/>
      <c r="F26" s="19"/>
      <c r="G26" s="81"/>
    </row>
    <row r="27" spans="1:7" ht="18" customHeight="1">
      <c r="A27" s="33"/>
      <c r="B27" s="22"/>
      <c r="C27" s="17"/>
      <c r="D27" s="18"/>
      <c r="E27" s="19"/>
      <c r="F27" s="19"/>
      <c r="G27" s="81"/>
    </row>
    <row r="28" spans="1:8" ht="18" customHeight="1" thickBot="1">
      <c r="A28" s="34"/>
      <c r="B28" s="35" t="s">
        <v>6</v>
      </c>
      <c r="C28" s="36"/>
      <c r="D28" s="36"/>
      <c r="E28" s="48">
        <f>SUM(E25:E27)</f>
        <v>6615000</v>
      </c>
      <c r="F28" s="48">
        <f>SUM(F25:F27)</f>
        <v>0</v>
      </c>
      <c r="G28" s="83">
        <f>SUM(G25:G27)</f>
        <v>0</v>
      </c>
      <c r="H28" s="47"/>
    </row>
    <row r="29" spans="1:7" ht="18" customHeight="1">
      <c r="A29" s="15"/>
      <c r="B29" s="15"/>
      <c r="C29" s="15"/>
      <c r="D29" s="15"/>
      <c r="E29" s="21"/>
      <c r="F29" s="21"/>
      <c r="G29" s="21"/>
    </row>
    <row r="30" spans="1:7" ht="18" customHeight="1" thickBot="1">
      <c r="A30" s="40" t="s">
        <v>7</v>
      </c>
      <c r="B30" s="12"/>
      <c r="C30" s="12"/>
      <c r="D30" s="12"/>
      <c r="E30" s="15"/>
      <c r="F30" s="15"/>
      <c r="G30" s="15"/>
    </row>
    <row r="31" spans="1:9" ht="36" customHeight="1">
      <c r="A31" s="30"/>
      <c r="B31" s="31"/>
      <c r="C31" s="37"/>
      <c r="D31" s="38"/>
      <c r="E31" s="49" t="str">
        <f>E16</f>
        <v>2015/2016</v>
      </c>
      <c r="F31" s="32" t="str">
        <f>F16</f>
        <v>2017/2018</v>
      </c>
      <c r="G31" s="90" t="str">
        <f>G16</f>
        <v>2019/2020</v>
      </c>
      <c r="H31" s="26"/>
      <c r="I31" s="26"/>
    </row>
    <row r="32" spans="1:9" ht="18" customHeight="1">
      <c r="A32" s="33" t="s">
        <v>40</v>
      </c>
      <c r="B32" s="16"/>
      <c r="C32" s="24"/>
      <c r="D32" s="25"/>
      <c r="E32" s="19">
        <v>4607000</v>
      </c>
      <c r="F32" s="19"/>
      <c r="G32" s="81"/>
      <c r="H32" s="26"/>
      <c r="I32" s="26"/>
    </row>
    <row r="33" spans="1:9" ht="18" customHeight="1">
      <c r="A33" s="33" t="s">
        <v>39</v>
      </c>
      <c r="B33" s="16"/>
      <c r="C33" s="16"/>
      <c r="D33" s="22"/>
      <c r="E33" s="19">
        <v>597000</v>
      </c>
      <c r="F33" s="19"/>
      <c r="G33" s="81"/>
      <c r="H33" s="27"/>
      <c r="I33" s="27"/>
    </row>
    <row r="34" spans="1:9" ht="18" customHeight="1">
      <c r="A34" s="33" t="s">
        <v>48</v>
      </c>
      <c r="B34" s="16"/>
      <c r="C34" s="16"/>
      <c r="D34" s="22"/>
      <c r="E34" s="19">
        <v>1411000</v>
      </c>
      <c r="F34" s="19"/>
      <c r="G34" s="81"/>
      <c r="H34" s="27"/>
      <c r="I34" s="27"/>
    </row>
    <row r="35" spans="1:7" ht="18" customHeight="1">
      <c r="A35" s="43"/>
      <c r="B35" s="44"/>
      <c r="C35" s="44"/>
      <c r="D35" s="45"/>
      <c r="E35" s="46"/>
      <c r="F35" s="46"/>
      <c r="G35" s="91"/>
    </row>
    <row r="36" spans="1:9" ht="18" customHeight="1" thickBot="1">
      <c r="A36" s="34" t="s">
        <v>6</v>
      </c>
      <c r="B36" s="35"/>
      <c r="C36" s="35"/>
      <c r="D36" s="39"/>
      <c r="E36" s="48">
        <f>SUM(E32:E35)</f>
        <v>6615000</v>
      </c>
      <c r="F36" s="48">
        <f>SUM(F32:F35)</f>
        <v>0</v>
      </c>
      <c r="G36" s="83">
        <f>SUM(G32:G35)</f>
        <v>0</v>
      </c>
      <c r="H36" s="28"/>
      <c r="I36" s="28"/>
    </row>
    <row r="37" spans="1:9" ht="18" customHeight="1">
      <c r="A37" s="15" t="s">
        <v>43</v>
      </c>
      <c r="B37" s="15"/>
      <c r="C37" s="15"/>
      <c r="D37" s="15"/>
      <c r="E37" s="15"/>
      <c r="F37" s="15"/>
      <c r="G37" s="15"/>
      <c r="H37" s="28"/>
      <c r="I37" s="28"/>
    </row>
    <row r="38" spans="1:9" ht="18" customHeight="1">
      <c r="A38" s="15" t="s">
        <v>8</v>
      </c>
      <c r="B38" s="15"/>
      <c r="C38" s="15"/>
      <c r="D38" s="15"/>
      <c r="E38" s="21"/>
      <c r="F38" s="21"/>
      <c r="G38" s="21"/>
      <c r="H38" s="28"/>
      <c r="I38" s="28"/>
    </row>
    <row r="39" spans="1:9" ht="18.75" customHeight="1">
      <c r="A39" s="56" t="s">
        <v>13</v>
      </c>
      <c r="B39" s="15"/>
      <c r="C39" s="15"/>
      <c r="D39" s="15"/>
      <c r="E39" s="15"/>
      <c r="F39" s="15"/>
      <c r="G39" s="15"/>
      <c r="H39" s="28"/>
      <c r="I39" s="54"/>
    </row>
    <row r="40" spans="1:7" ht="12.75">
      <c r="A40" s="53"/>
      <c r="B40" s="53"/>
      <c r="C40" s="53"/>
      <c r="D40" s="53"/>
      <c r="E40" s="53"/>
      <c r="F40" s="53"/>
      <c r="G40" s="53"/>
    </row>
    <row r="41" spans="1:7" ht="12.75">
      <c r="A41" s="78" t="s">
        <v>45</v>
      </c>
      <c r="B41" s="53"/>
      <c r="C41" s="53"/>
      <c r="D41" s="53"/>
      <c r="E41" s="53"/>
      <c r="F41" s="53"/>
      <c r="G41" s="53"/>
    </row>
    <row r="42" spans="1:7" ht="12.75">
      <c r="A42" s="53"/>
      <c r="B42" s="60" t="s">
        <v>26</v>
      </c>
      <c r="C42" s="61">
        <v>60166189.210000046</v>
      </c>
      <c r="D42" s="62"/>
      <c r="E42" s="53"/>
      <c r="F42" s="53"/>
      <c r="G42" s="53"/>
    </row>
    <row r="43" spans="1:7" ht="12.75">
      <c r="A43" s="53"/>
      <c r="B43" s="60" t="s">
        <v>27</v>
      </c>
      <c r="C43" s="61">
        <v>14642381.490000017</v>
      </c>
      <c r="D43" s="62"/>
      <c r="E43" s="53"/>
      <c r="F43" s="53"/>
      <c r="G43" s="53"/>
    </row>
    <row r="44" spans="1:7" ht="12.75">
      <c r="A44" s="53"/>
      <c r="B44" s="60" t="s">
        <v>28</v>
      </c>
      <c r="C44" s="61">
        <v>74808570.70000006</v>
      </c>
      <c r="D44" s="63"/>
      <c r="E44" s="53"/>
      <c r="F44" s="53"/>
      <c r="G44" s="53"/>
    </row>
    <row r="45" spans="1:7" ht="12.75">
      <c r="A45" s="53"/>
      <c r="B45" s="64"/>
      <c r="C45" s="53"/>
      <c r="D45" s="53"/>
      <c r="E45" s="53"/>
      <c r="F45" s="53"/>
      <c r="G45" s="53"/>
    </row>
    <row r="46" spans="1:7" ht="12.75">
      <c r="A46" s="53"/>
      <c r="B46" s="67"/>
      <c r="C46" s="71">
        <v>2015</v>
      </c>
      <c r="D46" s="71">
        <v>2016</v>
      </c>
      <c r="E46" s="78" t="s">
        <v>41</v>
      </c>
      <c r="F46" s="53"/>
      <c r="G46" s="53"/>
    </row>
    <row r="47" spans="1:7" ht="12.75">
      <c r="A47" s="53"/>
      <c r="B47" s="67" t="s">
        <v>29</v>
      </c>
      <c r="C47" s="68">
        <f>C44*0.02</f>
        <v>1496171.4140000013</v>
      </c>
      <c r="D47" s="68">
        <f>C47</f>
        <v>1496171.4140000013</v>
      </c>
      <c r="E47" s="78"/>
      <c r="F47" s="54"/>
      <c r="G47" s="53"/>
    </row>
    <row r="48" spans="1:7" ht="12.75">
      <c r="A48" s="53"/>
      <c r="B48" s="60" t="s">
        <v>30</v>
      </c>
      <c r="C48" s="65">
        <f>C47*0.1296</f>
        <v>193903.81525440016</v>
      </c>
      <c r="D48" s="65">
        <f>D47*0.1296</f>
        <v>193903.81525440016</v>
      </c>
      <c r="E48" s="78"/>
      <c r="F48" s="53"/>
      <c r="G48" s="53"/>
    </row>
    <row r="49" spans="1:7" ht="12.75">
      <c r="A49" s="53"/>
      <c r="B49" s="67" t="s">
        <v>31</v>
      </c>
      <c r="C49" s="68">
        <f>C44*0.0167</f>
        <v>1249303.130690001</v>
      </c>
      <c r="D49" s="69"/>
      <c r="E49" s="78"/>
      <c r="F49" s="53"/>
      <c r="G49" s="53"/>
    </row>
    <row r="50" spans="1:7" ht="12.75">
      <c r="A50" s="53"/>
      <c r="B50" s="70" t="s">
        <v>32</v>
      </c>
      <c r="C50" s="65">
        <f>C49*0.1296</f>
        <v>161909.68573742412</v>
      </c>
      <c r="D50" s="62"/>
      <c r="E50" s="78"/>
      <c r="F50" s="53"/>
      <c r="G50" s="53"/>
    </row>
    <row r="51" spans="1:7" ht="12.75">
      <c r="A51" s="53"/>
      <c r="B51" s="67" t="s">
        <v>44</v>
      </c>
      <c r="C51" s="69"/>
      <c r="D51" s="68">
        <f>(C44+C47)*0.02</f>
        <v>1526094.8422800014</v>
      </c>
      <c r="E51" s="78"/>
      <c r="F51" s="53"/>
      <c r="G51" s="53"/>
    </row>
    <row r="52" spans="1:7" ht="12.75">
      <c r="A52" s="53"/>
      <c r="B52" s="70" t="s">
        <v>34</v>
      </c>
      <c r="C52" s="62"/>
      <c r="D52" s="65">
        <f>D51*0.1296</f>
        <v>197781.89155948817</v>
      </c>
      <c r="E52" s="78"/>
      <c r="F52" s="53"/>
      <c r="G52" s="53"/>
    </row>
    <row r="53" spans="1:7" ht="12.75">
      <c r="A53" s="53"/>
      <c r="B53" s="71" t="s">
        <v>35</v>
      </c>
      <c r="C53" s="72">
        <f>SUM(C47:C52)</f>
        <v>3101288.0456818263</v>
      </c>
      <c r="D53" s="72">
        <f>SUM(D47:D52)</f>
        <v>3413951.963093891</v>
      </c>
      <c r="E53" s="79"/>
      <c r="F53" s="53"/>
      <c r="G53" s="53"/>
    </row>
    <row r="54" spans="1:7" ht="12.75">
      <c r="A54" s="53"/>
      <c r="B54" s="71"/>
      <c r="C54" s="72"/>
      <c r="D54" s="72"/>
      <c r="E54" s="79"/>
      <c r="F54" s="53"/>
      <c r="G54" s="53"/>
    </row>
    <row r="55" spans="1:7" ht="12.75">
      <c r="A55" s="53" t="s">
        <v>49</v>
      </c>
      <c r="B55" s="71"/>
      <c r="C55" s="72"/>
      <c r="D55" s="72"/>
      <c r="E55" s="79"/>
      <c r="F55" s="53"/>
      <c r="G55" s="53"/>
    </row>
    <row r="56" spans="1:7" ht="12.75">
      <c r="A56" s="53"/>
      <c r="B56" s="53"/>
      <c r="C56" s="53"/>
      <c r="D56" s="53"/>
      <c r="E56" s="78"/>
      <c r="F56" s="53"/>
      <c r="G56" s="53"/>
    </row>
    <row r="57" spans="1:7" ht="12.75">
      <c r="A57" s="73" t="s">
        <v>36</v>
      </c>
      <c r="B57" s="53"/>
      <c r="C57" s="53"/>
      <c r="D57" s="53"/>
      <c r="E57" s="78"/>
      <c r="F57" s="53"/>
      <c r="G57" s="53"/>
    </row>
    <row r="58" spans="1:7" ht="12.75">
      <c r="A58" s="74"/>
      <c r="B58" s="70" t="s">
        <v>37</v>
      </c>
      <c r="C58" s="66">
        <v>1181907.5899999996</v>
      </c>
      <c r="D58" s="53"/>
      <c r="E58" s="78"/>
      <c r="F58" s="53"/>
      <c r="G58" s="53"/>
    </row>
    <row r="59" spans="1:7" ht="12.75">
      <c r="A59" s="74"/>
      <c r="B59" s="70" t="s">
        <v>38</v>
      </c>
      <c r="C59" s="66">
        <v>2032108.87872</v>
      </c>
      <c r="D59" s="80"/>
      <c r="E59" s="78"/>
      <c r="F59" s="53"/>
      <c r="G59" s="53"/>
    </row>
    <row r="60" spans="1:7" ht="12.75">
      <c r="A60" s="53"/>
      <c r="B60" s="64"/>
      <c r="C60" s="53"/>
      <c r="D60" s="53"/>
      <c r="E60" s="78"/>
      <c r="F60" s="53"/>
      <c r="G60" s="53"/>
    </row>
    <row r="61" spans="1:7" ht="12.75">
      <c r="A61" s="53"/>
      <c r="B61" s="64"/>
      <c r="C61" s="78">
        <v>2015</v>
      </c>
      <c r="D61" s="78">
        <v>2016</v>
      </c>
      <c r="E61" s="78"/>
      <c r="F61" s="53"/>
      <c r="G61" s="53"/>
    </row>
    <row r="62" spans="1:7" ht="12.75">
      <c r="A62" s="69"/>
      <c r="B62" s="67" t="s">
        <v>29</v>
      </c>
      <c r="C62" s="66">
        <f>C58*0.02</f>
        <v>23638.151799999992</v>
      </c>
      <c r="D62" s="66">
        <f>C62</f>
        <v>23638.151799999992</v>
      </c>
      <c r="E62" s="78"/>
      <c r="F62" s="53"/>
      <c r="G62" s="53"/>
    </row>
    <row r="63" spans="1:7" ht="12.75">
      <c r="A63" s="62"/>
      <c r="B63" s="60" t="s">
        <v>30</v>
      </c>
      <c r="C63" s="66">
        <f>C62*0.1296</f>
        <v>3063.504473279999</v>
      </c>
      <c r="D63" s="66">
        <f>C63</f>
        <v>3063.504473279999</v>
      </c>
      <c r="E63" s="78"/>
      <c r="F63" s="53"/>
      <c r="G63" s="53"/>
    </row>
    <row r="64" spans="1:7" ht="12.75">
      <c r="A64" s="69"/>
      <c r="B64" s="67" t="s">
        <v>33</v>
      </c>
      <c r="C64" s="66"/>
      <c r="D64" s="66">
        <f>C59*0.02</f>
        <v>40642.1775744</v>
      </c>
      <c r="E64" s="78"/>
      <c r="F64" s="53"/>
      <c r="G64" s="53"/>
    </row>
    <row r="65" spans="1:7" ht="12.75">
      <c r="A65" s="74"/>
      <c r="B65" s="70" t="s">
        <v>34</v>
      </c>
      <c r="C65" s="66"/>
      <c r="D65" s="66">
        <f>D64*0.1296</f>
        <v>5267.22621364224</v>
      </c>
      <c r="E65" s="78"/>
      <c r="F65" s="53"/>
      <c r="G65" s="53"/>
    </row>
    <row r="66" spans="1:7" ht="12.75">
      <c r="A66" s="75"/>
      <c r="B66" s="76" t="s">
        <v>35</v>
      </c>
      <c r="C66" s="77">
        <f>C62+C63</f>
        <v>26701.65627327999</v>
      </c>
      <c r="D66" s="77">
        <f>D62+D64+D65+D63</f>
        <v>72611.06006132223</v>
      </c>
      <c r="E66" s="78"/>
      <c r="F66" s="53"/>
      <c r="G66" s="53"/>
    </row>
    <row r="67" spans="1:7" ht="12.75">
      <c r="A67" s="53"/>
      <c r="B67" s="53"/>
      <c r="C67" s="53"/>
      <c r="D67" s="53"/>
      <c r="E67" s="78"/>
      <c r="F67" s="53"/>
      <c r="G67" s="53"/>
    </row>
    <row r="68" spans="1:7" ht="12.75">
      <c r="A68" s="78" t="s">
        <v>42</v>
      </c>
      <c r="B68" s="78"/>
      <c r="C68" s="79">
        <f>C53+C66</f>
        <v>3127989.701955106</v>
      </c>
      <c r="D68" s="79">
        <f>D53+D66</f>
        <v>3486563.023155213</v>
      </c>
      <c r="E68" s="79">
        <f>C68+D68</f>
        <v>6614552.7251103185</v>
      </c>
      <c r="F68" s="53"/>
      <c r="G68" s="53"/>
    </row>
    <row r="69" spans="1:7" ht="12.75">
      <c r="A69" s="53"/>
      <c r="B69" s="53"/>
      <c r="C69" s="53"/>
      <c r="D69" s="53"/>
      <c r="E69" s="78"/>
      <c r="F69" s="53"/>
      <c r="G69" s="53"/>
    </row>
    <row r="70" spans="1:7" ht="12.75">
      <c r="A70" s="53" t="s">
        <v>47</v>
      </c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1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2015-02-05T17:06:16Z</cp:lastPrinted>
  <dcterms:created xsi:type="dcterms:W3CDTF">1999-06-02T23:29:55Z</dcterms:created>
  <dcterms:modified xsi:type="dcterms:W3CDTF">2015-03-06T22:41:04Z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