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14240" windowHeight="10340" activeTab="0"/>
  </bookViews>
  <sheets>
    <sheet name="Fiscal Note" sheetId="1" r:id="rId1"/>
  </sheets>
  <definedNames>
    <definedName name="_xlnm.Print_Area" localSheetId="0">'Fiscal Note'!$A$1:$I$45</definedName>
  </definedNames>
  <calcPr fullCalcOnLoad="1"/>
</workbook>
</file>

<file path=xl/sharedStrings.xml><?xml version="1.0" encoding="utf-8"?>
<sst xmlns="http://schemas.openxmlformats.org/spreadsheetml/2006/main" count="45" uniqueCount="39">
  <si>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</si>
  <si>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</si>
  <si>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</si>
  <si>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</si>
  <si>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</si>
  <si>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</si>
  <si>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</si>
  <si>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</si>
  <si>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</si>
  <si>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</si>
  <si>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</si>
  <si>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</si>
  <si>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Affected Agency and/or Agencies:   Water and Land Resources Division</t>
  </si>
  <si>
    <t>Note Prepared By:  Steve Oien</t>
  </si>
  <si>
    <t>WLRD/Shared Services Fund</t>
  </si>
  <si>
    <t>WTD</t>
  </si>
  <si>
    <t>FCD</t>
  </si>
  <si>
    <t>State DOE</t>
  </si>
  <si>
    <t>DNRP</t>
  </si>
  <si>
    <t>WLRD/SS Fund - WTD WQ</t>
  </si>
  <si>
    <t>WLRD/SS Fund - WS Coop Gr</t>
  </si>
  <si>
    <t>Expenses - 2013 - 14 estimates for WTD funded WQ, and Science DOE expenditures are based upon current and projected</t>
  </si>
  <si>
    <t xml:space="preserve">                   costs for salaries, benefits and O&amp;M accounts consistent with PSB assumptions used for development of the  </t>
  </si>
  <si>
    <t xml:space="preserve">                   salaries, benefits and O&amp;M of 3.5%</t>
  </si>
  <si>
    <t xml:space="preserve">                   biennial budget.  The 2015 estimate for WTD funded WQ program assumes a general rate of inflation on</t>
  </si>
  <si>
    <t>Revenues - Revenues are based on specific agreements for services and cover all direct and indirect expenses</t>
  </si>
  <si>
    <t xml:space="preserve">                   For the Watershed Cooperative Grants, Flood District Funding will continue in outyears, but the grants are competitive</t>
  </si>
  <si>
    <t xml:space="preserve">                   While King County will apply for grants, and future awards seem likely, the fiscal note and financial plan for the </t>
  </si>
  <si>
    <t xml:space="preserve">                   Shared Services Fund do not assume a funding level beyond 2013.</t>
  </si>
  <si>
    <t>Ordinance/Motion:  1st Qtr Omnibus Supplemental 2013</t>
  </si>
  <si>
    <t>Title:   Shared Services Fund-Water Quality Monitoring Council Activity Additions</t>
  </si>
  <si>
    <r>
      <t>WLRD/SS Fund - Sci DOE Gr</t>
    </r>
    <r>
      <rPr>
        <vertAlign val="superscript"/>
        <sz val="10.5"/>
        <rFont val="Univers"/>
        <family val="0"/>
      </rPr>
      <t>1</t>
    </r>
  </si>
  <si>
    <r>
      <t>WLRD/Shared Services Fund</t>
    </r>
    <r>
      <rPr>
        <vertAlign val="superscript"/>
        <sz val="10.5"/>
        <rFont val="Univers"/>
        <family val="0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</si>
  <si>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Revenue reflects the grant funding to be provided. Expenditure represents the additional expenditure authority needed for this item.</t>
    </r>
  </si>
  <si>
    <t>Note Reviewed By:   Jillian Andrews</t>
  </si>
  <si>
    <t>Salary &amp; Benefits</t>
  </si>
  <si>
    <t>Supplies</t>
  </si>
  <si>
    <t>Services</t>
  </si>
  <si>
    <t>Contra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</si>
</sst>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vertAlign val="superscript"/>
      <sz val="10.5"/>
      <name val="Univers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170" fontId="8" fillId="0" borderId="19" xfId="44" applyNumberFormat="1" applyFont="1" applyBorder="1" applyAlignment="1">
      <alignment horizontal="center"/>
    </xf>
    <xf numFmtId="170" fontId="8" fillId="0" borderId="35" xfId="44" applyNumberFormat="1" applyFont="1" applyBorder="1" applyAlignment="1">
      <alignment horizontal="center"/>
    </xf>
    <xf numFmtId="170" fontId="8" fillId="0" borderId="36" xfId="44" applyNumberFormat="1" applyFont="1" applyBorder="1" applyAlignment="1">
      <alignment horizontal="center"/>
    </xf>
    <xf numFmtId="170" fontId="4" fillId="0" borderId="19" xfId="44" applyNumberFormat="1" applyFont="1" applyBorder="1" applyAlignment="1">
      <alignment/>
    </xf>
    <xf numFmtId="170" fontId="4" fillId="0" borderId="35" xfId="44" applyNumberFormat="1" applyFont="1" applyBorder="1" applyAlignment="1">
      <alignment/>
    </xf>
    <xf numFmtId="170" fontId="4" fillId="0" borderId="36" xfId="44" applyNumberFormat="1" applyFont="1" applyBorder="1" applyAlignment="1">
      <alignment/>
    </xf>
    <xf numFmtId="170" fontId="4" fillId="0" borderId="19" xfId="44" applyNumberFormat="1" applyFont="1" applyBorder="1" applyAlignment="1">
      <alignment horizontal="right"/>
    </xf>
    <xf numFmtId="170" fontId="4" fillId="0" borderId="35" xfId="44" applyNumberFormat="1" applyFont="1" applyBorder="1" applyAlignment="1">
      <alignment horizontal="right"/>
    </xf>
    <xf numFmtId="170" fontId="4" fillId="0" borderId="36" xfId="44" applyNumberFormat="1" applyFont="1" applyBorder="1" applyAlignment="1">
      <alignment horizontal="right"/>
    </xf>
    <xf numFmtId="170" fontId="6" fillId="0" borderId="29" xfId="44" applyNumberFormat="1" applyFont="1" applyBorder="1" applyAlignment="1">
      <alignment/>
    </xf>
    <xf numFmtId="170" fontId="4" fillId="0" borderId="37" xfId="44" applyNumberFormat="1" applyFont="1" applyBorder="1" applyAlignment="1">
      <alignment/>
    </xf>
    <xf numFmtId="170" fontId="4" fillId="0" borderId="38" xfId="44" applyNumberFormat="1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70" fontId="8" fillId="0" borderId="39" xfId="44" applyNumberFormat="1" applyFont="1" applyBorder="1" applyAlignment="1">
      <alignment horizontal="center"/>
    </xf>
    <xf numFmtId="170" fontId="4" fillId="0" borderId="39" xfId="44" applyNumberFormat="1" applyFont="1" applyBorder="1" applyAlignment="1">
      <alignment/>
    </xf>
    <xf numFmtId="0" fontId="0" fillId="0" borderId="0" xfId="0" applyFill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170" fontId="8" fillId="0" borderId="0" xfId="44" applyNumberFormat="1" applyFont="1" applyBorder="1" applyAlignment="1">
      <alignment horizontal="center"/>
    </xf>
    <xf numFmtId="170" fontId="6" fillId="0" borderId="40" xfId="44" applyNumberFormat="1" applyFont="1" applyBorder="1" applyAlignment="1">
      <alignment/>
    </xf>
    <xf numFmtId="167" fontId="0" fillId="0" borderId="19" xfId="42" applyNumberFormat="1" applyFont="1" applyBorder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workbookViewId="0" topLeftCell="A30">
      <selection activeCell="A41" sqref="A4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5.28125" style="0" customWidth="1"/>
    <col min="7" max="7" width="13.7109375" style="0" customWidth="1"/>
    <col min="8" max="8" width="14.140625" style="0" customWidth="1"/>
    <col min="11" max="11" width="23.421875" style="0" customWidth="1"/>
    <col min="12" max="12" width="11.28125" style="0" customWidth="1"/>
  </cols>
  <sheetData>
    <row r="1" spans="1:10" ht="15">
      <c r="A1" s="1"/>
      <c r="B1" s="2"/>
      <c r="C1" s="2"/>
      <c r="D1" s="45" t="s">
        <v>0</v>
      </c>
      <c r="E1" s="3"/>
      <c r="F1" s="2"/>
      <c r="G1" s="2"/>
      <c r="H1" s="2"/>
      <c r="I1" s="1"/>
      <c r="J1" s="1"/>
    </row>
    <row r="2" spans="1:9" ht="13.5" thickBot="1">
      <c r="A2" s="30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30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34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4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1" t="s">
        <v>3</v>
      </c>
      <c r="B11" s="32"/>
      <c r="C11" s="52" t="s">
        <v>10</v>
      </c>
      <c r="D11" s="52" t="s">
        <v>11</v>
      </c>
      <c r="E11" s="33">
        <v>2013</v>
      </c>
      <c r="F11" s="33">
        <v>2014</v>
      </c>
      <c r="G11" s="34">
        <v>2015</v>
      </c>
      <c r="H11" s="35">
        <v>2016</v>
      </c>
    </row>
    <row r="12" spans="1:8" ht="18" customHeight="1">
      <c r="A12" s="36" t="s">
        <v>14</v>
      </c>
      <c r="B12" s="20"/>
      <c r="C12" s="21">
        <v>1210</v>
      </c>
      <c r="D12" s="21" t="s">
        <v>15</v>
      </c>
      <c r="E12" s="53">
        <v>278000</v>
      </c>
      <c r="F12" s="53">
        <v>366000</v>
      </c>
      <c r="G12" s="54">
        <f>F12*1.035</f>
        <v>378809.99999999994</v>
      </c>
      <c r="H12" s="55">
        <v>0</v>
      </c>
    </row>
    <row r="13" spans="1:8" ht="18" customHeight="1">
      <c r="A13" s="36" t="s">
        <v>14</v>
      </c>
      <c r="B13" s="20"/>
      <c r="C13" s="21">
        <v>1210</v>
      </c>
      <c r="D13" s="21" t="s">
        <v>16</v>
      </c>
      <c r="E13" s="56">
        <v>1653264</v>
      </c>
      <c r="F13" s="56">
        <v>0</v>
      </c>
      <c r="G13" s="57"/>
      <c r="H13" s="58"/>
    </row>
    <row r="14" spans="1:8" ht="18" customHeight="1">
      <c r="A14" s="36" t="s">
        <v>32</v>
      </c>
      <c r="B14" s="20"/>
      <c r="C14" s="21">
        <v>1210</v>
      </c>
      <c r="D14" s="21" t="s">
        <v>17</v>
      </c>
      <c r="E14" s="56">
        <v>42378</v>
      </c>
      <c r="F14" s="56">
        <v>41497</v>
      </c>
      <c r="G14" s="57">
        <v>0</v>
      </c>
      <c r="H14" s="58"/>
    </row>
    <row r="15" spans="1:8" ht="18" customHeight="1">
      <c r="A15" s="36"/>
      <c r="B15" s="20"/>
      <c r="C15" s="24"/>
      <c r="D15" s="22"/>
      <c r="E15" s="59"/>
      <c r="F15" s="59"/>
      <c r="G15" s="60"/>
      <c r="H15" s="61"/>
    </row>
    <row r="16" spans="1:8" ht="18" customHeight="1" thickBot="1">
      <c r="A16" s="37"/>
      <c r="B16" s="38" t="s">
        <v>4</v>
      </c>
      <c r="C16" s="39"/>
      <c r="D16" s="39"/>
      <c r="E16" s="62">
        <f>SUM(E12:E15)</f>
        <v>1973642</v>
      </c>
      <c r="F16" s="62">
        <f>SUM(F12:F15)</f>
        <v>407497</v>
      </c>
      <c r="G16" s="62">
        <f>SUM(G12:G15)</f>
        <v>378809.99999999994</v>
      </c>
      <c r="H16" s="62">
        <f>SUM(H12:H15)</f>
        <v>0</v>
      </c>
    </row>
    <row r="17" spans="1:8" ht="18" customHeight="1">
      <c r="A17" s="19"/>
      <c r="B17" s="19"/>
      <c r="C17" s="19"/>
      <c r="D17" s="19"/>
      <c r="E17" s="25"/>
      <c r="F17" s="25"/>
      <c r="G17" s="25"/>
      <c r="H17" s="25"/>
    </row>
    <row r="18" spans="1:8" ht="18" customHeight="1" thickBot="1">
      <c r="A18" s="43" t="s">
        <v>5</v>
      </c>
      <c r="B18" s="14"/>
      <c r="C18" s="14"/>
      <c r="D18" s="19"/>
      <c r="E18" s="19"/>
      <c r="F18" s="19"/>
      <c r="G18" s="19"/>
      <c r="H18" s="19"/>
    </row>
    <row r="19" spans="1:11" ht="13.5">
      <c r="A19" s="31" t="s">
        <v>3</v>
      </c>
      <c r="B19" s="32"/>
      <c r="C19" s="52" t="s">
        <v>10</v>
      </c>
      <c r="D19" s="33" t="s">
        <v>6</v>
      </c>
      <c r="E19" s="33">
        <v>2013</v>
      </c>
      <c r="F19" s="33">
        <v>2014</v>
      </c>
      <c r="G19" s="34">
        <v>2015</v>
      </c>
      <c r="H19" s="35">
        <v>2016</v>
      </c>
      <c r="K19" s="71"/>
    </row>
    <row r="20" spans="1:8" ht="18" customHeight="1">
      <c r="A20" s="36" t="s">
        <v>19</v>
      </c>
      <c r="B20" s="26"/>
      <c r="C20" s="21">
        <v>1210</v>
      </c>
      <c r="D20" s="21" t="s">
        <v>18</v>
      </c>
      <c r="E20" s="53">
        <v>236439</v>
      </c>
      <c r="F20" s="54">
        <v>320804</v>
      </c>
      <c r="G20" s="53">
        <f>F20*1.035</f>
        <v>332032.13999999996</v>
      </c>
      <c r="H20" s="67"/>
    </row>
    <row r="21" spans="1:8" ht="18" customHeight="1">
      <c r="A21" s="36" t="s">
        <v>20</v>
      </c>
      <c r="B21" s="26"/>
      <c r="C21" s="21">
        <v>1210</v>
      </c>
      <c r="D21" s="21" t="s">
        <v>18</v>
      </c>
      <c r="E21" s="56">
        <v>1653264</v>
      </c>
      <c r="F21" s="57"/>
      <c r="G21" s="56"/>
      <c r="H21" s="68"/>
    </row>
    <row r="22" spans="1:8" ht="18" customHeight="1">
      <c r="A22" s="36" t="s">
        <v>31</v>
      </c>
      <c r="B22" s="26"/>
      <c r="C22" s="21">
        <v>1210</v>
      </c>
      <c r="D22" s="21" t="s">
        <v>18</v>
      </c>
      <c r="E22" s="56">
        <v>8524</v>
      </c>
      <c r="F22" s="57">
        <v>8003</v>
      </c>
      <c r="G22" s="56"/>
      <c r="H22" s="68"/>
    </row>
    <row r="23" spans="1:8" ht="18" customHeight="1">
      <c r="A23" s="36"/>
      <c r="B23" s="26"/>
      <c r="C23" s="22"/>
      <c r="D23" s="22"/>
      <c r="E23" s="23"/>
      <c r="F23" s="56"/>
      <c r="G23" s="56"/>
      <c r="H23" s="68"/>
    </row>
    <row r="24" spans="1:9" ht="18" customHeight="1" thickBot="1">
      <c r="A24" s="37"/>
      <c r="B24" s="38" t="s">
        <v>7</v>
      </c>
      <c r="C24" s="39"/>
      <c r="D24" s="39"/>
      <c r="E24" s="50">
        <f>SUM(E20:E23)</f>
        <v>1898227</v>
      </c>
      <c r="F24" s="62">
        <f>SUM(F20:F23)</f>
        <v>328807</v>
      </c>
      <c r="G24" s="62">
        <f>SUM(G20:G23)</f>
        <v>332032.13999999996</v>
      </c>
      <c r="H24" s="62">
        <f>SUM(H20:H23)</f>
        <v>0</v>
      </c>
      <c r="I24" s="49"/>
    </row>
    <row r="25" spans="1:13" ht="18" customHeight="1">
      <c r="A25" s="19"/>
      <c r="B25" s="19"/>
      <c r="C25" s="19"/>
      <c r="D25" s="19"/>
      <c r="E25" s="25"/>
      <c r="F25" s="25"/>
      <c r="G25" s="25"/>
      <c r="H25" s="25"/>
      <c r="K25" s="27"/>
      <c r="L25" s="27"/>
      <c r="M25" s="27"/>
    </row>
    <row r="26" spans="1:13" ht="18" customHeight="1" thickBot="1">
      <c r="A26" s="43" t="s">
        <v>8</v>
      </c>
      <c r="B26" s="14"/>
      <c r="C26" s="14"/>
      <c r="D26" s="14"/>
      <c r="E26" s="72"/>
      <c r="F26" s="70"/>
      <c r="G26" s="70"/>
      <c r="H26" s="19"/>
      <c r="K26" s="27"/>
      <c r="L26" s="27"/>
      <c r="M26" s="27"/>
    </row>
    <row r="27" spans="1:13" ht="18" customHeight="1">
      <c r="A27" s="31"/>
      <c r="B27" s="32"/>
      <c r="C27" s="40"/>
      <c r="D27" s="41"/>
      <c r="E27" s="33">
        <v>2013</v>
      </c>
      <c r="F27" s="33">
        <v>2014</v>
      </c>
      <c r="G27" s="34">
        <v>2015</v>
      </c>
      <c r="H27" s="35">
        <v>2016</v>
      </c>
      <c r="I27" s="27"/>
      <c r="J27" s="27"/>
      <c r="K27" s="75"/>
      <c r="L27" s="75"/>
      <c r="M27" s="75"/>
    </row>
    <row r="28" spans="1:10" ht="18" customHeight="1">
      <c r="A28" s="36" t="s">
        <v>35</v>
      </c>
      <c r="B28" s="20"/>
      <c r="C28" s="20"/>
      <c r="D28" s="26"/>
      <c r="E28" s="74">
        <f>61344+15636+4807+5137+515+232989+31402-20726+2402+2568-7122</f>
        <v>328952</v>
      </c>
      <c r="F28" s="74">
        <f>125680-51508+31272+9614+10274+1030+32124-21856+2402+2568</f>
        <v>141600</v>
      </c>
      <c r="G28" s="57">
        <v>123032</v>
      </c>
      <c r="H28" s="58"/>
      <c r="I28" s="28"/>
      <c r="J28" s="28"/>
    </row>
    <row r="29" spans="1:10" ht="18" customHeight="1">
      <c r="A29" s="36" t="s">
        <v>36</v>
      </c>
      <c r="B29" s="20"/>
      <c r="C29" s="20"/>
      <c r="D29" s="26"/>
      <c r="E29" s="74">
        <f>90000+35757</f>
        <v>125757</v>
      </c>
      <c r="F29" s="74">
        <v>150000</v>
      </c>
      <c r="G29" s="57">
        <v>150000</v>
      </c>
      <c r="H29" s="58"/>
      <c r="I29" s="28"/>
      <c r="J29" s="28"/>
    </row>
    <row r="30" spans="1:10" ht="18" customHeight="1">
      <c r="A30" s="36" t="s">
        <v>37</v>
      </c>
      <c r="B30" s="20"/>
      <c r="C30" s="20"/>
      <c r="D30" s="26"/>
      <c r="E30" s="74">
        <f>59000+1012548+281570</f>
        <v>1353118</v>
      </c>
      <c r="F30" s="74">
        <v>59000</v>
      </c>
      <c r="G30" s="57">
        <v>59000</v>
      </c>
      <c r="H30" s="58"/>
      <c r="J30" s="69"/>
    </row>
    <row r="31" spans="1:8" ht="18" customHeight="1">
      <c r="A31" s="46" t="s">
        <v>38</v>
      </c>
      <c r="B31" s="47"/>
      <c r="C31" s="47"/>
      <c r="D31" s="48"/>
      <c r="E31" s="74">
        <f>90400</f>
        <v>90400</v>
      </c>
      <c r="F31" s="74">
        <f>3142-17700-7235</f>
        <v>-21793</v>
      </c>
      <c r="G31" s="63"/>
      <c r="H31" s="64"/>
    </row>
    <row r="32" spans="1:11" ht="18" customHeight="1" thickBot="1">
      <c r="A32" s="37" t="s">
        <v>7</v>
      </c>
      <c r="B32" s="38"/>
      <c r="C32" s="38"/>
      <c r="D32" s="42"/>
      <c r="E32" s="62">
        <f>SUM(E28:E31)</f>
        <v>1898227</v>
      </c>
      <c r="F32" s="62">
        <f>SUM(F28:F31)</f>
        <v>328807</v>
      </c>
      <c r="G32" s="62">
        <f>SUM(G28:G31)</f>
        <v>332032</v>
      </c>
      <c r="H32" s="73">
        <f>SUM(H28:H31)</f>
        <v>0</v>
      </c>
      <c r="I32" s="29"/>
      <c r="J32" s="29"/>
      <c r="K32" s="29"/>
    </row>
    <row r="33" spans="1:10" ht="18" customHeight="1">
      <c r="A33" s="19" t="s">
        <v>9</v>
      </c>
      <c r="B33" s="19"/>
      <c r="C33" s="19"/>
      <c r="D33" s="19"/>
      <c r="E33" s="25"/>
      <c r="F33" s="25"/>
      <c r="G33" s="25"/>
      <c r="H33" s="25"/>
      <c r="I33" s="29"/>
      <c r="J33" s="29"/>
    </row>
    <row r="34" spans="1:10" ht="13.5">
      <c r="A34" s="19" t="s">
        <v>25</v>
      </c>
      <c r="C34" s="19"/>
      <c r="D34" s="19"/>
      <c r="E34" s="25"/>
      <c r="F34" s="25"/>
      <c r="G34" s="25"/>
      <c r="H34" s="25"/>
      <c r="I34" s="29"/>
      <c r="J34" s="29"/>
    </row>
    <row r="35" spans="1:10" ht="13.5">
      <c r="A35" s="19"/>
      <c r="C35" s="19"/>
      <c r="D35" s="19"/>
      <c r="E35" s="25"/>
      <c r="F35" s="25"/>
      <c r="G35" s="25"/>
      <c r="H35" s="25"/>
      <c r="I35" s="29"/>
      <c r="J35" s="29"/>
    </row>
    <row r="36" spans="1:8" ht="13.5">
      <c r="A36" s="19" t="s">
        <v>21</v>
      </c>
      <c r="C36" s="19"/>
      <c r="D36" s="19"/>
      <c r="E36" s="19"/>
      <c r="F36" s="19"/>
      <c r="G36" s="19"/>
      <c r="H36" s="19"/>
    </row>
    <row r="37" spans="1:8" ht="13.5">
      <c r="A37" s="51" t="s">
        <v>22</v>
      </c>
      <c r="B37" s="19"/>
      <c r="C37" s="19"/>
      <c r="D37" s="19"/>
      <c r="E37" s="25"/>
      <c r="F37" s="25"/>
      <c r="G37" s="25"/>
      <c r="H37" s="25"/>
    </row>
    <row r="38" ht="13.5">
      <c r="A38" s="51" t="s">
        <v>24</v>
      </c>
    </row>
    <row r="39" ht="13.5">
      <c r="A39" s="51" t="s">
        <v>23</v>
      </c>
    </row>
    <row r="41" ht="13.5">
      <c r="A41" s="19" t="s">
        <v>26</v>
      </c>
    </row>
    <row r="42" spans="1:2" ht="14.25">
      <c r="A42" s="19" t="s">
        <v>27</v>
      </c>
      <c r="B42" s="65"/>
    </row>
    <row r="43" ht="12">
      <c r="A43" s="66" t="s">
        <v>28</v>
      </c>
    </row>
    <row r="45" ht="14.25">
      <c r="A45" s="66" t="s">
        <v>33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&amp;L&amp;Z&amp;F&amp;R&amp;A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henryk</cp:lastModifiedBy>
  <cp:lastPrinted>2013-04-25T23:16:00Z</cp:lastPrinted>
  <dcterms:created xsi:type="dcterms:W3CDTF">1999-06-02T23:29:55Z</dcterms:created>
  <dcterms:modified xsi:type="dcterms:W3CDTF">2013-05-20T16:21:18Z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