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0 Financial Plan 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'Fund 1210 Financial Plan '!$A$1:$G$35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<sst xmlns="http://schemas.openxmlformats.org/spreadsheetml/2006/main" count="44" uniqueCount="44">
  <si>
    <t>Expenditures</t>
  </si>
  <si>
    <t>Revenues</t>
  </si>
  <si>
    <t>Non-GF Financial Plan</t>
  </si>
  <si>
    <t>Fund Name: Water and Land Shared Services</t>
  </si>
  <si>
    <t>Fund Number: 000001210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</si>
  <si>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Omnibus</t>
    </r>
  </si>
  <si>
    <t>Prepared by:  Kathy Waymire</t>
  </si>
  <si>
    <t>Date Prepared:  9/26/12</t>
  </si>
  <si>
    <t>Category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</si>
  <si>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</si>
  <si>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</si>
  <si>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</si>
  <si>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</si>
  <si>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</si>
  <si>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</si>
  <si>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WTD Operating</t>
  </si>
  <si>
    <t>WTD Capital</t>
  </si>
  <si>
    <t>Local Haz Waste</t>
  </si>
  <si>
    <t>Surface Water Management Fees</t>
  </si>
  <si>
    <t>Other Revenues</t>
  </si>
  <si>
    <t>Total Revenues</t>
  </si>
  <si>
    <t>Operating Expenditures</t>
  </si>
  <si>
    <t>Encumbrance Reinstatements</t>
  </si>
  <si>
    <t>Total Expenditures</t>
  </si>
  <si>
    <t>Estimated Underexpenditures</t>
  </si>
  <si>
    <t>Other Fund Transactions</t>
  </si>
  <si>
    <t>GAAP Adjustment</t>
  </si>
  <si>
    <t>Total Other Fund Transactions</t>
  </si>
  <si>
    <t>Ending Fund Balance</t>
  </si>
  <si>
    <t>Designations and Reserves</t>
  </si>
  <si>
    <t>Reserve for Carryover</t>
  </si>
  <si>
    <t>Total Designations and Reserves</t>
  </si>
  <si>
    <t>Ending Undesignated Fund Balance</t>
  </si>
  <si>
    <t>Financial Plan Notes:</t>
  </si>
  <si>
    <r>
      <t xml:space="preserve">1 </t>
    </r>
    <r>
      <rPr>
        <sz val="12"/>
        <rFont val="Calibri"/>
        <family val="2"/>
      </rPr>
      <t>Actuals are from 2011 Preliminary CAFR.</t>
    </r>
  </si>
  <si>
    <r>
      <t xml:space="preserve">2 </t>
    </r>
    <r>
      <rPr>
        <sz val="12"/>
        <rFont val="Calibri"/>
        <family val="2"/>
      </rPr>
      <t>Adopted is taken from 2012 Adopted Budget Book.</t>
    </r>
  </si>
  <si>
    <t>This includes revenue-backed encumbrance reinstatements, omnibus requests, and revised revenue forescasts.</t>
  </si>
  <si>
    <t>This includes the transfer from SWM for NPDES outfall characterization study proposed in the Q3 omnibus.</t>
  </si>
  <si>
    <t>This omnibus supplemental includes appropriation to complete an EPA grant.</t>
  </si>
  <si>
    <r>
      <t xml:space="preserve">2012 Adopted </t>
    </r>
    <r>
      <rPr>
        <b/>
        <vertAlign val="superscript"/>
        <sz val="12"/>
        <rFont val="Calibri"/>
        <family val="2"/>
      </rPr>
      <t>2</t>
    </r>
  </si>
  <si>
    <t>2nd Omnibus</t>
  </si>
  <si>
    <t>3rd Omnibus</t>
  </si>
  <si>
    <t>This reinstates budget authority for prior year encumbered expenditures.</t>
  </si>
  <si>
    <t>This request is for DOE grant, NPDES monitoring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</si>
</sst>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37" fontId="5" fillId="0" borderId="0" xfId="58" applyFont="1" applyBorder="1" applyAlignment="1">
      <alignment horizontal="center" wrapText="1"/>
      <protection/>
    </xf>
    <xf numFmtId="0" fontId="4" fillId="33" borderId="0" xfId="0" applyFont="1" applyFill="1" applyBorder="1" applyAlignment="1">
      <alignment horizontal="centerContinuous"/>
    </xf>
    <xf numFmtId="37" fontId="4" fillId="0" borderId="0" xfId="58" applyFont="1" applyBorder="1" applyAlignment="1">
      <alignment horizontal="left" wrapText="1"/>
      <protection/>
    </xf>
    <xf numFmtId="37" fontId="5" fillId="0" borderId="0" xfId="58" applyFont="1" applyBorder="1" applyAlignment="1">
      <alignment horizontal="left"/>
      <protection/>
    </xf>
    <xf numFmtId="37" fontId="5" fillId="0" borderId="10" xfId="58" applyFont="1" applyBorder="1" applyAlignment="1">
      <alignment horizontal="left" wrapText="1"/>
      <protection/>
    </xf>
    <xf numFmtId="37" fontId="7" fillId="0" borderId="0" xfId="58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4" fillId="0" borderId="0" xfId="58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7" fontId="5" fillId="33" borderId="11" xfId="58" applyFont="1" applyFill="1" applyBorder="1" applyAlignment="1" applyProtection="1">
      <alignment horizontal="left" wrapText="1"/>
      <protection/>
    </xf>
    <xf numFmtId="37" fontId="5" fillId="33" borderId="12" xfId="58" applyFont="1" applyFill="1" applyBorder="1" applyAlignment="1">
      <alignment horizontal="center" wrapText="1"/>
      <protection/>
    </xf>
    <xf numFmtId="37" fontId="5" fillId="33" borderId="13" xfId="58" applyFont="1" applyFill="1" applyBorder="1" applyAlignment="1">
      <alignment horizontal="center" wrapText="1"/>
      <protection/>
    </xf>
    <xf numFmtId="37" fontId="5" fillId="33" borderId="14" xfId="58" applyFont="1" applyFill="1" applyBorder="1" applyAlignment="1">
      <alignment horizontal="center" wrapText="1"/>
      <protection/>
    </xf>
    <xf numFmtId="37" fontId="5" fillId="33" borderId="15" xfId="58" applyFont="1" applyFill="1" applyBorder="1" applyAlignment="1">
      <alignment horizontal="center" wrapText="1"/>
      <protection/>
    </xf>
    <xf numFmtId="37" fontId="5" fillId="33" borderId="16" xfId="58" applyFont="1" applyFill="1" applyBorder="1" applyAlignment="1">
      <alignment horizontal="center" wrapText="1"/>
      <protection/>
    </xf>
    <xf numFmtId="37" fontId="5" fillId="33" borderId="11" xfId="58" applyFont="1" applyFill="1" applyBorder="1" applyAlignment="1">
      <alignment horizontal="center" wrapText="1"/>
      <protection/>
    </xf>
    <xf numFmtId="37" fontId="5" fillId="0" borderId="11" xfId="58" applyFont="1" applyFill="1" applyBorder="1" applyAlignment="1">
      <alignment horizontal="left"/>
      <protection/>
    </xf>
    <xf numFmtId="164" fontId="5" fillId="0" borderId="11" xfId="44" applyNumberFormat="1" applyFont="1" applyFill="1" applyBorder="1" applyAlignment="1">
      <alignment/>
    </xf>
    <xf numFmtId="164" fontId="5" fillId="0" borderId="13" xfId="44" applyNumberFormat="1" applyFont="1" applyFill="1" applyBorder="1" applyAlignment="1">
      <alignment/>
    </xf>
    <xf numFmtId="164" fontId="5" fillId="0" borderId="17" xfId="44" applyNumberFormat="1" applyFont="1" applyFill="1" applyBorder="1" applyAlignment="1">
      <alignment/>
    </xf>
    <xf numFmtId="164" fontId="5" fillId="0" borderId="18" xfId="44" applyNumberFormat="1" applyFont="1" applyBorder="1" applyAlignment="1">
      <alignment/>
    </xf>
    <xf numFmtId="37" fontId="5" fillId="0" borderId="19" xfId="58" applyFont="1" applyFill="1" applyBorder="1" applyAlignment="1">
      <alignment horizontal="left" vertical="center"/>
      <protection/>
    </xf>
    <xf numFmtId="164" fontId="4" fillId="0" borderId="19" xfId="44" applyNumberFormat="1" applyFont="1" applyFill="1" applyBorder="1" applyAlignment="1">
      <alignment vertical="center"/>
    </xf>
    <xf numFmtId="164" fontId="4" fillId="0" borderId="20" xfId="44" applyNumberFormat="1" applyFont="1" applyFill="1" applyBorder="1" applyAlignment="1">
      <alignment vertical="center"/>
    </xf>
    <xf numFmtId="164" fontId="4" fillId="0" borderId="21" xfId="44" applyNumberFormat="1" applyFont="1" applyBorder="1" applyAlignment="1">
      <alignment vertical="center"/>
    </xf>
    <xf numFmtId="164" fontId="4" fillId="0" borderId="22" xfId="44" applyNumberFormat="1" applyFont="1" applyBorder="1" applyAlignment="1">
      <alignment vertical="center"/>
    </xf>
    <xf numFmtId="164" fontId="4" fillId="0" borderId="21" xfId="44" applyNumberFormat="1" applyFont="1" applyBorder="1" applyAlignment="1">
      <alignment vertical="center" wrapText="1"/>
    </xf>
    <xf numFmtId="37" fontId="4" fillId="0" borderId="19" xfId="58" applyFont="1" applyFill="1" applyBorder="1" applyAlignment="1">
      <alignment horizontal="left" vertical="center"/>
      <protection/>
    </xf>
    <xf numFmtId="164" fontId="4" fillId="0" borderId="19" xfId="44" applyNumberFormat="1" applyFont="1" applyBorder="1" applyAlignment="1">
      <alignment vertical="center" wrapText="1"/>
    </xf>
    <xf numFmtId="37" fontId="5" fillId="0" borderId="11" xfId="58" applyFont="1" applyFill="1" applyBorder="1" applyAlignment="1">
      <alignment horizontal="left" vertical="center"/>
      <protection/>
    </xf>
    <xf numFmtId="164" fontId="5" fillId="0" borderId="11" xfId="44" applyNumberFormat="1" applyFont="1" applyFill="1" applyBorder="1" applyAlignment="1">
      <alignment vertical="center"/>
    </xf>
    <xf numFmtId="164" fontId="5" fillId="0" borderId="11" xfId="44" applyNumberFormat="1" applyFont="1" applyBorder="1" applyAlignment="1">
      <alignment vertical="center" wrapText="1"/>
    </xf>
    <xf numFmtId="164" fontId="4" fillId="0" borderId="19" xfId="44" applyNumberFormat="1" applyFont="1" applyBorder="1" applyAlignment="1">
      <alignment vertical="center"/>
    </xf>
    <xf numFmtId="164" fontId="4" fillId="0" borderId="20" xfId="44" applyNumberFormat="1" applyFont="1" applyFill="1" applyBorder="1" applyAlignment="1">
      <alignment horizontal="center" vertical="center"/>
    </xf>
    <xf numFmtId="37" fontId="5" fillId="0" borderId="18" xfId="58" applyFont="1" applyFill="1" applyBorder="1" applyAlignment="1">
      <alignment horizontal="left" vertical="center"/>
      <protection/>
    </xf>
    <xf numFmtId="164" fontId="5" fillId="0" borderId="18" xfId="44" applyNumberFormat="1" applyFont="1" applyFill="1" applyBorder="1" applyAlignment="1">
      <alignment vertical="center"/>
    </xf>
    <xf numFmtId="164" fontId="4" fillId="0" borderId="18" xfId="44" applyNumberFormat="1" applyFont="1" applyBorder="1" applyAlignment="1">
      <alignment vertical="center" wrapText="1"/>
    </xf>
    <xf numFmtId="164" fontId="4" fillId="34" borderId="11" xfId="44" applyNumberFormat="1" applyFont="1" applyFill="1" applyBorder="1" applyAlignment="1" quotePrefix="1">
      <alignment vertical="center"/>
    </xf>
    <xf numFmtId="164" fontId="4" fillId="34" borderId="13" xfId="44" applyNumberFormat="1" applyFont="1" applyFill="1" applyBorder="1" applyAlignment="1">
      <alignment vertical="center"/>
    </xf>
    <xf numFmtId="164" fontId="4" fillId="0" borderId="16" xfId="44" applyNumberFormat="1" applyFont="1" applyBorder="1" applyAlignment="1">
      <alignment vertical="center"/>
    </xf>
    <xf numFmtId="164" fontId="4" fillId="0" borderId="11" xfId="44" applyNumberFormat="1" applyFont="1" applyBorder="1" applyAlignment="1">
      <alignment vertical="center" wrapText="1"/>
    </xf>
    <xf numFmtId="164" fontId="4" fillId="0" borderId="19" xfId="44" applyNumberFormat="1" applyFont="1" applyFill="1" applyBorder="1" applyAlignment="1" quotePrefix="1">
      <alignment vertical="center"/>
    </xf>
    <xf numFmtId="164" fontId="4" fillId="0" borderId="11" xfId="44" applyNumberFormat="1" applyFont="1" applyFill="1" applyBorder="1" applyAlignment="1" quotePrefix="1">
      <alignment vertical="center"/>
    </xf>
    <xf numFmtId="164" fontId="4" fillId="0" borderId="13" xfId="44" applyNumberFormat="1" applyFont="1" applyFill="1" applyBorder="1" applyAlignment="1" quotePrefix="1">
      <alignment vertical="center"/>
    </xf>
    <xf numFmtId="164" fontId="4" fillId="0" borderId="0" xfId="44" applyNumberFormat="1" applyFont="1" applyFill="1" applyBorder="1" applyAlignment="1">
      <alignment vertical="center"/>
    </xf>
    <xf numFmtId="164" fontId="5" fillId="0" borderId="19" xfId="44" applyNumberFormat="1" applyFont="1" applyFill="1" applyBorder="1" applyAlignment="1">
      <alignment vertical="center"/>
    </xf>
    <xf numFmtId="164" fontId="5" fillId="0" borderId="20" xfId="44" applyNumberFormat="1" applyFont="1" applyFill="1" applyBorder="1" applyAlignment="1">
      <alignment vertical="center"/>
    </xf>
    <xf numFmtId="164" fontId="5" fillId="0" borderId="0" xfId="44" applyNumberFormat="1" applyFont="1" applyFill="1" applyBorder="1" applyAlignment="1">
      <alignment vertical="center"/>
    </xf>
    <xf numFmtId="164" fontId="5" fillId="0" borderId="13" xfId="44" applyNumberFormat="1" applyFont="1" applyFill="1" applyBorder="1" applyAlignment="1">
      <alignment vertical="center"/>
    </xf>
    <xf numFmtId="37" fontId="5" fillId="0" borderId="0" xfId="58" applyFont="1" applyAlignment="1">
      <alignment horizontal="left"/>
      <protection/>
    </xf>
    <xf numFmtId="37" fontId="4" fillId="0" borderId="0" xfId="58" applyFont="1" applyBorder="1">
      <alignment/>
      <protection/>
    </xf>
    <xf numFmtId="37" fontId="5" fillId="0" borderId="0" xfId="58" applyFont="1" applyBorder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7" fontId="5" fillId="0" borderId="0" xfId="58" applyFont="1" applyBorder="1" applyAlignment="1" quotePrefix="1">
      <alignment horizontal="left"/>
      <protection/>
    </xf>
    <xf numFmtId="37" fontId="6" fillId="0" borderId="0" xfId="58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9" fillId="0" borderId="0" xfId="58" applyFont="1" applyBorder="1" applyAlignment="1">
      <alignment horizontal="centerContinuous" wrapText="1"/>
      <protection/>
    </xf>
    <xf numFmtId="37" fontId="3" fillId="0" borderId="0" xfId="58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/>
    </xf>
    <xf numFmtId="37" fontId="10" fillId="0" borderId="0" xfId="58" applyFont="1" applyBorder="1" applyAlignment="1">
      <alignment horizontal="centerContinuous" wrapText="1"/>
      <protection/>
    </xf>
    <xf numFmtId="37" fontId="5" fillId="33" borderId="0" xfId="58" applyFont="1" applyFill="1" applyAlignment="1">
      <alignment horizontal="center" wrapText="1"/>
      <protection/>
    </xf>
    <xf numFmtId="0" fontId="4" fillId="33" borderId="0" xfId="0" applyFont="1" applyFill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44" applyNumberFormat="1" applyFont="1" applyAlignment="1">
      <alignment/>
    </xf>
    <xf numFmtId="0" fontId="5" fillId="0" borderId="0" xfId="0" applyFont="1" applyAlignment="1">
      <alignment/>
    </xf>
    <xf numFmtId="164" fontId="4" fillId="0" borderId="0" xfId="44" applyNumberFormat="1" applyFont="1" applyBorder="1" applyAlignment="1">
      <alignment/>
    </xf>
    <xf numFmtId="164" fontId="4" fillId="0" borderId="0" xfId="44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37" fontId="10" fillId="0" borderId="0" xfId="58" applyFont="1" applyBorder="1">
      <alignment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164" fontId="4" fillId="35" borderId="13" xfId="44" applyNumberFormat="1" applyFont="1" applyFill="1" applyBorder="1" applyAlignment="1">
      <alignment vertical="center"/>
    </xf>
    <xf numFmtId="37" fontId="3" fillId="0" borderId="0" xfId="58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7"/>
  <sheetViews>
    <sheetView tabSelected="1" zoomScale="75" zoomScaleNormal="75" zoomScalePageLayoutView="0" workbookViewId="0" topLeftCell="A1">
      <selection activeCell="L19" sqref="L19"/>
    </sheetView>
  </sheetViews>
  <sheetFormatPr defaultColWidth="9.140625" defaultRowHeight="12.75"/>
  <cols>
    <col min="1" max="1" width="43.7109375" style="85" customWidth="1"/>
    <col min="2" max="2" width="16.28125" style="62" customWidth="1"/>
    <col min="3" max="3" width="16.7109375" style="86" customWidth="1"/>
    <col min="4" max="4" width="16.28125" style="62" customWidth="1"/>
    <col min="5" max="5" width="16.7109375" style="62" customWidth="1"/>
    <col min="6" max="6" width="17.7109375" style="62" customWidth="1"/>
    <col min="7" max="7" width="43.28125" style="66" customWidth="1"/>
    <col min="8" max="8" width="8.8515625" style="66" customWidth="1"/>
    <col min="9" max="16384" width="9.140625" style="65" customWidth="1"/>
  </cols>
  <sheetData>
    <row r="1" spans="1:20" ht="21">
      <c r="A1" s="60"/>
      <c r="B1" s="61"/>
      <c r="C1" s="61"/>
      <c r="D1" s="61"/>
      <c r="E1" s="61"/>
      <c r="F1" s="61"/>
      <c r="G1" s="61"/>
      <c r="H1" s="62"/>
      <c r="I1" s="63"/>
      <c r="J1" s="63"/>
      <c r="K1" s="63"/>
      <c r="L1" s="63"/>
      <c r="M1" s="64"/>
      <c r="N1" s="64"/>
      <c r="O1" s="64"/>
      <c r="P1" s="64"/>
      <c r="Q1" s="64"/>
      <c r="R1" s="64"/>
      <c r="S1" s="64"/>
      <c r="T1" s="64"/>
    </row>
    <row r="2" spans="1:8" s="66" customFormat="1" ht="19.5" customHeight="1">
      <c r="A2" s="88" t="s">
        <v>2</v>
      </c>
      <c r="B2" s="88"/>
      <c r="C2" s="88"/>
      <c r="D2" s="88"/>
      <c r="E2" s="88"/>
      <c r="F2" s="88"/>
      <c r="G2" s="88"/>
      <c r="H2" s="10"/>
    </row>
    <row r="3" spans="1:8" s="66" customFormat="1" ht="19.5" customHeight="1">
      <c r="A3" s="1" t="s">
        <v>3</v>
      </c>
      <c r="B3" s="2"/>
      <c r="C3" s="2"/>
      <c r="D3" s="2"/>
      <c r="E3" s="2"/>
      <c r="F3" s="2"/>
      <c r="G3" s="2"/>
      <c r="H3" s="10"/>
    </row>
    <row r="4" spans="1:20" s="70" customFormat="1" ht="18">
      <c r="A4" s="1" t="s">
        <v>4</v>
      </c>
      <c r="B4" s="3"/>
      <c r="C4" s="3"/>
      <c r="D4" s="3"/>
      <c r="E4" s="3"/>
      <c r="F4" s="3"/>
      <c r="G4" s="4" t="s">
        <v>5</v>
      </c>
      <c r="H4" s="67"/>
      <c r="I4" s="68"/>
      <c r="J4" s="68"/>
      <c r="K4" s="68"/>
      <c r="L4" s="69"/>
      <c r="M4" s="69"/>
      <c r="N4" s="69"/>
      <c r="O4" s="69"/>
      <c r="P4" s="69"/>
      <c r="Q4" s="69"/>
      <c r="R4" s="69"/>
      <c r="S4" s="69"/>
      <c r="T4" s="69"/>
    </row>
    <row r="5" spans="1:20" s="70" customFormat="1" ht="15.75">
      <c r="A5" s="1" t="s">
        <v>6</v>
      </c>
      <c r="B5" s="3"/>
      <c r="C5" s="3"/>
      <c r="D5" s="3"/>
      <c r="E5" s="3"/>
      <c r="F5" s="5"/>
      <c r="G5" s="4" t="s">
        <v>7</v>
      </c>
      <c r="H5" s="67"/>
      <c r="I5" s="68"/>
      <c r="J5" s="68"/>
      <c r="K5" s="68"/>
      <c r="L5" s="69"/>
      <c r="M5" s="69"/>
      <c r="N5" s="69"/>
      <c r="O5" s="69"/>
      <c r="P5" s="69"/>
      <c r="Q5" s="69"/>
      <c r="R5" s="69"/>
      <c r="S5" s="69"/>
      <c r="T5" s="69"/>
    </row>
    <row r="6" spans="1:8" ht="9" customHeight="1">
      <c r="A6" s="6"/>
      <c r="B6" s="7"/>
      <c r="C6" s="8"/>
      <c r="D6" s="9"/>
      <c r="E6" s="10"/>
      <c r="F6" s="10"/>
      <c r="G6" s="11"/>
      <c r="H6" s="71"/>
    </row>
    <row r="7" spans="1:8" s="73" customFormat="1" ht="33" customHeight="1">
      <c r="A7" s="12" t="s">
        <v>8</v>
      </c>
      <c r="B7" s="13" t="s">
        <v>9</v>
      </c>
      <c r="C7" s="14" t="s">
        <v>39</v>
      </c>
      <c r="D7" s="15" t="s">
        <v>10</v>
      </c>
      <c r="E7" s="16" t="s">
        <v>11</v>
      </c>
      <c r="F7" s="17" t="s">
        <v>12</v>
      </c>
      <c r="G7" s="18" t="s">
        <v>13</v>
      </c>
      <c r="H7" s="72"/>
    </row>
    <row r="8" spans="1:9" s="76" customFormat="1" ht="15.75">
      <c r="A8" s="19" t="s">
        <v>14</v>
      </c>
      <c r="B8" s="20">
        <v>518768</v>
      </c>
      <c r="C8" s="21">
        <v>882688</v>
      </c>
      <c r="D8" s="21">
        <f>B28</f>
        <v>463659</v>
      </c>
      <c r="E8" s="22">
        <f>B28</f>
        <v>463659</v>
      </c>
      <c r="F8" s="22">
        <f aca="true" t="shared" si="0" ref="F8:F16">+E8-C8</f>
        <v>-419029</v>
      </c>
      <c r="G8" s="23"/>
      <c r="H8" s="74"/>
      <c r="I8" s="75"/>
    </row>
    <row r="9" spans="1:9" s="55" customFormat="1" ht="15.75">
      <c r="A9" s="24" t="s">
        <v>1</v>
      </c>
      <c r="B9" s="25"/>
      <c r="C9" s="26"/>
      <c r="D9" s="26"/>
      <c r="E9" s="27"/>
      <c r="F9" s="28">
        <f t="shared" si="0"/>
        <v>0</v>
      </c>
      <c r="G9" s="29"/>
      <c r="H9" s="77"/>
      <c r="I9" s="78"/>
    </row>
    <row r="10" spans="1:9" s="55" customFormat="1" ht="15.75">
      <c r="A10" s="30" t="s">
        <v>15</v>
      </c>
      <c r="B10" s="25">
        <v>9687013</v>
      </c>
      <c r="C10" s="26">
        <v>10225602</v>
      </c>
      <c r="D10" s="26">
        <v>10225602</v>
      </c>
      <c r="E10" s="26">
        <v>10225602</v>
      </c>
      <c r="F10" s="28">
        <f t="shared" si="0"/>
        <v>0</v>
      </c>
      <c r="G10" s="31"/>
      <c r="H10" s="77"/>
      <c r="I10" s="78"/>
    </row>
    <row r="11" spans="1:9" s="55" customFormat="1" ht="15.75">
      <c r="A11" s="30" t="s">
        <v>16</v>
      </c>
      <c r="B11" s="25">
        <v>342992</v>
      </c>
      <c r="C11" s="26">
        <v>381967</v>
      </c>
      <c r="D11" s="26">
        <v>381967</v>
      </c>
      <c r="E11" s="26">
        <v>381967</v>
      </c>
      <c r="F11" s="28">
        <f t="shared" si="0"/>
        <v>0</v>
      </c>
      <c r="G11" s="31"/>
      <c r="H11" s="77"/>
      <c r="I11" s="78"/>
    </row>
    <row r="12" spans="1:9" s="55" customFormat="1" ht="15.75">
      <c r="A12" s="30" t="s">
        <v>17</v>
      </c>
      <c r="B12" s="25">
        <v>4303621</v>
      </c>
      <c r="C12" s="26">
        <v>4918288</v>
      </c>
      <c r="D12" s="26">
        <v>4918288</v>
      </c>
      <c r="E12" s="26">
        <v>4918288</v>
      </c>
      <c r="F12" s="28">
        <f t="shared" si="0"/>
        <v>0</v>
      </c>
      <c r="G12" s="31"/>
      <c r="H12" s="77"/>
      <c r="I12" s="78"/>
    </row>
    <row r="13" spans="1:9" s="55" customFormat="1" ht="47.25">
      <c r="A13" s="30" t="s">
        <v>18</v>
      </c>
      <c r="B13" s="25">
        <v>6300930</v>
      </c>
      <c r="C13" s="26">
        <v>6281695</v>
      </c>
      <c r="D13" s="26">
        <f>C13</f>
        <v>6281695</v>
      </c>
      <c r="E13" s="26">
        <v>6417695</v>
      </c>
      <c r="F13" s="28">
        <f t="shared" si="0"/>
        <v>136000</v>
      </c>
      <c r="G13" s="31" t="s">
        <v>37</v>
      </c>
      <c r="H13" s="77"/>
      <c r="I13" s="78"/>
    </row>
    <row r="14" spans="1:9" s="55" customFormat="1" ht="47.25">
      <c r="A14" s="30" t="s">
        <v>19</v>
      </c>
      <c r="B14" s="25">
        <v>6430803</v>
      </c>
      <c r="C14" s="26">
        <v>6791104</v>
      </c>
      <c r="D14" s="26">
        <f>6791104+136354+85000</f>
        <v>7012458</v>
      </c>
      <c r="E14" s="26">
        <f>7012458+75000</f>
        <v>7087458</v>
      </c>
      <c r="F14" s="28">
        <f t="shared" si="0"/>
        <v>296354</v>
      </c>
      <c r="G14" s="31" t="s">
        <v>36</v>
      </c>
      <c r="H14" s="77"/>
      <c r="I14" s="78"/>
    </row>
    <row r="15" spans="1:9" s="55" customFormat="1" ht="15.75">
      <c r="A15" s="30"/>
      <c r="B15" s="25"/>
      <c r="C15" s="26"/>
      <c r="D15" s="26"/>
      <c r="E15" s="26"/>
      <c r="F15" s="28">
        <f t="shared" si="0"/>
        <v>0</v>
      </c>
      <c r="G15" s="31"/>
      <c r="H15" s="77"/>
      <c r="I15" s="78"/>
    </row>
    <row r="16" spans="1:9" s="55" customFormat="1" ht="15.75">
      <c r="A16" s="30"/>
      <c r="B16" s="25"/>
      <c r="C16" s="26"/>
      <c r="D16" s="26"/>
      <c r="E16" s="26"/>
      <c r="F16" s="28">
        <f t="shared" si="0"/>
        <v>0</v>
      </c>
      <c r="G16" s="31"/>
      <c r="H16" s="77"/>
      <c r="I16" s="78"/>
    </row>
    <row r="17" spans="1:9" s="76" customFormat="1" ht="15.75">
      <c r="A17" s="32" t="s">
        <v>20</v>
      </c>
      <c r="B17" s="33">
        <f>SUM(B10:B16)</f>
        <v>27065359</v>
      </c>
      <c r="C17" s="33">
        <f>SUM(C10:C16)</f>
        <v>28598656</v>
      </c>
      <c r="D17" s="33">
        <f>SUM(D10:D16)</f>
        <v>28820010</v>
      </c>
      <c r="E17" s="33">
        <f>SUM(E10:E16)</f>
        <v>29031010</v>
      </c>
      <c r="F17" s="33">
        <f>SUM(F10:F16)</f>
        <v>432354</v>
      </c>
      <c r="G17" s="34"/>
      <c r="H17" s="74"/>
      <c r="I17" s="75"/>
    </row>
    <row r="18" spans="1:9" s="55" customFormat="1" ht="15.75">
      <c r="A18" s="24" t="s">
        <v>0</v>
      </c>
      <c r="B18" s="25"/>
      <c r="C18" s="26"/>
      <c r="D18" s="26"/>
      <c r="E18" s="35"/>
      <c r="F18" s="28">
        <f>+E18-C18</f>
        <v>0</v>
      </c>
      <c r="G18" s="29"/>
      <c r="H18" s="77"/>
      <c r="I18" s="78"/>
    </row>
    <row r="19" spans="1:9" s="55" customFormat="1" ht="15.75">
      <c r="A19" s="30" t="s">
        <v>21</v>
      </c>
      <c r="B19" s="25">
        <v>-27121001</v>
      </c>
      <c r="C19" s="26">
        <v>-28954465</v>
      </c>
      <c r="D19" s="26">
        <v>-28954465</v>
      </c>
      <c r="E19" s="26">
        <v>-28954465</v>
      </c>
      <c r="F19" s="28">
        <f>+E19-C19</f>
        <v>0</v>
      </c>
      <c r="G19" s="31"/>
      <c r="H19" s="77"/>
      <c r="I19" s="78"/>
    </row>
    <row r="20" spans="1:9" s="55" customFormat="1" ht="33.75" customHeight="1">
      <c r="A20" s="30" t="s">
        <v>22</v>
      </c>
      <c r="B20" s="25"/>
      <c r="C20" s="26"/>
      <c r="D20" s="26">
        <v>-136354</v>
      </c>
      <c r="E20" s="26">
        <v>-136354</v>
      </c>
      <c r="F20" s="28">
        <f>+E20-C20</f>
        <v>-136354</v>
      </c>
      <c r="G20" s="31" t="s">
        <v>42</v>
      </c>
      <c r="H20" s="77"/>
      <c r="I20" s="78"/>
    </row>
    <row r="21" spans="1:9" s="55" customFormat="1" ht="31.5">
      <c r="A21" s="30" t="s">
        <v>40</v>
      </c>
      <c r="B21" s="25"/>
      <c r="C21" s="26"/>
      <c r="D21" s="26">
        <v>-85000</v>
      </c>
      <c r="E21" s="26">
        <v>-85000</v>
      </c>
      <c r="F21" s="28">
        <f>+E21-C21</f>
        <v>-85000</v>
      </c>
      <c r="G21" s="31" t="s">
        <v>38</v>
      </c>
      <c r="H21" s="77"/>
      <c r="I21" s="78"/>
    </row>
    <row r="22" spans="1:9" s="55" customFormat="1" ht="31.5">
      <c r="A22" s="30" t="s">
        <v>41</v>
      </c>
      <c r="B22" s="25"/>
      <c r="C22" s="36"/>
      <c r="D22" s="26"/>
      <c r="E22" s="26">
        <v>-211000</v>
      </c>
      <c r="F22" s="28">
        <f>+E22-C22</f>
        <v>-211000</v>
      </c>
      <c r="G22" s="31" t="s">
        <v>43</v>
      </c>
      <c r="H22" s="77"/>
      <c r="I22" s="78"/>
    </row>
    <row r="23" spans="1:9" s="76" customFormat="1" ht="15.75">
      <c r="A23" s="37" t="s">
        <v>23</v>
      </c>
      <c r="B23" s="38">
        <f>SUM(B19:B22)</f>
        <v>-27121001</v>
      </c>
      <c r="C23" s="38">
        <f>SUM(C19:C22)</f>
        <v>-28954465</v>
      </c>
      <c r="D23" s="38">
        <f>SUM(D19:D22)</f>
        <v>-29175819</v>
      </c>
      <c r="E23" s="38">
        <f>SUM(E19:E22)</f>
        <v>-29386819</v>
      </c>
      <c r="F23" s="38">
        <f>SUM(F19:F22)</f>
        <v>-432354</v>
      </c>
      <c r="G23" s="39"/>
      <c r="H23" s="74"/>
      <c r="I23" s="75"/>
    </row>
    <row r="24" spans="1:9" s="55" customFormat="1" ht="15.75">
      <c r="A24" s="32" t="s">
        <v>24</v>
      </c>
      <c r="B24" s="40"/>
      <c r="C24" s="87"/>
      <c r="D24" s="87"/>
      <c r="E24" s="41"/>
      <c r="F24" s="42"/>
      <c r="G24" s="43"/>
      <c r="H24" s="77"/>
      <c r="I24" s="78"/>
    </row>
    <row r="25" spans="1:9" s="55" customFormat="1" ht="15.75">
      <c r="A25" s="24" t="s">
        <v>25</v>
      </c>
      <c r="B25" s="44"/>
      <c r="C25" s="25"/>
      <c r="D25" s="25"/>
      <c r="E25" s="25"/>
      <c r="F25" s="28">
        <f>+E25-C25</f>
        <v>0</v>
      </c>
      <c r="G25" s="29"/>
      <c r="H25" s="77"/>
      <c r="I25" s="78"/>
    </row>
    <row r="26" spans="1:9" s="55" customFormat="1" ht="15.75">
      <c r="A26" s="30" t="s">
        <v>26</v>
      </c>
      <c r="B26" s="44">
        <v>533</v>
      </c>
      <c r="C26" s="25"/>
      <c r="D26" s="25"/>
      <c r="E26" s="25"/>
      <c r="F26" s="28">
        <f>+E26-C26</f>
        <v>0</v>
      </c>
      <c r="G26" s="31"/>
      <c r="H26" s="77"/>
      <c r="I26" s="78"/>
    </row>
    <row r="27" spans="1:9" s="55" customFormat="1" ht="15.75">
      <c r="A27" s="24" t="s">
        <v>27</v>
      </c>
      <c r="B27" s="44">
        <f>SUM(B26:B26)</f>
        <v>533</v>
      </c>
      <c r="C27" s="44">
        <f>SUM(C26:C26)</f>
        <v>0</v>
      </c>
      <c r="D27" s="44">
        <f>SUM(D26:D26)</f>
        <v>0</v>
      </c>
      <c r="E27" s="44">
        <f>SUM(E26:E26)</f>
        <v>0</v>
      </c>
      <c r="F27" s="28">
        <f>+E27-C27</f>
        <v>0</v>
      </c>
      <c r="G27" s="31"/>
      <c r="H27" s="77"/>
      <c r="I27" s="78"/>
    </row>
    <row r="28" spans="1:102" s="79" customFormat="1" ht="15.75">
      <c r="A28" s="32" t="s">
        <v>28</v>
      </c>
      <c r="B28" s="45">
        <f>+B8+B17+B23+B27</f>
        <v>463659</v>
      </c>
      <c r="C28" s="46">
        <f>+C8+C17+C23+C24</f>
        <v>526879</v>
      </c>
      <c r="D28" s="46">
        <f>+D8+D17+D23+D24</f>
        <v>107850</v>
      </c>
      <c r="E28" s="46">
        <f>+E8+E17+E23+E24</f>
        <v>107850</v>
      </c>
      <c r="F28" s="42">
        <f>SUM(F25:F27)</f>
        <v>0</v>
      </c>
      <c r="G28" s="43"/>
      <c r="H28" s="77"/>
      <c r="I28" s="7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1:9" s="55" customFormat="1" ht="15.75">
      <c r="A29" s="24" t="s">
        <v>29</v>
      </c>
      <c r="B29" s="25"/>
      <c r="C29" s="26"/>
      <c r="D29" s="26"/>
      <c r="E29" s="47"/>
      <c r="F29" s="28">
        <f>+E29-C29</f>
        <v>0</v>
      </c>
      <c r="G29" s="29"/>
      <c r="H29" s="80"/>
      <c r="I29" s="78"/>
    </row>
    <row r="30" spans="1:9" s="55" customFormat="1" ht="15.75">
      <c r="A30" s="30" t="s">
        <v>30</v>
      </c>
      <c r="B30" s="25">
        <v>-136354</v>
      </c>
      <c r="C30" s="26"/>
      <c r="D30" s="26"/>
      <c r="E30" s="47"/>
      <c r="F30" s="28">
        <f>+E30-C30</f>
        <v>0</v>
      </c>
      <c r="G30" s="31"/>
      <c r="H30" s="80"/>
      <c r="I30" s="78"/>
    </row>
    <row r="31" spans="1:9" s="76" customFormat="1" ht="15.75">
      <c r="A31" s="24" t="s">
        <v>31</v>
      </c>
      <c r="B31" s="48">
        <f>SUM(B29:B30)</f>
        <v>-136354</v>
      </c>
      <c r="C31" s="49">
        <f>SUM(C29:C30)</f>
        <v>0</v>
      </c>
      <c r="D31" s="49">
        <f>SUM(D29:D30)</f>
        <v>0</v>
      </c>
      <c r="E31" s="50">
        <f>SUM(E29:E30)</f>
        <v>0</v>
      </c>
      <c r="F31" s="28">
        <f>+E31-C31</f>
        <v>0</v>
      </c>
      <c r="G31" s="31"/>
      <c r="H31" s="81"/>
      <c r="I31" s="75"/>
    </row>
    <row r="32" spans="1:9" s="76" customFormat="1" ht="15.75">
      <c r="A32" s="32" t="s">
        <v>32</v>
      </c>
      <c r="B32" s="33">
        <f>+B28+B31</f>
        <v>327305</v>
      </c>
      <c r="C32" s="51">
        <f>+C28+C31</f>
        <v>526879</v>
      </c>
      <c r="D32" s="51">
        <f>+D28+D31</f>
        <v>107850</v>
      </c>
      <c r="E32" s="51">
        <f>+E28+E31</f>
        <v>107850</v>
      </c>
      <c r="F32" s="42">
        <f>SUM(F29:F31)</f>
        <v>0</v>
      </c>
      <c r="G32" s="43"/>
      <c r="H32" s="74"/>
      <c r="I32" s="75"/>
    </row>
    <row r="33" spans="1:8" ht="15.75">
      <c r="A33" s="52" t="s">
        <v>33</v>
      </c>
      <c r="B33" s="53"/>
      <c r="C33" s="54"/>
      <c r="D33" s="53"/>
      <c r="E33" s="53"/>
      <c r="F33" s="55"/>
      <c r="G33" s="53"/>
      <c r="H33" s="82"/>
    </row>
    <row r="34" spans="1:7" ht="15.75" customHeight="1">
      <c r="A34" s="56" t="s">
        <v>34</v>
      </c>
      <c r="B34" s="11"/>
      <c r="C34" s="57"/>
      <c r="D34" s="11"/>
      <c r="E34" s="53"/>
      <c r="F34" s="53"/>
      <c r="G34" s="11"/>
    </row>
    <row r="35" spans="1:7" ht="15.75" customHeight="1">
      <c r="A35" s="58" t="s">
        <v>35</v>
      </c>
      <c r="B35" s="11"/>
      <c r="C35" s="59"/>
      <c r="D35" s="11"/>
      <c r="E35" s="53"/>
      <c r="F35" s="53"/>
      <c r="G35" s="11"/>
    </row>
    <row r="36" spans="1:7" ht="16.5" customHeight="1">
      <c r="A36" s="56"/>
      <c r="B36" s="53"/>
      <c r="C36" s="54"/>
      <c r="D36" s="53"/>
      <c r="E36" s="53"/>
      <c r="F36" s="53"/>
      <c r="G36" s="9"/>
    </row>
    <row r="37" spans="2:8" s="55" customFormat="1" ht="15.75" customHeight="1">
      <c r="B37" s="11"/>
      <c r="C37" s="54"/>
      <c r="D37" s="11"/>
      <c r="E37" s="53"/>
      <c r="F37" s="53"/>
      <c r="G37" s="53"/>
      <c r="H37" s="53"/>
    </row>
    <row r="38" spans="1:8" s="55" customFormat="1" ht="15.75" customHeight="1">
      <c r="A38" s="83"/>
      <c r="B38" s="9"/>
      <c r="C38" s="8"/>
      <c r="D38" s="9"/>
      <c r="E38" s="9"/>
      <c r="F38" s="9"/>
      <c r="G38" s="66"/>
      <c r="H38" s="11"/>
    </row>
    <row r="39" spans="1:8" s="55" customFormat="1" ht="15.75" customHeight="1">
      <c r="A39" s="84"/>
      <c r="B39" s="9"/>
      <c r="C39" s="8"/>
      <c r="D39" s="9"/>
      <c r="E39" s="9"/>
      <c r="F39" s="9"/>
      <c r="G39" s="66"/>
      <c r="H39" s="11"/>
    </row>
    <row r="40" spans="1:8" s="55" customFormat="1" ht="15" customHeight="1">
      <c r="A40" s="84"/>
      <c r="B40" s="9"/>
      <c r="C40" s="8"/>
      <c r="D40" s="9"/>
      <c r="E40" s="9"/>
      <c r="F40" s="9"/>
      <c r="G40" s="66"/>
      <c r="H40" s="11"/>
    </row>
    <row r="41" spans="1:8" s="55" customFormat="1" ht="15.75">
      <c r="A41" s="84"/>
      <c r="B41" s="9"/>
      <c r="C41" s="8"/>
      <c r="D41" s="9"/>
      <c r="E41" s="9"/>
      <c r="F41" s="9"/>
      <c r="G41" s="66"/>
      <c r="H41" s="11"/>
    </row>
    <row r="42" spans="1:8" s="55" customFormat="1" ht="15.75">
      <c r="A42" s="84"/>
      <c r="B42" s="9"/>
      <c r="C42" s="8"/>
      <c r="D42" s="9"/>
      <c r="E42" s="9"/>
      <c r="F42" s="9"/>
      <c r="G42" s="66"/>
      <c r="H42" s="11"/>
    </row>
    <row r="43" spans="1:8" s="55" customFormat="1" ht="15.75">
      <c r="A43" s="84"/>
      <c r="B43" s="9"/>
      <c r="C43" s="8"/>
      <c r="D43" s="9"/>
      <c r="E43" s="9"/>
      <c r="F43" s="9"/>
      <c r="G43" s="66"/>
      <c r="H43" s="11"/>
    </row>
    <row r="44" spans="2:8" ht="15.75">
      <c r="B44" s="9"/>
      <c r="C44" s="8"/>
      <c r="D44" s="9"/>
      <c r="E44" s="9"/>
      <c r="F44" s="9"/>
      <c r="H44" s="11"/>
    </row>
    <row r="45" spans="2:8" ht="15.75">
      <c r="B45" s="9"/>
      <c r="C45" s="8"/>
      <c r="D45" s="9"/>
      <c r="E45" s="9"/>
      <c r="F45" s="9"/>
      <c r="H45" s="11"/>
    </row>
    <row r="46" spans="2:8" ht="15.75">
      <c r="B46" s="9"/>
      <c r="C46" s="8"/>
      <c r="D46" s="9"/>
      <c r="E46" s="9"/>
      <c r="F46" s="9"/>
      <c r="H46" s="11"/>
    </row>
    <row r="47" spans="2:8" ht="15.75">
      <c r="B47" s="9"/>
      <c r="C47" s="8"/>
      <c r="D47" s="9"/>
      <c r="E47" s="9"/>
      <c r="F47" s="9"/>
      <c r="H47" s="11"/>
    </row>
  </sheetData>
  <sheetProtection/>
  <mergeCells count="1">
    <mergeCell ref="A2:G2"/>
  </mergeCells>
  <printOptions/>
  <pageMargins left="0.75" right="0.75" top="0.68" bottom="0.69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2012-10-04T16:39:05Z</cp:lastPrinted>
  <dcterms:created xsi:type="dcterms:W3CDTF">2008-04-17T18:31:44Z</dcterms:created>
  <dcterms:modified xsi:type="dcterms:W3CDTF">2012-11-08T18:04:39Z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