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'2009'!$A$1:$H$35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<sst xmlns="http://schemas.openxmlformats.org/spreadsheetml/2006/main" count="30" uniqueCount="26">
  <si>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</si>
  <si>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</si>
  <si>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</si>
  <si>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</si>
  <si>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</si>
  <si>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</si>
  <si>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</si>
  <si>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</si>
  <si>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</si>
  <si>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</si>
  <si>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</si>
  <si>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</si>
  <si>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Expenditures:</t>
  </si>
  <si>
    <t>Expenditures by Category</t>
  </si>
  <si>
    <t>Ordinance/Motion No. 2012-XXXX</t>
  </si>
  <si>
    <r>
      <t xml:space="preserve">Affected Agency and/or Agencies: </t>
    </r>
    <r>
      <rPr>
        <sz val="10.5"/>
        <color indexed="8"/>
        <rFont val="Univers"/>
        <family val="0"/>
      </rPr>
      <t>Wastewater Treatment Division, Department of Natural Resources and Parks</t>
    </r>
  </si>
  <si>
    <r>
      <t xml:space="preserve">Note Reviewed By: </t>
    </r>
    <r>
      <rPr>
        <sz val="10.5"/>
        <color indexed="8"/>
        <rFont val="Univers"/>
        <family val="0"/>
      </rPr>
      <t>Tom Lienesch, Economist</t>
    </r>
  </si>
  <si>
    <t>Revenue:   ($000's)</t>
  </si>
  <si>
    <t>Water Quality/WTD</t>
  </si>
  <si>
    <t>Customer Charges</t>
  </si>
  <si>
    <t>Capacity Charge</t>
  </si>
  <si>
    <t xml:space="preserve">This legislation increases the sewer rate to $39.85 for 2013.  </t>
  </si>
  <si>
    <r>
      <t xml:space="preserve">Note Prepared By: </t>
    </r>
    <r>
      <rPr>
        <sz val="10.5"/>
        <color indexed="8"/>
        <rFont val="Univers"/>
        <family val="0"/>
      </rPr>
      <t>Greg Holman, Financial Analyst</t>
    </r>
  </si>
  <si>
    <t>Assumptions:</t>
  </si>
  <si>
    <t>The capacity charge would increase from $51.95 to $53.50 per residential customer equivalent for 15 years for customers that connect in 2013. Most of the revenue impact is delayed until after 2013 due to a lag in the beginning of the 15-year billing period. Revenues increase sharply in 2014 as a portion of the new customers choose to make a lump sum payoff of their future payments. The capacity charge for customers connecting in previous years remains fixed at rates established for their year of connection.</t>
  </si>
  <si>
    <r>
      <t>Title: 2013 Sewer Rate and Capacity Charge Ordinance</t>
    </r>
    <r>
      <rPr>
        <sz val="10.5"/>
        <color indexed="30"/>
        <rFont val="Univers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</si>
</sst>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30"/>
      <name val="Univers"/>
      <family val="0"/>
    </font>
    <font>
      <sz val="10.5"/>
      <color indexed="8"/>
      <name val="Univers"/>
      <family val="0"/>
    </font>
    <font>
      <u val="single"/>
      <sz val="10.5"/>
      <name val="Univers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0" fontId="2" fillId="0" borderId="26" xfId="55" applyFont="1" applyBorder="1">
      <alignment/>
      <protection/>
    </xf>
    <xf numFmtId="38" fontId="6" fillId="0" borderId="19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38" fontId="2" fillId="0" borderId="34" xfId="0" applyNumberFormat="1" applyFont="1" applyBorder="1" applyAlignment="1">
      <alignment horizontal="right"/>
    </xf>
    <xf numFmtId="38" fontId="2" fillId="0" borderId="19" xfId="42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9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0" zoomScaleNormal="80" zoomScalePageLayoutView="0" workbookViewId="0" topLeftCell="A1">
      <selection activeCell="K21" sqref="K21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1.140625" style="0" bestFit="1" customWidth="1"/>
    <col min="4" max="4" width="20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2.75">
      <c r="A4" s="56" t="s">
        <v>25</v>
      </c>
      <c r="B4" s="57"/>
      <c r="C4" s="57"/>
      <c r="D4" s="57"/>
      <c r="E4" s="57"/>
      <c r="F4" s="57"/>
      <c r="G4" s="57"/>
      <c r="H4" s="58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22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17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9.5" customHeight="1">
      <c r="A12" s="34" t="s">
        <v>18</v>
      </c>
      <c r="B12" s="16"/>
      <c r="C12" s="17">
        <v>4610</v>
      </c>
      <c r="D12" s="17" t="s">
        <v>19</v>
      </c>
      <c r="E12" s="48"/>
      <c r="F12" s="48">
        <f>(39.85-36.1)*12*707.28</f>
        <v>31827.6</v>
      </c>
      <c r="G12" s="49">
        <f>(39.85-36.1)*12*709.05</f>
        <v>31907.249999999996</v>
      </c>
      <c r="H12" s="50">
        <f>(39.85-36.1)*12*712.59</f>
        <v>32066.550000000003</v>
      </c>
    </row>
    <row r="13" spans="1:8" ht="18" customHeight="1">
      <c r="A13" s="34" t="s">
        <v>18</v>
      </c>
      <c r="B13" s="16"/>
      <c r="C13" s="55">
        <v>4610</v>
      </c>
      <c r="D13" s="17" t="s">
        <v>20</v>
      </c>
      <c r="E13" s="51"/>
      <c r="F13" s="51">
        <v>1932.8353306075626</v>
      </c>
      <c r="G13" s="52">
        <v>5243.559787694554</v>
      </c>
      <c r="H13" s="53">
        <v>4572.547083873464</v>
      </c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v>33761</v>
      </c>
      <c r="G16" s="45">
        <f>SUM(G12:G15)</f>
        <v>37150.809787694554</v>
      </c>
      <c r="H16" s="46">
        <v>36640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23.25" customHeight="1">
      <c r="A33" s="59" t="s">
        <v>23</v>
      </c>
      <c r="B33" s="60"/>
      <c r="C33" s="60"/>
      <c r="D33" s="60"/>
      <c r="E33" s="60"/>
      <c r="F33" s="60"/>
      <c r="G33" s="60"/>
      <c r="H33" s="60"/>
      <c r="I33" s="27"/>
      <c r="J33" s="27"/>
    </row>
    <row r="34" spans="1:10" ht="27.75" customHeight="1">
      <c r="A34" s="61" t="s">
        <v>21</v>
      </c>
      <c r="B34" s="61"/>
      <c r="C34" s="61"/>
      <c r="D34" s="61"/>
      <c r="E34" s="61"/>
      <c r="F34" s="61"/>
      <c r="G34" s="61"/>
      <c r="H34" s="61"/>
      <c r="I34" s="27"/>
      <c r="J34" s="27"/>
    </row>
    <row r="35" spans="1:8" ht="72.75" customHeight="1">
      <c r="A35" s="61" t="s">
        <v>24</v>
      </c>
      <c r="B35" s="61"/>
      <c r="C35" s="61"/>
      <c r="D35" s="61"/>
      <c r="E35" s="61"/>
      <c r="F35" s="61"/>
      <c r="G35" s="61"/>
      <c r="H35" s="61"/>
    </row>
  </sheetData>
  <sheetProtection/>
  <mergeCells count="4">
    <mergeCell ref="A4:H4"/>
    <mergeCell ref="A33:H33"/>
    <mergeCell ref="A35:H35"/>
    <mergeCell ref="A34:H3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2012-04-16T22:01:56Z</cp:lastPrinted>
  <dcterms:created xsi:type="dcterms:W3CDTF">1999-06-02T23:29:55Z</dcterms:created>
  <dcterms:modified xsi:type="dcterms:W3CDTF">2012-04-19T17:22:06Z</dcterms:modified>
  <cp:category/>
  <cp:version/>
  <cp:contentType/>
  <cp:contentStatus/>
</cp:coreProperties>
</file>