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705" yWindow="65521" windowWidth="12540" windowHeight="12345" activeTab="1"/>
  </bookViews>
  <sheets>
    <sheet name="1st Version" sheetId="4" r:id="rId1"/>
    <sheet name="2nd Version" sheetId="1" r:id="rId2"/>
    <sheet name="Sheet2" sheetId="2" r:id="rId3"/>
    <sheet name="Sheet3" sheetId="3" r:id="rId4"/>
  </sheets>
  <definedNames>
    <definedName name="_xlnm.Print_Area" localSheetId="0">'1st Version'!$B$1:$J$81</definedName>
    <definedName name="_xlnm.Print_Area" localSheetId="1">'2nd Version'!$A$1:$H$67</definedName>
  </definedNames>
  <calcPr calcId="125725"/>
</workbook>
</file>

<file path=xl/sharedStrings.xml><?xml version="1.0" encoding="utf-8"?>
<sst xmlns="http://schemas.openxmlformats.org/spreadsheetml/2006/main" count="199" uniqueCount="134">
  <si>
    <t>FISCAL NOTE</t>
  </si>
  <si>
    <t>Ordinance/Motion No.   00-</t>
  </si>
  <si>
    <t xml:space="preserve">Title:   </t>
  </si>
  <si>
    <t>Renovation; relocation and consolidation of District Court functions in the City of Kent; Relocation of CID to Chinook Building</t>
  </si>
  <si>
    <t xml:space="preserve">Affected Agency and/or Agencies:   </t>
  </si>
  <si>
    <t>Building Repair &amp; Replacement Fund - CIP; FMD Internal Service fund; General Fund; OIRM fund and FMD - Real Estate Services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</si>
  <si>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</si>
  <si>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</si>
  <si>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</si>
  <si>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</si>
  <si>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Explanation notes below</t>
  </si>
  <si>
    <t>Fund/Agency</t>
  </si>
  <si>
    <t xml:space="preserve">Fund </t>
  </si>
  <si>
    <t xml:space="preserve">Revenue </t>
  </si>
  <si>
    <t>Current Year</t>
  </si>
  <si>
    <t>1st Year - 2012 with CID moving into Chinook by January 2012</t>
  </si>
  <si>
    <t>2nd Year - 2013 DC moves into MRJC</t>
  </si>
  <si>
    <t>3rd Year -2014</t>
  </si>
  <si>
    <t>Code</t>
  </si>
  <si>
    <t>Source</t>
  </si>
  <si>
    <t>RES</t>
  </si>
  <si>
    <t>Sale of Aukeen Building #000660-0043</t>
  </si>
  <si>
    <t>Building Repair &amp; Replacement Fund</t>
  </si>
  <si>
    <t>Building Repair &amp; Replacement Fund Bond Funding</t>
  </si>
  <si>
    <t>Construction &amp; Facilities Management ISF</t>
  </si>
  <si>
    <t>Savings Aukeen</t>
  </si>
  <si>
    <t>Lost Rev - Kent</t>
  </si>
  <si>
    <t xml:space="preserve">TOTAL </t>
  </si>
  <si>
    <t>Expenditures from:</t>
  </si>
  <si>
    <t>Department</t>
  </si>
  <si>
    <t>RES/General Fund</t>
  </si>
  <si>
    <t>District Court/General Fund</t>
  </si>
  <si>
    <t xml:space="preserve">  District Court Total</t>
  </si>
  <si>
    <t>KCSO/General Fund - MRJC Office</t>
  </si>
  <si>
    <t>KCSO/General Fund - MRJC Parking</t>
  </si>
  <si>
    <t>KCSO/General Fund - Chinook O&amp;M</t>
  </si>
  <si>
    <t>KCSO/General Fund - Chinook Base rent</t>
  </si>
  <si>
    <t>KCSO/General Fund - Goat Hill Parking</t>
  </si>
  <si>
    <t>KCSO/General Fund - Operations Savings Target</t>
  </si>
  <si>
    <t xml:space="preserve">  KCSO Total</t>
  </si>
  <si>
    <t>All MRJC Tenants/General Fund Reallocation of Parking</t>
  </si>
  <si>
    <t>Multiple depts</t>
  </si>
  <si>
    <t>All county tenants Reallocation of CID MRJC Vacancy</t>
  </si>
  <si>
    <t>Multiple Funds</t>
  </si>
  <si>
    <t>All county tenants - Reallocation of Aukeen G&amp;A O&amp;M</t>
  </si>
  <si>
    <t>#395148 District Court Relocation to Maleng Regional Justice Center</t>
  </si>
  <si>
    <t xml:space="preserve"> </t>
  </si>
  <si>
    <t>#395149 Criminal Investigation Division Relocation from MRJC</t>
  </si>
  <si>
    <t>?????? KCSO Long Range Facilities Plan</t>
  </si>
  <si>
    <t>TOTAL</t>
  </si>
  <si>
    <t>Expenditures by Categories</t>
  </si>
  <si>
    <t>1st Year</t>
  </si>
  <si>
    <t>2nd Year</t>
  </si>
  <si>
    <t>3rd Year</t>
  </si>
  <si>
    <t>Option 001</t>
  </si>
  <si>
    <t>Option 002</t>
  </si>
  <si>
    <t>Option 003</t>
  </si>
  <si>
    <t>Option 007</t>
  </si>
  <si>
    <t>Option 008</t>
  </si>
  <si>
    <t>Assumptions:</t>
  </si>
  <si>
    <t xml:space="preserve">Total Expenditures for King County FMD Real Estate Services Staff labor and related expenses: </t>
  </si>
  <si>
    <t>Negotiations and processing of purchase and sale documents:  $5,000</t>
  </si>
  <si>
    <t>Notes of Explanation</t>
  </si>
  <si>
    <t>Reduction in direct O&amp;M costs for Aukeen Sale - 2012 Savings Used for Renton Lease O&amp;M</t>
  </si>
  <si>
    <t>With the sale of Aukeen; City of Kent lease terminated with loss of lease revenues</t>
  </si>
  <si>
    <t xml:space="preserve">Sell of Aukeen lowers DC O&amp;M Costs (14,110 sq. ft. *$11.004737  O&amp;M Charge * 3% cumulative inflation (1.0609%) No reduction 2012 </t>
  </si>
  <si>
    <t>Base Rent at Renton District Court for 2012</t>
  </si>
  <si>
    <t>DC O&amp;M costs for added 21,992 sq. ft. in the MRJC (21,922 sq. ft. * $14.780021 O&amp;M charge * 1.0609% for inflation)</t>
  </si>
  <si>
    <t>CID vacates MRJC Office Space when they move to Chinook (15,000 sq.ft. *$14.780021 O&amp;M charge * 1.0608% for inflation)</t>
  </si>
  <si>
    <t>CID vacates MRJC Parking area when they move to Chinook (18,343 sq. ft. * $14,780021 O&amp;M charge * 1.0609% for inflation)</t>
  </si>
  <si>
    <t>CID O&amp;M costs for 15,000 sq. ft. in Chinook (15,000 sq. ft. * $7.8954 O&amp;M charge * 1.0609% for inflation)</t>
  </si>
  <si>
    <t>CID base rent for 15,000 in Chinook (15,000 sq. ft. * $21.00 base rent  - no inflation - fixed amount)</t>
  </si>
  <si>
    <t>CID annual charges for Goat Hill for 30 stalls at $260 per stall per month</t>
  </si>
  <si>
    <t>CID $100,000 operating savings target - One FTE Runner incl/fringe benefitsplus travel costs</t>
  </si>
  <si>
    <t>FMD reduction in O&amp;M resulting from sale of Aukeen Court</t>
  </si>
  <si>
    <t>OIRM reduction in base rent resulting from consolidating on one floor ( 15,000 sq. ft. * $21.00 base rent  - no inflation - fixed amount)</t>
  </si>
  <si>
    <t>Reallocation of parking O&amp;M costs to all MRJC tenants (18,343 sq. ft. * $14,780021 O&amp;M charge * 1.0609% for inflation)</t>
  </si>
  <si>
    <t>Reallocation of CID  MRJC office and parking costs to countywide tenants for construction period vacancy</t>
  </si>
  <si>
    <t>Reallocation of fixed Overhead costs included in the O&amp;M charge for Aukeen that must be picked up by all tenants when Aukeen is sold. (14,110*$1.7234229 Fixed O&amp;M costs*1.0609% for inflation)</t>
  </si>
  <si>
    <t>Note Reviewed By:   Krista Camenzind</t>
  </si>
  <si>
    <t>Bond sales</t>
  </si>
  <si>
    <t xml:space="preserve">Notes  </t>
  </si>
  <si>
    <t>1st Year - 2012</t>
  </si>
  <si>
    <t>3.  Sale of Aukeen will terminate the current lease and Kent will no longer pay a portion of the O&amp;M costs to the County.</t>
  </si>
  <si>
    <r>
      <t>Construction &amp; Facilities Management ISF</t>
    </r>
    <r>
      <rPr>
        <vertAlign val="superscript"/>
        <sz val="11"/>
        <rFont val="Times New Roman"/>
        <family val="1"/>
      </rPr>
      <t>2</t>
    </r>
  </si>
  <si>
    <r>
      <t>Construction &amp; Facilities Management ISF</t>
    </r>
    <r>
      <rPr>
        <vertAlign val="superscript"/>
        <sz val="11"/>
        <rFont val="Times New Roman"/>
        <family val="1"/>
      </rPr>
      <t>3</t>
    </r>
  </si>
  <si>
    <t>Renovation; relocation and consolidation of District Court functions in the City of Kent at the MRJC</t>
  </si>
  <si>
    <t>Building Repair &amp; Replacement Fund - CIP; FMD Internal Service Fund; General Fund --District Court, KCSO, and Real Estate Services</t>
  </si>
  <si>
    <t>0530</t>
  </si>
  <si>
    <t>0200</t>
  </si>
  <si>
    <t>0440</t>
  </si>
  <si>
    <t>0605</t>
  </si>
  <si>
    <t>GF</t>
  </si>
  <si>
    <t>0331</t>
  </si>
  <si>
    <t>Operating/Lease</t>
  </si>
  <si>
    <t>Capital</t>
  </si>
  <si>
    <t>Long-Range Planning</t>
  </si>
  <si>
    <t>Debt Service</t>
  </si>
  <si>
    <r>
      <t>Long Term Lease Fund</t>
    </r>
    <r>
      <rPr>
        <vertAlign val="superscript"/>
        <sz val="11"/>
        <rFont val="Times New Roman"/>
        <family val="1"/>
      </rPr>
      <t>4</t>
    </r>
  </si>
  <si>
    <t>4.  The Renton District Court lease was paid out of the Green River Flood appropriation for the first half of 2011.  It will be paid for by the General Fund via</t>
  </si>
  <si>
    <r>
      <t>Real Estate Services</t>
    </r>
    <r>
      <rPr>
        <vertAlign val="superscript"/>
        <sz val="11"/>
        <rFont val="Times New Roman"/>
        <family val="1"/>
      </rPr>
      <t>5</t>
    </r>
  </si>
  <si>
    <t>5.  To cover the cost of processing the Purchase and Sale Agreement.  No appropriation needed.</t>
  </si>
  <si>
    <r>
      <t>Direct O&amp;M at Aukeen</t>
    </r>
    <r>
      <rPr>
        <vertAlign val="superscript"/>
        <sz val="11"/>
        <rFont val="Times New Roman"/>
        <family val="1"/>
      </rPr>
      <t>6</t>
    </r>
  </si>
  <si>
    <t>Note Prepared By:  Terri Flaherty</t>
  </si>
  <si>
    <t xml:space="preserve">6.  Sale of Aukeen lowers District Court O&amp;M Costs (14,110 sq. ft. *$11.004737  O&amp;M Charge * 3%.  Cumulative inflation of 6.09%).  </t>
  </si>
  <si>
    <t xml:space="preserve">     Savings in 2012 will be used to cover O&amp;M at Renton.</t>
  </si>
  <si>
    <r>
      <t>Base Rent for Renton District Court</t>
    </r>
    <r>
      <rPr>
        <vertAlign val="superscript"/>
        <sz val="11"/>
        <rFont val="Times New Roman"/>
        <family val="1"/>
      </rPr>
      <t>7</t>
    </r>
  </si>
  <si>
    <t>8.  District Court O&amp;M costs for added 21,992 sq. ft. in the MRJC (21,922 sq. ft. * $14.780021 O&amp;M charge * 3% for inflation.  Cummulative inflation of 6.09%.)</t>
  </si>
  <si>
    <r>
      <t>District Court O&amp;M for remodeled MRJC Space</t>
    </r>
    <r>
      <rPr>
        <vertAlign val="superscript"/>
        <sz val="11"/>
        <rFont val="Times New Roman"/>
        <family val="1"/>
      </rPr>
      <t>8</t>
    </r>
  </si>
  <si>
    <r>
      <t>KCSO -- MRJC Office O&amp;M savings</t>
    </r>
    <r>
      <rPr>
        <vertAlign val="superscript"/>
        <sz val="11"/>
        <rFont val="Times New Roman"/>
        <family val="1"/>
      </rPr>
      <t>9</t>
    </r>
  </si>
  <si>
    <t>9.  CID vacates MRJC Office Space (15,000 sq.ft. *$14.780021 O&amp;M charge * 3% for inflation.  Cummulative inflation of 6.09%.)</t>
  </si>
  <si>
    <r>
      <t>KCSO -- MRJC Parking Savings</t>
    </r>
    <r>
      <rPr>
        <vertAlign val="superscript"/>
        <sz val="11"/>
        <rFont val="Times New Roman"/>
        <family val="1"/>
      </rPr>
      <t>10</t>
    </r>
  </si>
  <si>
    <r>
      <t>Reallocation of CID MRJC costs during Construction</t>
    </r>
    <r>
      <rPr>
        <vertAlign val="superscript"/>
        <sz val="11"/>
        <rFont val="Times New Roman"/>
        <family val="1"/>
      </rPr>
      <t>11</t>
    </r>
  </si>
  <si>
    <t xml:space="preserve">      Offsets savings in footnote 9.</t>
  </si>
  <si>
    <r>
      <t>Reallocation of CID Parking Costs among MRJC tenants</t>
    </r>
    <r>
      <rPr>
        <vertAlign val="superscript"/>
        <sz val="11"/>
        <rFont val="Times New Roman"/>
        <family val="1"/>
      </rPr>
      <t>12</t>
    </r>
  </si>
  <si>
    <t>12.  CID currently uses 47 parking spaces at the MRJC.  These spaces and their costs will be reallocated among MRJC tenants.</t>
  </si>
  <si>
    <t>11.  Because the former CID office  space will be unoccupied during construction, the fixed costs (utilities) will be spread through the ISF rate model.</t>
  </si>
  <si>
    <t>10. CID vacates MRJC Parking area (18,343 sq. ft. * $14,780021 O&amp;M charge * 3% for inflation. Cummulative inflation of 6.09.)</t>
  </si>
  <si>
    <t xml:space="preserve">     (18,343 sq. ft *$14.780021 O&amp;M charge * 3%.  Cummulative inflation of 6.09%).  Offsets savings in footnote 10.</t>
  </si>
  <si>
    <r>
      <t>Debt Service Payment</t>
    </r>
    <r>
      <rPr>
        <vertAlign val="superscript"/>
        <sz val="11"/>
        <rFont val="Times New Roman"/>
        <family val="1"/>
      </rPr>
      <t>13</t>
    </r>
  </si>
  <si>
    <t>8400</t>
  </si>
  <si>
    <t>0465</t>
  </si>
  <si>
    <r>
      <t>#395419 CID Tenant Improvement</t>
    </r>
    <r>
      <rPr>
        <vertAlign val="superscript"/>
        <sz val="12"/>
        <rFont val="Times New Roman"/>
        <family val="1"/>
      </rPr>
      <t>14</t>
    </r>
  </si>
  <si>
    <t xml:space="preserve">     the Long-Term Lease Fund for the remainder of 2011 and in 2012.  The Long Term Lease fund does not need additional appropriation authority in 2011.</t>
  </si>
  <si>
    <t>7.  Base rent for Renton District Court for 2012 ($12,345 per month).  Cost partially offset by direct O&amp;M savings related to sale of Aukeen.</t>
  </si>
  <si>
    <t>13.  Debt Service is calculated at 4% for 20 years on $3,0260,000.  Payments will be supported by General Fund property tax.</t>
  </si>
  <si>
    <t>2.  Reduction in direct O&amp;M costs due to sale of Aukeen building. Savings in 2012 will be used to cover Renton O&amp;M.</t>
  </si>
  <si>
    <r>
      <t>#395157 KCSO Long Range Facilities Plan</t>
    </r>
    <r>
      <rPr>
        <vertAlign val="superscript"/>
        <sz val="12"/>
        <rFont val="Times New Roman"/>
        <family val="1"/>
      </rPr>
      <t>15</t>
    </r>
  </si>
  <si>
    <t>15.  The expenditures for long-range planning are shown in one year in the fiscal note, but may actually occur over multiple years.</t>
  </si>
  <si>
    <t>#395148 District Court Relocation to MRJC</t>
  </si>
  <si>
    <t>0447</t>
  </si>
  <si>
    <t>14.  Cost estimate assumes CID moves to Chinook; however, that decision is not final and the estimate may change.</t>
  </si>
  <si>
    <t xml:space="preserve">1.  The fiscal note shows the full impact of the relocation of District Court into the MRJC and the move of CID to another location, most likely Chinook.  </t>
  </si>
  <si>
    <t xml:space="preserve">     The appropriation request is only for the programming and design portion of the capital costs, and the costs for long range planning for the Sheriff's Office.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</si>
</sst>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0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u val="single"/>
      <sz val="11"/>
      <name val="Times New Roman"/>
      <family val="1"/>
    </font>
    <font>
      <sz val="12"/>
      <name val="Times New Roman"/>
      <family val="1"/>
    </font>
    <font>
      <vertAlign val="superscript"/>
      <sz val="11"/>
      <name val="Times New Roman"/>
      <family val="1"/>
    </font>
    <font>
      <sz val="11"/>
      <color theme="1"/>
      <name val="Times New Roman"/>
      <family val="1"/>
    </font>
    <font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</cellStyleXfs>
  <cellXfs count="266">
    <xf numFmtId="0" fontId="0" fillId="0" borderId="0" xfId="0"/>
    <xf numFmtId="0" fontId="1" fillId="0" borderId="0" xfId="20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 applyAlignment="1">
      <alignment horizontal="left"/>
      <protection/>
    </xf>
    <xf numFmtId="0" fontId="4" fillId="0" borderId="1" xfId="20" applyFont="1" applyBorder="1" applyAlignment="1">
      <alignment horizontal="left"/>
      <protection/>
    </xf>
    <xf numFmtId="0" fontId="4" fillId="0" borderId="2" xfId="20" applyFont="1" applyBorder="1" applyAlignment="1">
      <alignment horizontal="left"/>
      <protection/>
    </xf>
    <xf numFmtId="0" fontId="4" fillId="0" borderId="2" xfId="20" applyFont="1" applyBorder="1" applyAlignment="1">
      <alignment horizontal="centerContinuous"/>
      <protection/>
    </xf>
    <xf numFmtId="0" fontId="4" fillId="0" borderId="3" xfId="20" applyFont="1" applyBorder="1" applyAlignment="1">
      <alignment horizontal="centerContinuous"/>
      <protection/>
    </xf>
    <xf numFmtId="0" fontId="4" fillId="0" borderId="0" xfId="20" applyFont="1" applyBorder="1" applyAlignment="1">
      <alignment horizontal="centerContinuous"/>
      <protection/>
    </xf>
    <xf numFmtId="0" fontId="4" fillId="0" borderId="4" xfId="20" applyFont="1" applyBorder="1" applyAlignment="1">
      <alignment horizontal="left"/>
      <protection/>
    </xf>
    <xf numFmtId="0" fontId="4" fillId="0" borderId="0" xfId="20" applyFont="1" applyBorder="1" applyAlignment="1">
      <alignment horizontal="left"/>
      <protection/>
    </xf>
    <xf numFmtId="0" fontId="4" fillId="0" borderId="5" xfId="20" applyFont="1" applyBorder="1" applyAlignment="1">
      <alignment horizontal="centerContinuous"/>
      <protection/>
    </xf>
    <xf numFmtId="0" fontId="4" fillId="0" borderId="4" xfId="20" applyFont="1" applyBorder="1">
      <alignment/>
      <protection/>
    </xf>
    <xf numFmtId="0" fontId="4" fillId="0" borderId="0" xfId="20" applyFont="1" applyBorder="1">
      <alignment/>
      <protection/>
    </xf>
    <xf numFmtId="0" fontId="4" fillId="0" borderId="5" xfId="20" applyFont="1" applyBorder="1">
      <alignment/>
      <protection/>
    </xf>
    <xf numFmtId="0" fontId="4" fillId="0" borderId="6" xfId="20" applyFont="1" applyBorder="1">
      <alignment/>
      <protection/>
    </xf>
    <xf numFmtId="0" fontId="4" fillId="0" borderId="7" xfId="20" applyFont="1" applyBorder="1">
      <alignment/>
      <protection/>
    </xf>
    <xf numFmtId="0" fontId="4" fillId="0" borderId="8" xfId="20" applyFont="1" applyBorder="1">
      <alignment/>
      <protection/>
    </xf>
    <xf numFmtId="0" fontId="3" fillId="0" borderId="0" xfId="20" applyFont="1">
      <alignment/>
      <protection/>
    </xf>
    <xf numFmtId="0" fontId="4" fillId="0" borderId="9" xfId="20" applyFont="1" applyBorder="1" applyAlignment="1">
      <alignment horizontal="center"/>
      <protection/>
    </xf>
    <xf numFmtId="0" fontId="4" fillId="0" borderId="10" xfId="20" applyFont="1" applyBorder="1" applyAlignment="1">
      <alignment horizontal="center"/>
      <protection/>
    </xf>
    <xf numFmtId="0" fontId="4" fillId="0" borderId="11" xfId="20" applyFont="1" applyBorder="1" applyAlignment="1">
      <alignment horizontal="center"/>
      <protection/>
    </xf>
    <xf numFmtId="0" fontId="4" fillId="0" borderId="12" xfId="20" applyFont="1" applyBorder="1">
      <alignment/>
      <protection/>
    </xf>
    <xf numFmtId="0" fontId="4" fillId="0" borderId="13" xfId="20" applyFont="1" applyBorder="1">
      <alignment/>
      <protection/>
    </xf>
    <xf numFmtId="0" fontId="4" fillId="0" borderId="14" xfId="20" applyFont="1" applyBorder="1" applyAlignment="1">
      <alignment horizontal="center"/>
      <protection/>
    </xf>
    <xf numFmtId="0" fontId="5" fillId="0" borderId="14" xfId="20" applyFont="1" applyBorder="1" applyAlignment="1">
      <alignment horizontal="center"/>
      <protection/>
    </xf>
    <xf numFmtId="0" fontId="5" fillId="0" borderId="15" xfId="20" applyFont="1" applyBorder="1" applyAlignment="1">
      <alignment horizontal="center"/>
      <protection/>
    </xf>
    <xf numFmtId="0" fontId="5" fillId="0" borderId="16" xfId="20" applyFont="1" applyBorder="1" applyAlignment="1">
      <alignment horizontal="center"/>
      <protection/>
    </xf>
    <xf numFmtId="0" fontId="4" fillId="0" borderId="14" xfId="20" applyFont="1" applyBorder="1" applyAlignment="1">
      <alignment horizontal="center" wrapText="1"/>
      <protection/>
    </xf>
    <xf numFmtId="3" fontId="4" fillId="0" borderId="14" xfId="20" applyNumberFormat="1" applyFont="1" applyBorder="1">
      <alignment/>
      <protection/>
    </xf>
    <xf numFmtId="3" fontId="4" fillId="0" borderId="15" xfId="20" applyNumberFormat="1" applyFont="1" applyBorder="1">
      <alignment/>
      <protection/>
    </xf>
    <xf numFmtId="3" fontId="4" fillId="0" borderId="16" xfId="20" applyNumberFormat="1" applyFont="1" applyBorder="1">
      <alignment/>
      <protection/>
    </xf>
    <xf numFmtId="0" fontId="4" fillId="0" borderId="14" xfId="20" applyFont="1" applyBorder="1">
      <alignment/>
      <protection/>
    </xf>
    <xf numFmtId="3" fontId="4" fillId="0" borderId="14" xfId="20" applyNumberFormat="1" applyFont="1" applyBorder="1" applyAlignment="1">
      <alignment horizontal="right"/>
      <protection/>
    </xf>
    <xf numFmtId="0" fontId="4" fillId="0" borderId="17" xfId="20" applyFont="1" applyBorder="1">
      <alignment/>
      <protection/>
    </xf>
    <xf numFmtId="3" fontId="4" fillId="0" borderId="18" xfId="20" applyNumberFormat="1" applyFont="1" applyBorder="1" applyAlignment="1">
      <alignment horizontal="right"/>
      <protection/>
    </xf>
    <xf numFmtId="0" fontId="4" fillId="0" borderId="19" xfId="20" applyFont="1" applyBorder="1">
      <alignment/>
      <protection/>
    </xf>
    <xf numFmtId="0" fontId="4" fillId="0" borderId="20" xfId="20" applyFont="1" applyBorder="1">
      <alignment/>
      <protection/>
    </xf>
    <xf numFmtId="0" fontId="4" fillId="0" borderId="21" xfId="20" applyFont="1" applyBorder="1">
      <alignment/>
      <protection/>
    </xf>
    <xf numFmtId="0" fontId="4" fillId="0" borderId="22" xfId="20" applyFont="1" applyBorder="1">
      <alignment/>
      <protection/>
    </xf>
    <xf numFmtId="0" fontId="4" fillId="0" borderId="23" xfId="20" applyFont="1" applyBorder="1" applyAlignment="1">
      <alignment horizontal="center"/>
      <protection/>
    </xf>
    <xf numFmtId="0" fontId="4" fillId="0" borderId="24" xfId="20" applyFont="1" applyBorder="1" applyAlignment="1">
      <alignment horizontal="center"/>
      <protection/>
    </xf>
    <xf numFmtId="0" fontId="4" fillId="0" borderId="13" xfId="20" applyFont="1" applyBorder="1" applyAlignment="1">
      <alignment horizontal="center"/>
      <protection/>
    </xf>
    <xf numFmtId="164" fontId="4" fillId="0" borderId="14" xfId="21" applyNumberFormat="1" applyFont="1" applyBorder="1"/>
    <xf numFmtId="164" fontId="6" fillId="0" borderId="25" xfId="21" applyNumberFormat="1" applyFont="1" applyBorder="1"/>
    <xf numFmtId="0" fontId="3" fillId="0" borderId="26" xfId="20" applyFont="1" applyBorder="1">
      <alignment/>
      <protection/>
    </xf>
    <xf numFmtId="0" fontId="4" fillId="0" borderId="27" xfId="20" applyFont="1" applyBorder="1">
      <alignment/>
      <protection/>
    </xf>
    <xf numFmtId="0" fontId="4" fillId="0" borderId="28" xfId="20" applyFont="1" applyBorder="1">
      <alignment/>
      <protection/>
    </xf>
    <xf numFmtId="164" fontId="6" fillId="0" borderId="14" xfId="21" applyNumberFormat="1" applyFont="1" applyBorder="1"/>
    <xf numFmtId="164" fontId="6" fillId="0" borderId="14" xfId="21" applyNumberFormat="1" applyFont="1" applyBorder="1" applyAlignment="1">
      <alignment/>
    </xf>
    <xf numFmtId="0" fontId="4" fillId="0" borderId="29" xfId="20" applyFont="1" applyBorder="1">
      <alignment/>
      <protection/>
    </xf>
    <xf numFmtId="0" fontId="4" fillId="0" borderId="30" xfId="20" applyFont="1" applyBorder="1">
      <alignment/>
      <protection/>
    </xf>
    <xf numFmtId="0" fontId="4" fillId="0" borderId="31" xfId="20" applyFont="1" applyBorder="1" applyAlignment="1">
      <alignment wrapText="1"/>
      <protection/>
    </xf>
    <xf numFmtId="0" fontId="4" fillId="0" borderId="23" xfId="20" applyFont="1" applyBorder="1" applyAlignment="1">
      <alignment wrapText="1"/>
      <protection/>
    </xf>
    <xf numFmtId="0" fontId="4" fillId="0" borderId="9" xfId="20" applyFont="1" applyBorder="1" applyAlignment="1">
      <alignment horizontal="center" wrapText="1"/>
      <protection/>
    </xf>
    <xf numFmtId="0" fontId="4" fillId="0" borderId="10" xfId="20" applyFont="1" applyBorder="1" applyAlignment="1">
      <alignment horizontal="center" wrapText="1"/>
      <protection/>
    </xf>
    <xf numFmtId="0" fontId="4" fillId="0" borderId="11" xfId="20" applyFont="1" applyBorder="1" applyAlignment="1">
      <alignment horizontal="center" wrapText="1"/>
      <protection/>
    </xf>
    <xf numFmtId="164" fontId="3" fillId="0" borderId="21" xfId="21" applyNumberFormat="1" applyFont="1" applyBorder="1"/>
    <xf numFmtId="3" fontId="4" fillId="0" borderId="0" xfId="20" applyNumberFormat="1" applyFont="1" applyBorder="1" applyAlignment="1">
      <alignment horizontal="left" vertical="top"/>
      <protection/>
    </xf>
    <xf numFmtId="0" fontId="0" fillId="0" borderId="0" xfId="0" applyAlignment="1">
      <alignment horizontal="center"/>
    </xf>
    <xf numFmtId="164" fontId="1" fillId="0" borderId="14" xfId="18" applyNumberFormat="1" applyFont="1" applyBorder="1"/>
    <xf numFmtId="164" fontId="4" fillId="0" borderId="14" xfId="18" applyNumberFormat="1" applyFont="1" applyBorder="1" applyAlignment="1">
      <alignment horizontal="right"/>
    </xf>
    <xf numFmtId="164" fontId="4" fillId="0" borderId="16" xfId="18" applyNumberFormat="1" applyFont="1" applyBorder="1" applyAlignment="1">
      <alignment horizontal="right"/>
    </xf>
    <xf numFmtId="164" fontId="4" fillId="0" borderId="18" xfId="18" applyNumberFormat="1" applyFont="1" applyBorder="1" applyAlignment="1">
      <alignment horizontal="right"/>
    </xf>
    <xf numFmtId="164" fontId="4" fillId="0" borderId="32" xfId="18" applyNumberFormat="1" applyFont="1" applyBorder="1" applyAlignment="1">
      <alignment horizontal="right"/>
    </xf>
    <xf numFmtId="164" fontId="4" fillId="0" borderId="33" xfId="18" applyNumberFormat="1" applyFont="1" applyBorder="1" applyAlignment="1">
      <alignment horizontal="right"/>
    </xf>
    <xf numFmtId="37" fontId="4" fillId="0" borderId="14" xfId="20" applyNumberFormat="1" applyFont="1" applyBorder="1">
      <alignment/>
      <protection/>
    </xf>
    <xf numFmtId="37" fontId="4" fillId="0" borderId="16" xfId="20" applyNumberFormat="1" applyFont="1" applyBorder="1">
      <alignment/>
      <protection/>
    </xf>
    <xf numFmtId="37" fontId="4" fillId="0" borderId="14" xfId="20" applyNumberFormat="1" applyFont="1" applyBorder="1" applyAlignment="1">
      <alignment horizontal="right"/>
      <protection/>
    </xf>
    <xf numFmtId="43" fontId="0" fillId="0" borderId="0" xfId="0" applyNumberFormat="1"/>
    <xf numFmtId="3" fontId="4" fillId="0" borderId="0" xfId="20" applyNumberFormat="1" applyFont="1" applyBorder="1" applyAlignment="1">
      <alignment vertical="top"/>
      <protection/>
    </xf>
    <xf numFmtId="3" fontId="4" fillId="0" borderId="0" xfId="20" applyNumberFormat="1" applyFont="1" applyBorder="1" applyAlignment="1">
      <alignment horizontal="left"/>
      <protection/>
    </xf>
    <xf numFmtId="0" fontId="4" fillId="0" borderId="0" xfId="22" applyFont="1" applyAlignment="1">
      <alignment/>
      <protection/>
    </xf>
    <xf numFmtId="0" fontId="3" fillId="0" borderId="0" xfId="22" applyFont="1" applyAlignment="1">
      <alignment horizontal="centerContinuous"/>
      <protection/>
    </xf>
    <xf numFmtId="0" fontId="4" fillId="0" borderId="0" xfId="22" applyFont="1" applyAlignment="1">
      <alignment horizontal="centerContinuous"/>
      <protection/>
    </xf>
    <xf numFmtId="0" fontId="4" fillId="0" borderId="0" xfId="22" applyFont="1" applyAlignment="1">
      <alignment horizontal="center"/>
      <protection/>
    </xf>
    <xf numFmtId="0" fontId="4" fillId="0" borderId="0" xfId="22" applyFont="1" applyAlignment="1">
      <alignment horizontal="left"/>
      <protection/>
    </xf>
    <xf numFmtId="0" fontId="4" fillId="0" borderId="1" xfId="22" applyFont="1" applyBorder="1" applyAlignment="1">
      <alignment horizontal="left"/>
      <protection/>
    </xf>
    <xf numFmtId="0" fontId="4" fillId="0" borderId="2" xfId="22" applyFont="1" applyBorder="1" applyAlignment="1">
      <alignment horizontal="left"/>
      <protection/>
    </xf>
    <xf numFmtId="0" fontId="4" fillId="0" borderId="2" xfId="22" applyFont="1" applyBorder="1" applyAlignment="1">
      <alignment horizontal="centerContinuous"/>
      <protection/>
    </xf>
    <xf numFmtId="0" fontId="4" fillId="0" borderId="3" xfId="22" applyFont="1" applyBorder="1" applyAlignment="1">
      <alignment horizontal="centerContinuous"/>
      <protection/>
    </xf>
    <xf numFmtId="0" fontId="4" fillId="0" borderId="0" xfId="22" applyFont="1" applyBorder="1" applyAlignment="1">
      <alignment horizontal="center"/>
      <protection/>
    </xf>
    <xf numFmtId="0" fontId="4" fillId="0" borderId="4" xfId="22" applyFont="1" applyBorder="1" applyAlignment="1">
      <alignment horizontal="left"/>
      <protection/>
    </xf>
    <xf numFmtId="0" fontId="4" fillId="0" borderId="0" xfId="22" applyFont="1" applyBorder="1" applyAlignment="1">
      <alignment horizontal="left"/>
      <protection/>
    </xf>
    <xf numFmtId="0" fontId="4" fillId="0" borderId="0" xfId="22" applyFont="1" applyBorder="1" applyAlignment="1">
      <alignment horizontal="centerContinuous"/>
      <protection/>
    </xf>
    <xf numFmtId="0" fontId="4" fillId="0" borderId="5" xfId="22" applyFont="1" applyBorder="1" applyAlignment="1">
      <alignment horizontal="centerContinuous"/>
      <protection/>
    </xf>
    <xf numFmtId="0" fontId="4" fillId="0" borderId="4" xfId="22" applyFont="1" applyBorder="1">
      <alignment/>
      <protection/>
    </xf>
    <xf numFmtId="0" fontId="4" fillId="0" borderId="0" xfId="22" applyFont="1" applyBorder="1">
      <alignment/>
      <protection/>
    </xf>
    <xf numFmtId="0" fontId="4" fillId="0" borderId="0" xfId="22" applyFont="1" applyBorder="1" applyAlignment="1">
      <alignment horizontal="center" wrapText="1"/>
      <protection/>
    </xf>
    <xf numFmtId="0" fontId="4" fillId="0" borderId="5" xfId="22" applyFont="1" applyBorder="1">
      <alignment/>
      <protection/>
    </xf>
    <xf numFmtId="0" fontId="4" fillId="0" borderId="6" xfId="22" applyFont="1" applyBorder="1">
      <alignment/>
      <protection/>
    </xf>
    <xf numFmtId="0" fontId="4" fillId="0" borderId="7" xfId="22" applyFont="1" applyBorder="1">
      <alignment/>
      <protection/>
    </xf>
    <xf numFmtId="0" fontId="4" fillId="0" borderId="8" xfId="22" applyFont="1" applyBorder="1">
      <alignment/>
      <protection/>
    </xf>
    <xf numFmtId="0" fontId="1" fillId="0" borderId="0" xfId="22">
      <alignment/>
      <protection/>
    </xf>
    <xf numFmtId="0" fontId="1" fillId="0" borderId="0" xfId="22" applyAlignment="1">
      <alignment horizontal="center"/>
      <protection/>
    </xf>
    <xf numFmtId="0" fontId="3" fillId="0" borderId="0" xfId="22" applyFont="1">
      <alignment/>
      <protection/>
    </xf>
    <xf numFmtId="0" fontId="2" fillId="0" borderId="0" xfId="22" applyFont="1" applyAlignment="1">
      <alignment horizontal="center" wrapText="1"/>
      <protection/>
    </xf>
    <xf numFmtId="0" fontId="4" fillId="0" borderId="31" xfId="22" applyFont="1" applyBorder="1" applyAlignment="1">
      <alignment wrapText="1"/>
      <protection/>
    </xf>
    <xf numFmtId="0" fontId="4" fillId="0" borderId="23" xfId="22" applyFont="1" applyBorder="1" applyAlignment="1">
      <alignment wrapText="1"/>
      <protection/>
    </xf>
    <xf numFmtId="0" fontId="4" fillId="0" borderId="9" xfId="22" applyFont="1" applyBorder="1" applyAlignment="1">
      <alignment horizontal="center" wrapText="1"/>
      <protection/>
    </xf>
    <xf numFmtId="0" fontId="4" fillId="0" borderId="10" xfId="22" applyFont="1" applyBorder="1" applyAlignment="1">
      <alignment horizontal="center" wrapText="1"/>
      <protection/>
    </xf>
    <xf numFmtId="0" fontId="4" fillId="0" borderId="11" xfId="22" applyFont="1" applyBorder="1" applyAlignment="1">
      <alignment horizontal="center" wrapText="1"/>
      <protection/>
    </xf>
    <xf numFmtId="0" fontId="4" fillId="0" borderId="12" xfId="22" applyFont="1" applyBorder="1">
      <alignment/>
      <protection/>
    </xf>
    <xf numFmtId="0" fontId="4" fillId="0" borderId="13" xfId="22" applyFont="1" applyBorder="1">
      <alignment/>
      <protection/>
    </xf>
    <xf numFmtId="0" fontId="4" fillId="0" borderId="14" xfId="22" applyFont="1" applyBorder="1" applyAlignment="1">
      <alignment horizontal="center"/>
      <protection/>
    </xf>
    <xf numFmtId="0" fontId="5" fillId="0" borderId="14" xfId="22" applyFont="1" applyBorder="1" applyAlignment="1">
      <alignment horizontal="center"/>
      <protection/>
    </xf>
    <xf numFmtId="0" fontId="5" fillId="0" borderId="15" xfId="22" applyFont="1" applyBorder="1" applyAlignment="1">
      <alignment horizontal="center"/>
      <protection/>
    </xf>
    <xf numFmtId="0" fontId="5" fillId="0" borderId="16" xfId="22" applyFont="1" applyBorder="1" applyAlignment="1">
      <alignment horizontal="center"/>
      <protection/>
    </xf>
    <xf numFmtId="0" fontId="5" fillId="0" borderId="0" xfId="22" applyFont="1" applyBorder="1" applyAlignment="1">
      <alignment horizontal="center"/>
      <protection/>
    </xf>
    <xf numFmtId="165" fontId="4" fillId="0" borderId="14" xfId="22" applyNumberFormat="1" applyFont="1" applyBorder="1">
      <alignment/>
      <protection/>
    </xf>
    <xf numFmtId="0" fontId="4" fillId="0" borderId="14" xfId="22" applyFont="1" applyBorder="1" applyAlignment="1">
      <alignment horizontal="center" wrapText="1"/>
      <protection/>
    </xf>
    <xf numFmtId="3" fontId="4" fillId="0" borderId="14" xfId="22" applyNumberFormat="1" applyFont="1" applyBorder="1">
      <alignment/>
      <protection/>
    </xf>
    <xf numFmtId="3" fontId="4" fillId="0" borderId="15" xfId="22" applyNumberFormat="1" applyFont="1" applyBorder="1">
      <alignment/>
      <protection/>
    </xf>
    <xf numFmtId="3" fontId="4" fillId="0" borderId="16" xfId="22" applyNumberFormat="1" applyFont="1" applyBorder="1">
      <alignment/>
      <protection/>
    </xf>
    <xf numFmtId="3" fontId="4" fillId="0" borderId="0" xfId="22" applyNumberFormat="1" applyFont="1" applyBorder="1" applyAlignment="1">
      <alignment horizontal="center"/>
      <protection/>
    </xf>
    <xf numFmtId="3" fontId="4" fillId="0" borderId="0" xfId="22" applyNumberFormat="1" applyFont="1" applyBorder="1">
      <alignment/>
      <protection/>
    </xf>
    <xf numFmtId="0" fontId="4" fillId="0" borderId="14" xfId="22" applyFont="1" applyBorder="1">
      <alignment/>
      <protection/>
    </xf>
    <xf numFmtId="3" fontId="4" fillId="0" borderId="14" xfId="22" applyNumberFormat="1" applyFont="1" applyBorder="1" applyAlignment="1">
      <alignment horizontal="right"/>
      <protection/>
    </xf>
    <xf numFmtId="3" fontId="4" fillId="0" borderId="16" xfId="22" applyNumberFormat="1" applyFont="1" applyBorder="1" applyAlignment="1">
      <alignment horizontal="right"/>
      <protection/>
    </xf>
    <xf numFmtId="0" fontId="4" fillId="0" borderId="17" xfId="22" applyFont="1" applyBorder="1">
      <alignment/>
      <protection/>
    </xf>
    <xf numFmtId="0" fontId="4" fillId="0" borderId="32" xfId="22" applyFont="1" applyBorder="1" applyAlignment="1">
      <alignment wrapText="1"/>
      <protection/>
    </xf>
    <xf numFmtId="3" fontId="4" fillId="0" borderId="18" xfId="22" applyNumberFormat="1" applyFont="1" applyBorder="1" applyAlignment="1">
      <alignment horizontal="right"/>
      <protection/>
    </xf>
    <xf numFmtId="3" fontId="4" fillId="0" borderId="32" xfId="22" applyNumberFormat="1" applyFont="1" applyBorder="1" applyAlignment="1">
      <alignment horizontal="right"/>
      <protection/>
    </xf>
    <xf numFmtId="3" fontId="4" fillId="0" borderId="33" xfId="22" applyNumberFormat="1" applyFont="1" applyBorder="1" applyAlignment="1">
      <alignment horizontal="right"/>
      <protection/>
    </xf>
    <xf numFmtId="0" fontId="4" fillId="0" borderId="19" xfId="22" applyFont="1" applyBorder="1">
      <alignment/>
      <protection/>
    </xf>
    <xf numFmtId="0" fontId="4" fillId="0" borderId="20" xfId="22" applyFont="1" applyBorder="1">
      <alignment/>
      <protection/>
    </xf>
    <xf numFmtId="0" fontId="4" fillId="0" borderId="21" xfId="22" applyFont="1" applyBorder="1">
      <alignment/>
      <protection/>
    </xf>
    <xf numFmtId="0" fontId="4" fillId="0" borderId="30" xfId="22" applyFont="1" applyBorder="1">
      <alignment/>
      <protection/>
    </xf>
    <xf numFmtId="3" fontId="3" fillId="0" borderId="21" xfId="22" applyNumberFormat="1" applyFont="1" applyBorder="1">
      <alignment/>
      <protection/>
    </xf>
    <xf numFmtId="3" fontId="3" fillId="0" borderId="34" xfId="22" applyNumberFormat="1" applyFont="1" applyBorder="1">
      <alignment/>
      <protection/>
    </xf>
    <xf numFmtId="3" fontId="3" fillId="0" borderId="0" xfId="22" applyNumberFormat="1" applyFont="1" applyBorder="1" applyAlignment="1">
      <alignment horizontal="center"/>
      <protection/>
    </xf>
    <xf numFmtId="3" fontId="4" fillId="0" borderId="0" xfId="22" applyNumberFormat="1" applyFont="1">
      <alignment/>
      <protection/>
    </xf>
    <xf numFmtId="3" fontId="4" fillId="0" borderId="0" xfId="22" applyNumberFormat="1" applyFont="1" applyAlignment="1">
      <alignment horizontal="center"/>
      <protection/>
    </xf>
    <xf numFmtId="0" fontId="3" fillId="0" borderId="26" xfId="22" applyFont="1" applyBorder="1">
      <alignment/>
      <protection/>
    </xf>
    <xf numFmtId="0" fontId="4" fillId="0" borderId="27" xfId="22" applyFont="1" applyBorder="1">
      <alignment/>
      <protection/>
    </xf>
    <xf numFmtId="0" fontId="4" fillId="0" borderId="28" xfId="22" applyFont="1" applyBorder="1">
      <alignment/>
      <protection/>
    </xf>
    <xf numFmtId="0" fontId="4" fillId="0" borderId="9" xfId="22" applyFont="1" applyBorder="1" applyAlignment="1">
      <alignment horizontal="center"/>
      <protection/>
    </xf>
    <xf numFmtId="0" fontId="4" fillId="0" borderId="11" xfId="22" applyFont="1" applyBorder="1" applyAlignment="1">
      <alignment horizontal="center"/>
      <protection/>
    </xf>
    <xf numFmtId="0" fontId="4" fillId="0" borderId="29" xfId="22" applyFont="1" applyBorder="1">
      <alignment/>
      <protection/>
    </xf>
    <xf numFmtId="0" fontId="4" fillId="0" borderId="14" xfId="22" applyNumberFormat="1" applyFont="1" applyBorder="1" applyAlignment="1">
      <alignment horizontal="center"/>
      <protection/>
    </xf>
    <xf numFmtId="3" fontId="3" fillId="0" borderId="14" xfId="22" applyNumberFormat="1" applyFont="1" applyBorder="1">
      <alignment/>
      <protection/>
    </xf>
    <xf numFmtId="0" fontId="4" fillId="0" borderId="22" xfId="22" applyFont="1" applyBorder="1">
      <alignment/>
      <protection/>
    </xf>
    <xf numFmtId="0" fontId="4" fillId="0" borderId="12" xfId="22" applyFont="1" applyBorder="1" applyAlignment="1">
      <alignment horizontal="left" wrapText="1"/>
      <protection/>
    </xf>
    <xf numFmtId="0" fontId="4" fillId="0" borderId="22" xfId="22" applyFont="1" applyBorder="1" applyAlignment="1">
      <alignment horizontal="left" wrapText="1"/>
      <protection/>
    </xf>
    <xf numFmtId="1" fontId="4" fillId="0" borderId="14" xfId="22" applyNumberFormat="1" applyFont="1" applyBorder="1" applyAlignment="1">
      <alignment horizontal="center"/>
      <protection/>
    </xf>
    <xf numFmtId="3" fontId="3" fillId="0" borderId="16" xfId="22" applyNumberFormat="1" applyFont="1" applyBorder="1">
      <alignment/>
      <protection/>
    </xf>
    <xf numFmtId="0" fontId="6" fillId="0" borderId="0" xfId="22" applyFont="1" applyAlignment="1">
      <alignment horizontal="center"/>
      <protection/>
    </xf>
    <xf numFmtId="0" fontId="6" fillId="0" borderId="0" xfId="22" applyFont="1" applyAlignment="1">
      <alignment wrapText="1"/>
      <protection/>
    </xf>
    <xf numFmtId="0" fontId="3" fillId="0" borderId="0" xfId="22" applyFont="1" applyBorder="1">
      <alignment/>
      <protection/>
    </xf>
    <xf numFmtId="0" fontId="4" fillId="0" borderId="31" xfId="22" applyFont="1" applyBorder="1">
      <alignment/>
      <protection/>
    </xf>
    <xf numFmtId="0" fontId="4" fillId="0" borderId="23" xfId="22" applyFont="1" applyBorder="1">
      <alignment/>
      <protection/>
    </xf>
    <xf numFmtId="0" fontId="4" fillId="0" borderId="23" xfId="22" applyFont="1" applyBorder="1" applyAlignment="1">
      <alignment horizontal="center"/>
      <protection/>
    </xf>
    <xf numFmtId="0" fontId="4" fillId="0" borderId="24" xfId="22" applyFont="1" applyBorder="1" applyAlignment="1">
      <alignment horizontal="center"/>
      <protection/>
    </xf>
    <xf numFmtId="0" fontId="4" fillId="0" borderId="10" xfId="22" applyFont="1" applyBorder="1" applyAlignment="1">
      <alignment horizontal="center"/>
      <protection/>
    </xf>
    <xf numFmtId="0" fontId="4" fillId="0" borderId="13" xfId="22" applyFont="1" applyBorder="1" applyAlignment="1">
      <alignment horizontal="center"/>
      <protection/>
    </xf>
    <xf numFmtId="0" fontId="4" fillId="0" borderId="22" xfId="22" applyFont="1" applyBorder="1" applyAlignment="1">
      <alignment horizontal="center"/>
      <protection/>
    </xf>
    <xf numFmtId="0" fontId="4" fillId="0" borderId="14" xfId="22" applyFont="1" applyBorder="1" applyAlignment="1">
      <alignment horizontal="right"/>
      <protection/>
    </xf>
    <xf numFmtId="0" fontId="4" fillId="0" borderId="35" xfId="22" applyFont="1" applyBorder="1">
      <alignment/>
      <protection/>
    </xf>
    <xf numFmtId="0" fontId="4" fillId="0" borderId="36" xfId="22" applyFont="1" applyBorder="1">
      <alignment/>
      <protection/>
    </xf>
    <xf numFmtId="3" fontId="4" fillId="0" borderId="18" xfId="22" applyNumberFormat="1" applyFont="1" applyBorder="1">
      <alignment/>
      <protection/>
    </xf>
    <xf numFmtId="3" fontId="4" fillId="0" borderId="32" xfId="22" applyNumberFormat="1" applyFont="1" applyBorder="1">
      <alignment/>
      <protection/>
    </xf>
    <xf numFmtId="3" fontId="4" fillId="0" borderId="33" xfId="22" applyNumberFormat="1" applyFont="1" applyBorder="1">
      <alignment/>
      <protection/>
    </xf>
    <xf numFmtId="0" fontId="4" fillId="0" borderId="37" xfId="22" applyFont="1" applyBorder="1">
      <alignment/>
      <protection/>
    </xf>
    <xf numFmtId="0" fontId="4" fillId="0" borderId="0" xfId="22" applyFont="1">
      <alignment/>
      <protection/>
    </xf>
    <xf numFmtId="0" fontId="4" fillId="0" borderId="0" xfId="22" applyFont="1" quotePrefix="1">
      <alignment/>
      <protection/>
    </xf>
    <xf numFmtId="3" fontId="4" fillId="0" borderId="0" xfId="22" applyNumberFormat="1" applyFont="1" applyBorder="1" applyAlignment="1">
      <alignment horizontal="right"/>
      <protection/>
    </xf>
    <xf numFmtId="3" fontId="4" fillId="0" borderId="0" xfId="22" applyNumberFormat="1" applyFont="1" applyBorder="1" applyAlignment="1">
      <alignment horizontal="left" vertical="top"/>
      <protection/>
    </xf>
    <xf numFmtId="3" fontId="4" fillId="0" borderId="0" xfId="22" applyNumberFormat="1" applyFont="1" applyBorder="1" applyAlignment="1">
      <alignment horizontal="left" vertical="top" wrapText="1"/>
      <protection/>
    </xf>
    <xf numFmtId="37" fontId="4" fillId="0" borderId="14" xfId="21" applyNumberFormat="1" applyFont="1" applyBorder="1"/>
    <xf numFmtId="37" fontId="4" fillId="0" borderId="14" xfId="21" applyNumberFormat="1" applyFont="1" applyBorder="1" applyAlignment="1">
      <alignment/>
    </xf>
    <xf numFmtId="37" fontId="4" fillId="0" borderId="14" xfId="20" applyNumberFormat="1" applyFont="1" applyBorder="1" applyAlignment="1">
      <alignment/>
      <protection/>
    </xf>
    <xf numFmtId="37" fontId="4" fillId="0" borderId="16" xfId="20" applyNumberFormat="1" applyFont="1" applyBorder="1" applyAlignment="1">
      <alignment/>
      <protection/>
    </xf>
    <xf numFmtId="0" fontId="4" fillId="0" borderId="21" xfId="20" applyFont="1" applyBorder="1" applyAlignment="1">
      <alignment/>
      <protection/>
    </xf>
    <xf numFmtId="37" fontId="3" fillId="0" borderId="21" xfId="20" applyNumberFormat="1" applyFont="1" applyBorder="1" applyAlignment="1">
      <alignment/>
      <protection/>
    </xf>
    <xf numFmtId="37" fontId="3" fillId="0" borderId="34" xfId="20" applyNumberFormat="1" applyFont="1" applyBorder="1" applyAlignment="1">
      <alignment/>
      <protection/>
    </xf>
    <xf numFmtId="164" fontId="6" fillId="0" borderId="0" xfId="21" applyNumberFormat="1" applyFont="1" applyBorder="1" applyAlignment="1">
      <alignment/>
    </xf>
    <xf numFmtId="0" fontId="1" fillId="0" borderId="0" xfId="20" applyAlignment="1">
      <alignment/>
      <protection/>
    </xf>
    <xf numFmtId="3" fontId="4" fillId="0" borderId="0" xfId="20" applyNumberFormat="1" applyFont="1" applyAlignment="1">
      <alignment/>
      <protection/>
    </xf>
    <xf numFmtId="0" fontId="4" fillId="0" borderId="0" xfId="20" applyFont="1" applyBorder="1" applyAlignment="1">
      <alignment/>
      <protection/>
    </xf>
    <xf numFmtId="0" fontId="4" fillId="0" borderId="31" xfId="20" applyFont="1" applyBorder="1" applyAlignment="1">
      <alignment/>
      <protection/>
    </xf>
    <xf numFmtId="0" fontId="4" fillId="0" borderId="23" xfId="20" applyFont="1" applyBorder="1" applyAlignment="1">
      <alignment/>
      <protection/>
    </xf>
    <xf numFmtId="0" fontId="4" fillId="0" borderId="12" xfId="20" applyFont="1" applyBorder="1" applyAlignment="1">
      <alignment/>
      <protection/>
    </xf>
    <xf numFmtId="0" fontId="4" fillId="0" borderId="13" xfId="20" applyFont="1" applyBorder="1" applyAlignment="1">
      <alignment/>
      <protection/>
    </xf>
    <xf numFmtId="0" fontId="4" fillId="0" borderId="22" xfId="20" applyFont="1" applyBorder="1" applyAlignment="1">
      <alignment/>
      <protection/>
    </xf>
    <xf numFmtId="3" fontId="4" fillId="0" borderId="14" xfId="20" applyNumberFormat="1" applyFont="1" applyBorder="1" applyAlignment="1">
      <alignment/>
      <protection/>
    </xf>
    <xf numFmtId="3" fontId="4" fillId="0" borderId="15" xfId="20" applyNumberFormat="1" applyFont="1" applyBorder="1" applyAlignment="1">
      <alignment/>
      <protection/>
    </xf>
    <xf numFmtId="3" fontId="4" fillId="0" borderId="16" xfId="20" applyNumberFormat="1" applyFont="1" applyBorder="1" applyAlignment="1">
      <alignment/>
      <protection/>
    </xf>
    <xf numFmtId="0" fontId="4" fillId="0" borderId="19" xfId="20" applyFont="1" applyBorder="1" applyAlignment="1">
      <alignment/>
      <protection/>
    </xf>
    <xf numFmtId="0" fontId="4" fillId="0" borderId="20" xfId="20" applyFont="1" applyBorder="1" applyAlignment="1">
      <alignment/>
      <protection/>
    </xf>
    <xf numFmtId="0" fontId="4" fillId="0" borderId="37" xfId="20" applyFont="1" applyBorder="1" applyAlignment="1">
      <alignment/>
      <protection/>
    </xf>
    <xf numFmtId="3" fontId="3" fillId="0" borderId="21" xfId="20" applyNumberFormat="1" applyFont="1" applyBorder="1" applyAlignment="1">
      <alignment/>
      <protection/>
    </xf>
    <xf numFmtId="0" fontId="1" fillId="0" borderId="0" xfId="20" applyFont="1" applyAlignment="1">
      <alignment/>
      <protection/>
    </xf>
    <xf numFmtId="3" fontId="4" fillId="0" borderId="0" xfId="20" applyNumberFormat="1" applyFont="1" applyBorder="1" applyAlignment="1">
      <alignment/>
      <protection/>
    </xf>
    <xf numFmtId="0" fontId="6" fillId="0" borderId="22" xfId="20" applyFont="1" applyBorder="1" applyAlignment="1">
      <alignment/>
      <protection/>
    </xf>
    <xf numFmtId="3" fontId="4" fillId="0" borderId="0" xfId="22" applyNumberFormat="1" applyFont="1" applyBorder="1" applyAlignment="1">
      <alignment vertical="top"/>
      <protection/>
    </xf>
    <xf numFmtId="0" fontId="8" fillId="0" borderId="0" xfId="0" applyFont="1"/>
    <xf numFmtId="0" fontId="4" fillId="0" borderId="14" xfId="20" applyNumberFormat="1" applyFont="1" applyBorder="1" applyAlignment="1" quotePrefix="1">
      <alignment horizontal="center"/>
      <protection/>
    </xf>
    <xf numFmtId="0" fontId="4" fillId="0" borderId="14" xfId="20" applyFont="1" applyBorder="1" applyAlignment="1" quotePrefix="1">
      <alignment horizontal="center"/>
      <protection/>
    </xf>
    <xf numFmtId="0" fontId="4" fillId="0" borderId="22" xfId="22" applyFont="1" applyBorder="1" applyAlignment="1">
      <alignment horizontal="left" wrapText="1"/>
      <protection/>
    </xf>
    <xf numFmtId="0" fontId="6" fillId="0" borderId="22" xfId="20" applyFont="1" applyBorder="1" applyAlignment="1">
      <alignment horizontal="left" wrapText="1"/>
      <protection/>
    </xf>
    <xf numFmtId="0" fontId="4" fillId="0" borderId="22" xfId="20" applyFont="1" applyBorder="1" applyAlignment="1">
      <alignment horizontal="center"/>
      <protection/>
    </xf>
    <xf numFmtId="165" fontId="4" fillId="0" borderId="14" xfId="20" applyNumberFormat="1" applyFont="1" applyBorder="1" applyAlignment="1">
      <alignment horizontal="center"/>
      <protection/>
    </xf>
    <xf numFmtId="0" fontId="4" fillId="0" borderId="32" xfId="20" applyFont="1" applyBorder="1" applyAlignment="1">
      <alignment horizontal="center" wrapText="1"/>
      <protection/>
    </xf>
    <xf numFmtId="3" fontId="0" fillId="0" borderId="0" xfId="0" applyNumberFormat="1"/>
    <xf numFmtId="0" fontId="0" fillId="0" borderId="0" xfId="0" applyBorder="1"/>
    <xf numFmtId="164" fontId="3" fillId="0" borderId="34" xfId="21" applyNumberFormat="1" applyFont="1" applyBorder="1"/>
    <xf numFmtId="0" fontId="1" fillId="0" borderId="38" xfId="20" applyBorder="1">
      <alignment/>
      <protection/>
    </xf>
    <xf numFmtId="0" fontId="1" fillId="0" borderId="0" xfId="20" applyBorder="1">
      <alignment/>
      <protection/>
    </xf>
    <xf numFmtId="3" fontId="4" fillId="0" borderId="0" xfId="20" applyNumberFormat="1" applyFont="1" applyBorder="1">
      <alignment/>
      <protection/>
    </xf>
    <xf numFmtId="3" fontId="4" fillId="0" borderId="39" xfId="20" applyNumberFormat="1" applyFont="1" applyBorder="1">
      <alignment/>
      <protection/>
    </xf>
    <xf numFmtId="0" fontId="6" fillId="0" borderId="38" xfId="20" applyFont="1" applyBorder="1" applyAlignment="1">
      <alignment horizontal="center"/>
      <protection/>
    </xf>
    <xf numFmtId="0" fontId="6" fillId="0" borderId="0" xfId="20" applyFont="1" applyBorder="1" applyAlignment="1">
      <alignment/>
      <protection/>
    </xf>
    <xf numFmtId="0" fontId="1" fillId="0" borderId="0" xfId="20" applyBorder="1" applyAlignment="1">
      <alignment/>
      <protection/>
    </xf>
    <xf numFmtId="3" fontId="4" fillId="0" borderId="39" xfId="20" applyNumberFormat="1" applyFont="1" applyBorder="1" applyAlignment="1">
      <alignment/>
      <protection/>
    </xf>
    <xf numFmtId="0" fontId="3" fillId="0" borderId="38" xfId="20" applyFont="1" applyBorder="1" applyAlignment="1">
      <alignment/>
      <protection/>
    </xf>
    <xf numFmtId="0" fontId="1" fillId="0" borderId="39" xfId="20" applyBorder="1" applyAlignment="1">
      <alignment/>
      <protection/>
    </xf>
    <xf numFmtId="37" fontId="4" fillId="0" borderId="16" xfId="20" applyNumberFormat="1" applyFont="1" applyBorder="1" applyAlignment="1">
      <alignment horizontal="right"/>
      <protection/>
    </xf>
    <xf numFmtId="0" fontId="4" fillId="2" borderId="35" xfId="20" applyFont="1" applyFill="1" applyBorder="1">
      <alignment/>
      <protection/>
    </xf>
    <xf numFmtId="0" fontId="4" fillId="0" borderId="14" xfId="22" applyFont="1" applyBorder="1" applyAlignment="1" quotePrefix="1">
      <alignment horizontal="center"/>
      <protection/>
    </xf>
    <xf numFmtId="165" fontId="4" fillId="0" borderId="14" xfId="22" applyNumberFormat="1" applyFont="1" applyBorder="1" applyAlignment="1" quotePrefix="1">
      <alignment horizontal="center"/>
      <protection/>
    </xf>
    <xf numFmtId="165" fontId="4" fillId="0" borderId="22" xfId="20" applyNumberFormat="1" applyFont="1" applyBorder="1" applyAlignment="1">
      <alignment horizontal="center"/>
      <protection/>
    </xf>
    <xf numFmtId="165" fontId="4" fillId="0" borderId="14" xfId="22" applyNumberFormat="1" applyFont="1" applyBorder="1" applyAlignment="1">
      <alignment horizontal="center"/>
      <protection/>
    </xf>
    <xf numFmtId="0" fontId="4" fillId="2" borderId="12" xfId="22" applyFont="1" applyFill="1" applyBorder="1" applyAlignment="1">
      <alignment horizontal="left" wrapText="1"/>
      <protection/>
    </xf>
    <xf numFmtId="0" fontId="6" fillId="2" borderId="12" xfId="20" applyFont="1" applyFill="1" applyBorder="1" applyAlignment="1">
      <alignment horizontal="left"/>
      <protection/>
    </xf>
    <xf numFmtId="3" fontId="4" fillId="0" borderId="0" xfId="22" applyNumberFormat="1" applyFont="1" applyBorder="1" applyAlignment="1">
      <alignment horizontal="left" vertical="top" wrapText="1"/>
      <protection/>
    </xf>
    <xf numFmtId="0" fontId="1" fillId="0" borderId="0" xfId="22" applyAlignment="1">
      <alignment horizontal="left" vertical="top" wrapText="1"/>
      <protection/>
    </xf>
    <xf numFmtId="0" fontId="6" fillId="0" borderId="12" xfId="22" applyFont="1" applyBorder="1" applyAlignment="1">
      <alignment horizontal="left" wrapText="1"/>
      <protection/>
    </xf>
    <xf numFmtId="0" fontId="6" fillId="0" borderId="22" xfId="22" applyFont="1" applyBorder="1" applyAlignment="1">
      <alignment horizontal="left" wrapText="1"/>
      <protection/>
    </xf>
    <xf numFmtId="0" fontId="6" fillId="0" borderId="12" xfId="22" applyFont="1" applyBorder="1" applyAlignment="1">
      <alignment wrapText="1"/>
      <protection/>
    </xf>
    <xf numFmtId="0" fontId="6" fillId="0" borderId="22" xfId="22" applyFont="1" applyBorder="1" applyAlignment="1">
      <alignment wrapText="1"/>
      <protection/>
    </xf>
    <xf numFmtId="0" fontId="6" fillId="0" borderId="29" xfId="22" applyFont="1" applyBorder="1" applyAlignment="1">
      <alignment horizontal="left" wrapText="1"/>
      <protection/>
    </xf>
    <xf numFmtId="0" fontId="6" fillId="0" borderId="14" xfId="22" applyFont="1" applyBorder="1" applyAlignment="1">
      <alignment horizontal="left" wrapText="1"/>
      <protection/>
    </xf>
    <xf numFmtId="0" fontId="4" fillId="0" borderId="19" xfId="22" applyFont="1" applyBorder="1" applyAlignment="1">
      <alignment horizontal="right"/>
      <protection/>
    </xf>
    <xf numFmtId="0" fontId="4" fillId="0" borderId="37" xfId="22" applyFont="1" applyBorder="1" applyAlignment="1">
      <alignment horizontal="right"/>
      <protection/>
    </xf>
    <xf numFmtId="0" fontId="4" fillId="0" borderId="0" xfId="22" applyFont="1" applyAlignment="1">
      <alignment horizontal="center"/>
      <protection/>
    </xf>
    <xf numFmtId="3" fontId="4" fillId="0" borderId="0" xfId="22" applyNumberFormat="1" applyFont="1" applyBorder="1" applyAlignment="1">
      <alignment horizontal="left" vertical="top"/>
      <protection/>
    </xf>
    <xf numFmtId="0" fontId="4" fillId="0" borderId="12" xfId="22" applyFont="1" applyBorder="1" applyAlignment="1">
      <alignment horizontal="left"/>
      <protection/>
    </xf>
    <xf numFmtId="0" fontId="1" fillId="0" borderId="22" xfId="22" applyBorder="1" applyAlignment="1">
      <alignment horizontal="left"/>
      <protection/>
    </xf>
    <xf numFmtId="0" fontId="4" fillId="0" borderId="0" xfId="22" applyFont="1" applyBorder="1" applyAlignment="1">
      <alignment horizontal="left" wrapText="1"/>
      <protection/>
    </xf>
    <xf numFmtId="0" fontId="4" fillId="0" borderId="5" xfId="22" applyFont="1" applyBorder="1" applyAlignment="1">
      <alignment horizontal="left" wrapText="1"/>
      <protection/>
    </xf>
    <xf numFmtId="0" fontId="4" fillId="0" borderId="31" xfId="22" applyFont="1" applyBorder="1" applyAlignment="1">
      <alignment horizontal="left"/>
      <protection/>
    </xf>
    <xf numFmtId="0" fontId="1" fillId="0" borderId="24" xfId="22" applyBorder="1" applyAlignment="1">
      <alignment horizontal="left"/>
      <protection/>
    </xf>
    <xf numFmtId="0" fontId="4" fillId="0" borderId="12" xfId="22" applyFont="1" applyBorder="1" applyAlignment="1">
      <alignment horizontal="center"/>
      <protection/>
    </xf>
    <xf numFmtId="0" fontId="4" fillId="0" borderId="22" xfId="22" applyFont="1" applyBorder="1" applyAlignment="1">
      <alignment horizontal="center"/>
      <protection/>
    </xf>
    <xf numFmtId="0" fontId="4" fillId="0" borderId="12" xfId="22" applyFont="1" applyBorder="1" applyAlignment="1">
      <alignment horizontal="left" wrapText="1"/>
      <protection/>
    </xf>
    <xf numFmtId="0" fontId="4" fillId="0" borderId="22" xfId="22" applyFont="1" applyBorder="1" applyAlignment="1">
      <alignment horizontal="left" wrapText="1"/>
      <protection/>
    </xf>
    <xf numFmtId="0" fontId="1" fillId="0" borderId="22" xfId="22" applyBorder="1" applyAlignment="1">
      <alignment horizontal="left" wrapText="1"/>
      <protection/>
    </xf>
    <xf numFmtId="0" fontId="3" fillId="0" borderId="0" xfId="20" applyFont="1" applyAlignment="1">
      <alignment horizontal="center"/>
      <protection/>
    </xf>
    <xf numFmtId="0" fontId="4" fillId="0" borderId="0" xfId="20" applyFont="1" applyBorder="1" applyAlignment="1">
      <alignment horizontal="left" wrapText="1"/>
      <protection/>
    </xf>
    <xf numFmtId="0" fontId="6" fillId="0" borderId="12" xfId="20" applyFont="1" applyBorder="1" applyAlignment="1">
      <alignment horizontal="left" wrapText="1"/>
      <protection/>
    </xf>
    <xf numFmtId="0" fontId="6" fillId="0" borderId="22" xfId="20" applyFont="1" applyBorder="1" applyAlignment="1">
      <alignment horizontal="left" wrapText="1"/>
      <protection/>
    </xf>
    <xf numFmtId="0" fontId="4" fillId="0" borderId="12" xfId="20" applyFont="1" applyBorder="1" applyAlignment="1">
      <alignment horizontal="left"/>
      <protection/>
    </xf>
    <xf numFmtId="0" fontId="1" fillId="0" borderId="22" xfId="20" applyBorder="1" applyAlignment="1">
      <alignment horizontal="left"/>
      <protection/>
    </xf>
    <xf numFmtId="0" fontId="4" fillId="0" borderId="31" xfId="20" applyFont="1" applyBorder="1" applyAlignment="1">
      <alignment horizontal="left"/>
      <protection/>
    </xf>
    <xf numFmtId="0" fontId="1" fillId="0" borderId="24" xfId="20" applyBorder="1" applyAlignment="1">
      <alignment horizontal="left"/>
      <protection/>
    </xf>
    <xf numFmtId="3" fontId="4" fillId="2" borderId="14" xfId="20" applyNumberFormat="1" applyFont="1" applyFill="1" applyBorder="1">
      <alignment/>
      <protection/>
    </xf>
    <xf numFmtId="37" fontId="4" fillId="2" borderId="14" xfId="20" applyNumberFormat="1" applyFont="1" applyFill="1" applyBorder="1">
      <alignment/>
      <protection/>
    </xf>
    <xf numFmtId="37" fontId="4" fillId="2" borderId="16" xfId="20" applyNumberFormat="1" applyFont="1" applyFill="1" applyBorder="1">
      <alignment/>
      <protection/>
    </xf>
    <xf numFmtId="37" fontId="4" fillId="2" borderId="14" xfId="20" applyNumberFormat="1" applyFont="1" applyFill="1" applyBorder="1" applyAlignment="1">
      <alignment horizontal="right"/>
      <protection/>
    </xf>
    <xf numFmtId="3" fontId="4" fillId="2" borderId="14" xfId="22" applyNumberFormat="1" applyFont="1" applyFill="1" applyBorder="1">
      <alignment/>
      <protection/>
    </xf>
    <xf numFmtId="3" fontId="4" fillId="2" borderId="0" xfId="20" applyNumberFormat="1" applyFont="1" applyFill="1" applyBorder="1" applyAlignment="1">
      <alignment horizontal="left"/>
      <protection/>
    </xf>
    <xf numFmtId="3" fontId="4" fillId="2" borderId="0" xfId="20" applyNumberFormat="1" applyFont="1" applyFill="1" applyBorder="1" applyAlignment="1">
      <alignment vertical="top"/>
      <protection/>
    </xf>
    <xf numFmtId="0" fontId="6" fillId="2" borderId="12" xfId="20" applyFont="1" applyFill="1" applyBorder="1" applyAlignment="1">
      <alignment/>
      <protection/>
    </xf>
    <xf numFmtId="165" fontId="4" fillId="2" borderId="22" xfId="20" applyNumberFormat="1" applyFont="1" applyFill="1" applyBorder="1" applyAlignment="1">
      <alignment horizontal="center"/>
      <protection/>
    </xf>
    <xf numFmtId="0" fontId="4" fillId="2" borderId="14" xfId="20" applyNumberFormat="1" applyFont="1" applyFill="1" applyBorder="1" applyAlignment="1" quotePrefix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 2" xfId="21"/>
    <cellStyle name="Normal 2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9"/>
  <sheetViews>
    <sheetView workbookViewId="0" topLeftCell="A1">
      <selection activeCell="I4" sqref="I4"/>
    </sheetView>
  </sheetViews>
  <sheetFormatPr defaultColWidth="9.140625" defaultRowHeight="15"/>
  <cols>
    <col min="2" max="2" width="25.7109375" style="0" customWidth="1"/>
    <col min="3" max="3" width="23.28125" style="0" customWidth="1"/>
    <col min="4" max="4" width="13.421875" style="0" bestFit="1" customWidth="1"/>
    <col min="5" max="5" width="15.57421875" style="0" bestFit="1" customWidth="1"/>
    <col min="6" max="6" width="12.28125" style="0" bestFit="1" customWidth="1"/>
    <col min="7" max="7" width="15.57421875" style="0" bestFit="1" customWidth="1"/>
    <col min="8" max="8" width="14.8515625" style="0" bestFit="1" customWidth="1"/>
    <col min="9" max="9" width="12.00390625" style="0" customWidth="1"/>
    <col min="10" max="10" width="11.8515625" style="60" customWidth="1"/>
  </cols>
  <sheetData>
    <row r="1" spans="2:10" ht="15">
      <c r="B1" s="73"/>
      <c r="C1" s="73"/>
      <c r="D1" s="73"/>
      <c r="E1" s="74" t="s">
        <v>0</v>
      </c>
      <c r="F1" s="75"/>
      <c r="G1" s="73"/>
      <c r="H1" s="73"/>
      <c r="I1" s="73"/>
      <c r="J1" s="76"/>
    </row>
    <row r="2" spans="2:10" ht="15.75" thickBot="1">
      <c r="B2" s="77"/>
      <c r="C2" s="75"/>
      <c r="D2" s="75"/>
      <c r="E2" s="75"/>
      <c r="F2" s="75"/>
      <c r="G2" s="75"/>
      <c r="H2" s="75"/>
      <c r="I2" s="75"/>
      <c r="J2" s="76"/>
    </row>
    <row r="3" spans="2:10" ht="15.75" thickTop="1">
      <c r="B3" s="78" t="s">
        <v>1</v>
      </c>
      <c r="C3" s="79"/>
      <c r="D3" s="80"/>
      <c r="E3" s="80"/>
      <c r="F3" s="80"/>
      <c r="G3" s="80"/>
      <c r="H3" s="80"/>
      <c r="I3" s="81"/>
      <c r="J3" s="82"/>
    </row>
    <row r="4" spans="2:10" ht="15">
      <c r="B4" s="83" t="s">
        <v>2</v>
      </c>
      <c r="C4" s="84" t="s">
        <v>3</v>
      </c>
      <c r="D4" s="85"/>
      <c r="E4" s="85"/>
      <c r="F4" s="85"/>
      <c r="G4" s="85"/>
      <c r="H4" s="85"/>
      <c r="I4" s="86"/>
      <c r="J4" s="82"/>
    </row>
    <row r="5" spans="2:10" ht="15">
      <c r="B5" s="87" t="s">
        <v>4</v>
      </c>
      <c r="C5" s="88"/>
      <c r="D5" s="88"/>
      <c r="E5" s="239" t="s">
        <v>5</v>
      </c>
      <c r="F5" s="239"/>
      <c r="G5" s="239"/>
      <c r="H5" s="239"/>
      <c r="I5" s="240"/>
      <c r="J5" s="89"/>
    </row>
    <row r="6" spans="2:10" ht="15">
      <c r="B6" s="87" t="s">
        <v>6</v>
      </c>
      <c r="C6" s="88"/>
      <c r="D6" s="88"/>
      <c r="E6" s="88"/>
      <c r="F6" s="88"/>
      <c r="G6" s="88"/>
      <c r="H6" s="88"/>
      <c r="I6" s="90"/>
      <c r="J6" s="82"/>
    </row>
    <row r="7" spans="2:10" ht="15.75" thickBot="1">
      <c r="B7" s="91" t="s">
        <v>7</v>
      </c>
      <c r="C7" s="92"/>
      <c r="D7" s="92"/>
      <c r="E7" s="92"/>
      <c r="F7" s="92"/>
      <c r="G7" s="92"/>
      <c r="H7" s="92"/>
      <c r="I7" s="93"/>
      <c r="J7" s="82"/>
    </row>
    <row r="8" spans="2:10" ht="15.75" thickTop="1">
      <c r="B8" s="94"/>
      <c r="C8" s="94"/>
      <c r="D8" s="94"/>
      <c r="E8" s="88"/>
      <c r="F8" s="88"/>
      <c r="G8" s="88"/>
      <c r="H8" s="88"/>
      <c r="I8" s="88"/>
      <c r="J8" s="82"/>
    </row>
    <row r="9" spans="2:10" ht="15">
      <c r="B9" s="88" t="s">
        <v>8</v>
      </c>
      <c r="C9" s="94"/>
      <c r="D9" s="94"/>
      <c r="E9" s="94"/>
      <c r="F9" s="94"/>
      <c r="G9" s="94"/>
      <c r="H9" s="94"/>
      <c r="I9" s="94"/>
      <c r="J9" s="95"/>
    </row>
    <row r="10" spans="2:10" ht="30" customHeight="1" thickBot="1">
      <c r="B10" s="96" t="s">
        <v>9</v>
      </c>
      <c r="C10" s="88"/>
      <c r="D10" s="94"/>
      <c r="E10" s="94"/>
      <c r="F10" s="94"/>
      <c r="G10" s="94"/>
      <c r="H10" s="94"/>
      <c r="I10" s="94"/>
      <c r="J10" s="97" t="s">
        <v>10</v>
      </c>
    </row>
    <row r="11" spans="2:10" ht="60">
      <c r="B11" s="98" t="s">
        <v>11</v>
      </c>
      <c r="C11" s="99"/>
      <c r="D11" s="100" t="s">
        <v>12</v>
      </c>
      <c r="E11" s="100" t="s">
        <v>13</v>
      </c>
      <c r="F11" s="100" t="s">
        <v>14</v>
      </c>
      <c r="G11" s="100" t="s">
        <v>15</v>
      </c>
      <c r="H11" s="101" t="s">
        <v>16</v>
      </c>
      <c r="I11" s="102" t="s">
        <v>17</v>
      </c>
      <c r="J11" s="89"/>
    </row>
    <row r="12" spans="2:10" ht="15">
      <c r="B12" s="103"/>
      <c r="C12" s="104"/>
      <c r="D12" s="105" t="s">
        <v>18</v>
      </c>
      <c r="E12" s="105" t="s">
        <v>19</v>
      </c>
      <c r="F12" s="106"/>
      <c r="G12" s="106"/>
      <c r="H12" s="107"/>
      <c r="I12" s="108"/>
      <c r="J12" s="109"/>
    </row>
    <row r="13" spans="2:10" ht="45">
      <c r="B13" s="103" t="s">
        <v>20</v>
      </c>
      <c r="C13" s="104"/>
      <c r="D13" s="110">
        <v>10</v>
      </c>
      <c r="E13" s="111" t="s">
        <v>21</v>
      </c>
      <c r="F13" s="112">
        <v>5000</v>
      </c>
      <c r="G13" s="112"/>
      <c r="H13" s="113"/>
      <c r="I13" s="114">
        <v>0</v>
      </c>
      <c r="J13" s="115"/>
    </row>
    <row r="14" spans="2:10" ht="15">
      <c r="B14" s="103" t="s">
        <v>22</v>
      </c>
      <c r="C14" s="104"/>
      <c r="D14" s="110">
        <v>3951</v>
      </c>
      <c r="E14" s="105"/>
      <c r="F14" s="112">
        <v>5595000</v>
      </c>
      <c r="G14" s="112"/>
      <c r="H14" s="113"/>
      <c r="I14" s="114">
        <v>0</v>
      </c>
      <c r="J14" s="115"/>
    </row>
    <row r="15" spans="2:10" ht="15">
      <c r="B15" s="103" t="s">
        <v>23</v>
      </c>
      <c r="C15" s="104"/>
      <c r="D15" s="110">
        <v>3951</v>
      </c>
      <c r="E15" s="105"/>
      <c r="F15" s="112">
        <v>2542969</v>
      </c>
      <c r="G15" s="112"/>
      <c r="H15" s="113"/>
      <c r="I15" s="114"/>
      <c r="J15" s="115"/>
    </row>
    <row r="16" spans="2:10" ht="15">
      <c r="B16" s="103" t="s">
        <v>22</v>
      </c>
      <c r="C16" s="104"/>
      <c r="D16" s="110">
        <v>3951</v>
      </c>
      <c r="E16" s="105"/>
      <c r="F16" s="112">
        <v>150000</v>
      </c>
      <c r="G16" s="116"/>
      <c r="H16" s="113"/>
      <c r="I16" s="114"/>
      <c r="J16" s="115"/>
    </row>
    <row r="17" spans="2:10" ht="15">
      <c r="B17" s="103" t="s">
        <v>24</v>
      </c>
      <c r="C17" s="104"/>
      <c r="D17" s="110">
        <v>5510</v>
      </c>
      <c r="E17" s="117" t="s">
        <v>25</v>
      </c>
      <c r="F17" s="118"/>
      <c r="G17" s="94"/>
      <c r="H17" s="118">
        <v>-55198.96594956005</v>
      </c>
      <c r="I17" s="119">
        <v>-56854.93492804689</v>
      </c>
      <c r="J17" s="115">
        <v>1</v>
      </c>
    </row>
    <row r="18" spans="2:10" ht="15">
      <c r="B18" s="103" t="s">
        <v>24</v>
      </c>
      <c r="C18" s="120"/>
      <c r="D18" s="110">
        <v>5510</v>
      </c>
      <c r="E18" s="121" t="s">
        <v>26</v>
      </c>
      <c r="F18" s="122"/>
      <c r="G18" s="122">
        <v>-81294</v>
      </c>
      <c r="H18" s="123">
        <v>-83732.82</v>
      </c>
      <c r="I18" s="124">
        <v>-86244.8046</v>
      </c>
      <c r="J18" s="115">
        <v>2</v>
      </c>
    </row>
    <row r="19" spans="2:10" ht="15.75" thickBot="1">
      <c r="B19" s="125"/>
      <c r="C19" s="126" t="s">
        <v>27</v>
      </c>
      <c r="D19" s="127"/>
      <c r="E19" s="128"/>
      <c r="F19" s="58">
        <v>8292969</v>
      </c>
      <c r="G19" s="129">
        <v>-81294</v>
      </c>
      <c r="H19" s="129">
        <v>-138931.78594956006</v>
      </c>
      <c r="I19" s="130">
        <v>-143099.7395280469</v>
      </c>
      <c r="J19" s="131"/>
    </row>
    <row r="20" spans="2:10" ht="15.75" thickBot="1">
      <c r="B20" s="94"/>
      <c r="C20" s="94"/>
      <c r="D20" s="94"/>
      <c r="E20" s="94"/>
      <c r="F20" s="132"/>
      <c r="G20" s="132"/>
      <c r="H20" s="132"/>
      <c r="I20" s="132"/>
      <c r="J20" s="133"/>
    </row>
    <row r="21" spans="2:10" ht="15.75" thickBot="1">
      <c r="B21" s="134" t="s">
        <v>28</v>
      </c>
      <c r="C21" s="135"/>
      <c r="D21" s="135"/>
      <c r="E21" s="135"/>
      <c r="F21" s="135"/>
      <c r="G21" s="135"/>
      <c r="H21" s="135"/>
      <c r="I21" s="136"/>
      <c r="J21" s="82"/>
    </row>
    <row r="22" spans="2:10" ht="15">
      <c r="B22" s="241" t="s">
        <v>11</v>
      </c>
      <c r="C22" s="242"/>
      <c r="D22" s="137" t="s">
        <v>12</v>
      </c>
      <c r="E22" s="137" t="s">
        <v>29</v>
      </c>
      <c r="F22" s="137" t="s">
        <v>14</v>
      </c>
      <c r="G22" s="137">
        <v>2012</v>
      </c>
      <c r="H22" s="137">
        <v>2013</v>
      </c>
      <c r="I22" s="138">
        <v>2014</v>
      </c>
      <c r="J22" s="82"/>
    </row>
    <row r="23" spans="2:10" ht="15">
      <c r="B23" s="237"/>
      <c r="C23" s="238"/>
      <c r="D23" s="105" t="s">
        <v>18</v>
      </c>
      <c r="E23" s="105"/>
      <c r="F23" s="106"/>
      <c r="G23" s="106"/>
      <c r="H23" s="106"/>
      <c r="I23" s="108"/>
      <c r="J23" s="109"/>
    </row>
    <row r="24" spans="2:10" ht="15">
      <c r="B24" s="139" t="s">
        <v>30</v>
      </c>
      <c r="C24" s="117"/>
      <c r="D24" s="110">
        <v>10</v>
      </c>
      <c r="E24" s="140">
        <v>440</v>
      </c>
      <c r="F24" s="141">
        <v>5000</v>
      </c>
      <c r="G24" s="112">
        <v>0</v>
      </c>
      <c r="H24" s="112">
        <v>0</v>
      </c>
      <c r="I24" s="114">
        <v>0</v>
      </c>
      <c r="J24" s="115"/>
    </row>
    <row r="25" spans="2:10" ht="15">
      <c r="B25" s="243"/>
      <c r="C25" s="244"/>
      <c r="D25" s="110"/>
      <c r="E25" s="140"/>
      <c r="F25" s="112"/>
      <c r="G25" s="112"/>
      <c r="H25" s="112"/>
      <c r="I25" s="114"/>
      <c r="J25" s="115"/>
    </row>
    <row r="26" spans="2:10" ht="15">
      <c r="B26" s="139" t="s">
        <v>31</v>
      </c>
      <c r="C26" s="117"/>
      <c r="D26" s="110">
        <v>10</v>
      </c>
      <c r="E26" s="140">
        <v>404</v>
      </c>
      <c r="F26" s="118"/>
      <c r="G26" s="112"/>
      <c r="H26" s="112">
        <v>-159935.15396898187</v>
      </c>
      <c r="I26" s="112">
        <v>-164733.20858805132</v>
      </c>
      <c r="J26" s="115">
        <v>3</v>
      </c>
    </row>
    <row r="27" spans="2:10" ht="15">
      <c r="B27" s="139" t="s">
        <v>31</v>
      </c>
      <c r="C27" s="117"/>
      <c r="D27" s="110">
        <v>10</v>
      </c>
      <c r="E27" s="140">
        <v>404</v>
      </c>
      <c r="F27" s="118"/>
      <c r="G27" s="112">
        <v>149220</v>
      </c>
      <c r="H27" s="112"/>
      <c r="I27" s="113"/>
      <c r="J27" s="115">
        <v>4</v>
      </c>
    </row>
    <row r="28" spans="2:10" ht="15">
      <c r="B28" s="139" t="s">
        <v>31</v>
      </c>
      <c r="C28" s="117"/>
      <c r="D28" s="110">
        <v>10</v>
      </c>
      <c r="E28" s="140">
        <v>404</v>
      </c>
      <c r="F28" s="112"/>
      <c r="G28" s="112"/>
      <c r="H28" s="112">
        <v>442257.9003274645</v>
      </c>
      <c r="I28" s="112">
        <v>455525.63733728847</v>
      </c>
      <c r="J28" s="115">
        <v>5</v>
      </c>
    </row>
    <row r="29" spans="2:10" ht="15">
      <c r="B29" s="103" t="s">
        <v>32</v>
      </c>
      <c r="C29" s="142"/>
      <c r="D29" s="110"/>
      <c r="E29" s="140"/>
      <c r="F29" s="112"/>
      <c r="G29" s="141">
        <v>149220</v>
      </c>
      <c r="H29" s="141">
        <v>442257.9003274645</v>
      </c>
      <c r="I29" s="141">
        <v>455525.63733728847</v>
      </c>
      <c r="J29" s="115"/>
    </row>
    <row r="30" spans="2:10" ht="15">
      <c r="B30" s="237"/>
      <c r="C30" s="238"/>
      <c r="D30" s="110"/>
      <c r="E30" s="140"/>
      <c r="F30" s="112"/>
      <c r="G30" s="112"/>
      <c r="H30" s="112"/>
      <c r="I30" s="114"/>
      <c r="J30" s="115"/>
    </row>
    <row r="31" spans="2:10" ht="15">
      <c r="B31" s="139" t="s">
        <v>33</v>
      </c>
      <c r="C31" s="117"/>
      <c r="D31" s="110">
        <v>10</v>
      </c>
      <c r="E31" s="140">
        <v>200</v>
      </c>
      <c r="F31" s="112"/>
      <c r="G31" s="112">
        <v>-334793.48473301745</v>
      </c>
      <c r="H31" s="112">
        <v>-344837.28927500796</v>
      </c>
      <c r="I31" s="112">
        <v>-355182.40795325825</v>
      </c>
      <c r="J31" s="115">
        <v>6</v>
      </c>
    </row>
    <row r="32" spans="2:10" ht="15">
      <c r="B32" s="139" t="s">
        <v>34</v>
      </c>
      <c r="C32" s="117"/>
      <c r="D32" s="110">
        <v>10</v>
      </c>
      <c r="E32" s="140">
        <v>200</v>
      </c>
      <c r="F32" s="112"/>
      <c r="G32" s="112">
        <v>-280628.55118081317</v>
      </c>
      <c r="H32" s="112">
        <v>-289047.4077162376</v>
      </c>
      <c r="I32" s="112">
        <v>-297718.8299477247</v>
      </c>
      <c r="J32" s="115">
        <v>7</v>
      </c>
    </row>
    <row r="33" spans="2:10" ht="15">
      <c r="B33" s="139" t="s">
        <v>35</v>
      </c>
      <c r="C33" s="117"/>
      <c r="D33" s="110">
        <v>10</v>
      </c>
      <c r="E33" s="140">
        <v>200</v>
      </c>
      <c r="F33" s="112"/>
      <c r="G33" s="112">
        <v>121428.8307067906</v>
      </c>
      <c r="H33" s="112">
        <v>125071.69562799431</v>
      </c>
      <c r="I33" s="112">
        <v>128823.84649683414</v>
      </c>
      <c r="J33" s="115">
        <v>8</v>
      </c>
    </row>
    <row r="34" spans="2:10" ht="15">
      <c r="B34" s="139" t="s">
        <v>36</v>
      </c>
      <c r="C34" s="117"/>
      <c r="D34" s="110">
        <v>10</v>
      </c>
      <c r="E34" s="140">
        <v>200</v>
      </c>
      <c r="F34" s="112"/>
      <c r="G34" s="112">
        <v>315000</v>
      </c>
      <c r="H34" s="112">
        <v>315000</v>
      </c>
      <c r="I34" s="112">
        <v>315000</v>
      </c>
      <c r="J34" s="115">
        <v>9</v>
      </c>
    </row>
    <row r="35" spans="2:10" ht="15">
      <c r="B35" s="139" t="s">
        <v>37</v>
      </c>
      <c r="C35" s="117"/>
      <c r="D35" s="110">
        <v>10</v>
      </c>
      <c r="E35" s="140">
        <v>200</v>
      </c>
      <c r="F35" s="112"/>
      <c r="G35" s="112">
        <v>93600</v>
      </c>
      <c r="H35" s="112">
        <v>96408</v>
      </c>
      <c r="I35" s="112">
        <v>99300.23999999999</v>
      </c>
      <c r="J35" s="115">
        <v>9</v>
      </c>
    </row>
    <row r="36" spans="2:10" ht="15">
      <c r="B36" s="245" t="s">
        <v>38</v>
      </c>
      <c r="C36" s="246"/>
      <c r="D36" s="110">
        <v>10</v>
      </c>
      <c r="E36" s="140">
        <v>200</v>
      </c>
      <c r="F36" s="112"/>
      <c r="G36" s="112">
        <v>-103000</v>
      </c>
      <c r="H36" s="112">
        <v>-106090</v>
      </c>
      <c r="I36" s="112">
        <v>-109272.7</v>
      </c>
      <c r="J36" s="115">
        <v>11</v>
      </c>
    </row>
    <row r="37" spans="2:10" ht="15">
      <c r="B37" s="143" t="s">
        <v>39</v>
      </c>
      <c r="C37" s="144"/>
      <c r="D37" s="110"/>
      <c r="E37" s="140"/>
      <c r="F37" s="112"/>
      <c r="G37" s="141">
        <v>-188393.20520704</v>
      </c>
      <c r="H37" s="141">
        <v>-203495.00136325118</v>
      </c>
      <c r="I37" s="141">
        <v>-219049.85140414885</v>
      </c>
      <c r="J37" s="115"/>
    </row>
    <row r="38" spans="2:10" ht="15">
      <c r="B38" s="237"/>
      <c r="C38" s="238"/>
      <c r="D38" s="110"/>
      <c r="E38" s="145"/>
      <c r="F38" s="112"/>
      <c r="G38" s="112"/>
      <c r="H38" s="112"/>
      <c r="I38" s="114"/>
      <c r="J38" s="115"/>
    </row>
    <row r="39" spans="2:10" ht="15">
      <c r="B39" s="103" t="s">
        <v>24</v>
      </c>
      <c r="C39" s="117"/>
      <c r="D39" s="110">
        <v>5510</v>
      </c>
      <c r="E39" s="145">
        <v>502</v>
      </c>
      <c r="F39" s="112"/>
      <c r="G39" s="141">
        <v>0</v>
      </c>
      <c r="H39" s="141">
        <v>-138931.78594956006</v>
      </c>
      <c r="I39" s="146">
        <v>-143099.7395280469</v>
      </c>
      <c r="J39" s="115">
        <v>12</v>
      </c>
    </row>
    <row r="40" spans="2:10" ht="15">
      <c r="B40" s="237"/>
      <c r="C40" s="238"/>
      <c r="D40" s="110"/>
      <c r="E40" s="105"/>
      <c r="F40" s="112"/>
      <c r="G40" s="112"/>
      <c r="H40" s="112"/>
      <c r="I40" s="114"/>
      <c r="J40" s="115"/>
    </row>
    <row r="41" spans="2:10" ht="15">
      <c r="B41" s="245" t="s">
        <v>40</v>
      </c>
      <c r="C41" s="246"/>
      <c r="D41" s="110">
        <v>10</v>
      </c>
      <c r="E41" s="105" t="s">
        <v>41</v>
      </c>
      <c r="F41" s="112"/>
      <c r="G41" s="141">
        <v>280628.55118081317</v>
      </c>
      <c r="H41" s="141">
        <v>289047.4077162376</v>
      </c>
      <c r="I41" s="141">
        <v>297718.8299477247</v>
      </c>
      <c r="J41" s="115">
        <v>13</v>
      </c>
    </row>
    <row r="42" spans="2:10" ht="15">
      <c r="B42" s="245" t="s">
        <v>42</v>
      </c>
      <c r="C42" s="247"/>
      <c r="D42" s="110" t="s">
        <v>43</v>
      </c>
      <c r="E42" s="105" t="s">
        <v>41</v>
      </c>
      <c r="F42" s="112"/>
      <c r="G42" s="141">
        <v>334793.48473301745</v>
      </c>
      <c r="H42" s="141">
        <v>0</v>
      </c>
      <c r="I42" s="146">
        <v>0</v>
      </c>
      <c r="J42" s="115">
        <v>14</v>
      </c>
    </row>
    <row r="43" spans="2:10" ht="15">
      <c r="B43" s="245" t="s">
        <v>44</v>
      </c>
      <c r="C43" s="246"/>
      <c r="D43" s="110" t="s">
        <v>43</v>
      </c>
      <c r="E43" s="105" t="s">
        <v>41</v>
      </c>
      <c r="F43" s="112"/>
      <c r="G43" s="141">
        <v>0</v>
      </c>
      <c r="H43" s="141">
        <v>25801.422638491247</v>
      </c>
      <c r="I43" s="141">
        <v>26575.465317645987</v>
      </c>
      <c r="J43" s="115">
        <v>15</v>
      </c>
    </row>
    <row r="44" spans="2:10" ht="15">
      <c r="B44" s="237"/>
      <c r="C44" s="238"/>
      <c r="D44" s="110"/>
      <c r="E44" s="105"/>
      <c r="F44" s="112"/>
      <c r="G44" s="112"/>
      <c r="H44" s="112"/>
      <c r="I44" s="114"/>
      <c r="J44" s="115"/>
    </row>
    <row r="45" spans="2:10" ht="15.75">
      <c r="B45" s="227" t="s">
        <v>45</v>
      </c>
      <c r="C45" s="228"/>
      <c r="D45" s="49" t="s">
        <v>46</v>
      </c>
      <c r="E45" s="105">
        <v>605</v>
      </c>
      <c r="F45" s="49">
        <v>7239969</v>
      </c>
      <c r="G45" s="112"/>
      <c r="H45" s="112"/>
      <c r="I45" s="114"/>
      <c r="J45" s="115"/>
    </row>
    <row r="46" spans="2:10" ht="15.75">
      <c r="B46" s="229" t="s">
        <v>47</v>
      </c>
      <c r="C46" s="230"/>
      <c r="D46" s="110"/>
      <c r="E46" s="105">
        <v>605</v>
      </c>
      <c r="F46" s="49">
        <v>899000</v>
      </c>
      <c r="G46" s="112"/>
      <c r="H46" s="112"/>
      <c r="I46" s="114"/>
      <c r="J46" s="115"/>
    </row>
    <row r="47" spans="2:10" ht="15.75">
      <c r="B47" s="231" t="s">
        <v>48</v>
      </c>
      <c r="C47" s="232"/>
      <c r="D47" s="110"/>
      <c r="E47" s="105">
        <v>605</v>
      </c>
      <c r="F47" s="50">
        <v>150000</v>
      </c>
      <c r="G47" s="112"/>
      <c r="H47" s="112"/>
      <c r="I47" s="114"/>
      <c r="J47" s="115"/>
    </row>
    <row r="48" spans="2:10" ht="15.75" thickBot="1">
      <c r="B48" s="233" t="s">
        <v>49</v>
      </c>
      <c r="C48" s="234"/>
      <c r="D48" s="127"/>
      <c r="E48" s="127"/>
      <c r="F48" s="129">
        <v>8293969</v>
      </c>
      <c r="G48" s="129"/>
      <c r="H48" s="129"/>
      <c r="I48" s="130"/>
      <c r="J48" s="131"/>
    </row>
    <row r="49" spans="2:10" ht="15.75">
      <c r="B49" s="147" t="s">
        <v>46</v>
      </c>
      <c r="C49" s="148" t="s">
        <v>46</v>
      </c>
      <c r="D49" s="45" t="s">
        <v>46</v>
      </c>
      <c r="E49" s="94"/>
      <c r="F49" s="132"/>
      <c r="G49" s="132"/>
      <c r="H49" s="132"/>
      <c r="I49" s="132"/>
      <c r="J49" s="133"/>
    </row>
    <row r="50" spans="2:10" ht="15.75" thickBot="1">
      <c r="B50" s="149" t="s">
        <v>50</v>
      </c>
      <c r="C50" s="88"/>
      <c r="D50" s="88"/>
      <c r="E50" s="88"/>
      <c r="F50" s="94"/>
      <c r="G50" s="94"/>
      <c r="H50" s="94"/>
      <c r="I50" s="94"/>
      <c r="J50" s="95"/>
    </row>
    <row r="51" spans="2:10" ht="15">
      <c r="B51" s="150"/>
      <c r="C51" s="151"/>
      <c r="D51" s="152"/>
      <c r="E51" s="153"/>
      <c r="F51" s="137" t="s">
        <v>14</v>
      </c>
      <c r="G51" s="137" t="s">
        <v>51</v>
      </c>
      <c r="H51" s="154" t="s">
        <v>52</v>
      </c>
      <c r="I51" s="138" t="s">
        <v>53</v>
      </c>
      <c r="J51" s="82"/>
    </row>
    <row r="52" spans="2:10" ht="15">
      <c r="B52" s="103" t="s">
        <v>54</v>
      </c>
      <c r="C52" s="104"/>
      <c r="D52" s="155"/>
      <c r="E52" s="156"/>
      <c r="F52" s="157">
        <v>0</v>
      </c>
      <c r="G52" s="106"/>
      <c r="H52" s="107"/>
      <c r="I52" s="108"/>
      <c r="J52" s="109"/>
    </row>
    <row r="53" spans="2:10" ht="15">
      <c r="B53" s="103" t="s">
        <v>55</v>
      </c>
      <c r="C53" s="104"/>
      <c r="D53" s="104"/>
      <c r="E53" s="142"/>
      <c r="F53" s="112">
        <v>0</v>
      </c>
      <c r="G53" s="112"/>
      <c r="H53" s="113"/>
      <c r="I53" s="114"/>
      <c r="J53" s="115"/>
    </row>
    <row r="54" spans="2:10" ht="15">
      <c r="B54" s="103" t="s">
        <v>56</v>
      </c>
      <c r="C54" s="104"/>
      <c r="D54" s="104"/>
      <c r="E54" s="142"/>
      <c r="F54" s="112">
        <v>0</v>
      </c>
      <c r="G54" s="112"/>
      <c r="H54" s="113"/>
      <c r="I54" s="114"/>
      <c r="J54" s="115"/>
    </row>
    <row r="55" spans="2:10" ht="15">
      <c r="B55" s="103" t="s">
        <v>57</v>
      </c>
      <c r="C55" s="104"/>
      <c r="D55" s="104"/>
      <c r="E55" s="142"/>
      <c r="F55" s="44">
        <v>0</v>
      </c>
      <c r="G55" s="112"/>
      <c r="H55" s="113"/>
      <c r="I55" s="114"/>
      <c r="J55" s="115"/>
    </row>
    <row r="56" spans="2:10" ht="15">
      <c r="B56" s="158" t="s">
        <v>58</v>
      </c>
      <c r="C56" s="120"/>
      <c r="D56" s="120"/>
      <c r="E56" s="159"/>
      <c r="F56" s="160" t="s">
        <v>46</v>
      </c>
      <c r="G56" s="160"/>
      <c r="H56" s="161"/>
      <c r="I56" s="162"/>
      <c r="J56" s="115"/>
    </row>
    <row r="57" spans="2:10" ht="15.75" thickBot="1">
      <c r="B57" s="125" t="s">
        <v>49</v>
      </c>
      <c r="C57" s="126"/>
      <c r="D57" s="126"/>
      <c r="E57" s="163"/>
      <c r="F57" s="129" t="s">
        <v>46</v>
      </c>
      <c r="G57" s="129">
        <v>0</v>
      </c>
      <c r="H57" s="129">
        <v>0</v>
      </c>
      <c r="I57" s="130">
        <v>0</v>
      </c>
      <c r="J57" s="131"/>
    </row>
    <row r="58" spans="2:10" ht="15">
      <c r="B58" s="164" t="s">
        <v>59</v>
      </c>
      <c r="C58" s="94"/>
      <c r="D58" s="94"/>
      <c r="E58" s="94"/>
      <c r="F58" s="132"/>
      <c r="G58" s="132"/>
      <c r="H58" s="132"/>
      <c r="I58" s="132"/>
      <c r="J58" s="133"/>
    </row>
    <row r="59" spans="2:10" ht="15">
      <c r="B59" s="94"/>
      <c r="C59" s="94"/>
      <c r="D59" s="94"/>
      <c r="E59" s="94"/>
      <c r="F59" s="132"/>
      <c r="G59" s="132"/>
      <c r="H59" s="132"/>
      <c r="I59" s="132"/>
      <c r="J59" s="133"/>
    </row>
    <row r="60" spans="2:10" ht="15">
      <c r="B60" s="164" t="s">
        <v>60</v>
      </c>
      <c r="C60" s="94"/>
      <c r="D60" s="94"/>
      <c r="E60" s="94"/>
      <c r="F60" s="132"/>
      <c r="G60" s="132"/>
      <c r="H60" s="132"/>
      <c r="I60" s="132"/>
      <c r="J60" s="133"/>
    </row>
    <row r="61" spans="2:10" ht="15">
      <c r="B61" s="164" t="s">
        <v>61</v>
      </c>
      <c r="C61" s="94"/>
      <c r="D61" s="94"/>
      <c r="E61" s="94"/>
      <c r="F61" s="94"/>
      <c r="G61" s="94"/>
      <c r="H61" s="94"/>
      <c r="I61" s="94"/>
      <c r="J61" s="95"/>
    </row>
    <row r="62" spans="2:10" ht="57.75" customHeight="1">
      <c r="B62" s="165"/>
      <c r="C62" s="94"/>
      <c r="D62" s="94"/>
      <c r="E62" s="94"/>
      <c r="F62" s="132"/>
      <c r="G62" s="132"/>
      <c r="H62" s="132"/>
      <c r="I62" s="132"/>
      <c r="J62" s="133"/>
    </row>
    <row r="63" spans="2:10" ht="15">
      <c r="B63" s="235" t="s">
        <v>62</v>
      </c>
      <c r="C63" s="235"/>
      <c r="D63" s="235"/>
      <c r="E63" s="235"/>
      <c r="F63" s="94"/>
      <c r="G63" s="94"/>
      <c r="H63" s="94"/>
      <c r="I63" s="94"/>
      <c r="J63" s="95"/>
    </row>
    <row r="64" spans="2:10" ht="15">
      <c r="B64" s="166">
        <v>1</v>
      </c>
      <c r="C64" s="225" t="s">
        <v>63</v>
      </c>
      <c r="D64" s="225"/>
      <c r="E64" s="225"/>
      <c r="F64" s="225"/>
      <c r="G64" s="225"/>
      <c r="H64" s="225"/>
      <c r="I64" s="225"/>
      <c r="J64" s="95"/>
    </row>
    <row r="65" spans="2:10" ht="15">
      <c r="B65" s="166">
        <v>2</v>
      </c>
      <c r="C65" s="236" t="s">
        <v>64</v>
      </c>
      <c r="D65" s="236"/>
      <c r="E65" s="236"/>
      <c r="F65" s="236"/>
      <c r="G65" s="236"/>
      <c r="H65" s="236"/>
      <c r="I65" s="236"/>
      <c r="J65" s="95"/>
    </row>
    <row r="66" spans="2:10" ht="15">
      <c r="B66" s="116">
        <v>3</v>
      </c>
      <c r="C66" s="225" t="s">
        <v>65</v>
      </c>
      <c r="D66" s="225"/>
      <c r="E66" s="225"/>
      <c r="F66" s="225"/>
      <c r="G66" s="225"/>
      <c r="H66" s="225"/>
      <c r="I66" s="225"/>
      <c r="J66" s="95"/>
    </row>
    <row r="67" spans="2:10" ht="15">
      <c r="B67" s="116">
        <v>4</v>
      </c>
      <c r="C67" s="167" t="s">
        <v>66</v>
      </c>
      <c r="D67" s="168"/>
      <c r="E67" s="168"/>
      <c r="F67" s="168"/>
      <c r="G67" s="168"/>
      <c r="H67" s="168"/>
      <c r="I67" s="168"/>
      <c r="J67" s="95"/>
    </row>
    <row r="68" spans="2:10" ht="15">
      <c r="B68" s="116">
        <v>5</v>
      </c>
      <c r="C68" s="225" t="s">
        <v>67</v>
      </c>
      <c r="D68" s="225"/>
      <c r="E68" s="225"/>
      <c r="F68" s="225"/>
      <c r="G68" s="225"/>
      <c r="H68" s="225"/>
      <c r="I68" s="225"/>
      <c r="J68" s="95"/>
    </row>
    <row r="69" spans="2:10" ht="15">
      <c r="B69" s="116">
        <v>6</v>
      </c>
      <c r="C69" s="225" t="s">
        <v>68</v>
      </c>
      <c r="D69" s="225"/>
      <c r="E69" s="225"/>
      <c r="F69" s="225"/>
      <c r="G69" s="225"/>
      <c r="H69" s="225"/>
      <c r="I69" s="225"/>
      <c r="J69" s="95"/>
    </row>
    <row r="70" spans="2:10" ht="15">
      <c r="B70" s="116">
        <v>7</v>
      </c>
      <c r="C70" s="225" t="s">
        <v>69</v>
      </c>
      <c r="D70" s="225"/>
      <c r="E70" s="225"/>
      <c r="F70" s="225"/>
      <c r="G70" s="225"/>
      <c r="H70" s="225"/>
      <c r="I70" s="225"/>
      <c r="J70" s="95"/>
    </row>
    <row r="71" spans="2:10" ht="15">
      <c r="B71" s="116">
        <v>8</v>
      </c>
      <c r="C71" s="225" t="s">
        <v>70</v>
      </c>
      <c r="D71" s="225"/>
      <c r="E71" s="225"/>
      <c r="F71" s="225"/>
      <c r="G71" s="225"/>
      <c r="H71" s="225"/>
      <c r="I71" s="225"/>
      <c r="J71" s="95"/>
    </row>
    <row r="72" spans="2:10" ht="15">
      <c r="B72" s="116">
        <v>9</v>
      </c>
      <c r="C72" s="225" t="s">
        <v>71</v>
      </c>
      <c r="D72" s="225"/>
      <c r="E72" s="225"/>
      <c r="F72" s="225"/>
      <c r="G72" s="225"/>
      <c r="H72" s="225"/>
      <c r="I72" s="225"/>
      <c r="J72" s="95"/>
    </row>
    <row r="73" spans="2:10" ht="15">
      <c r="B73" s="116">
        <v>10</v>
      </c>
      <c r="C73" s="225" t="s">
        <v>72</v>
      </c>
      <c r="D73" s="226"/>
      <c r="E73" s="226"/>
      <c r="F73" s="226"/>
      <c r="G73" s="94"/>
      <c r="H73" s="94"/>
      <c r="I73" s="94"/>
      <c r="J73" s="95"/>
    </row>
    <row r="74" spans="2:10" ht="15">
      <c r="B74" s="116">
        <v>11</v>
      </c>
      <c r="C74" s="225" t="s">
        <v>73</v>
      </c>
      <c r="D74" s="226"/>
      <c r="E74" s="226"/>
      <c r="F74" s="226"/>
      <c r="G74" s="94"/>
      <c r="H74" s="94"/>
      <c r="I74" s="94"/>
      <c r="J74" s="95"/>
    </row>
    <row r="75" spans="2:10" ht="15">
      <c r="B75" s="116">
        <v>12</v>
      </c>
      <c r="C75" s="225" t="s">
        <v>74</v>
      </c>
      <c r="D75" s="225"/>
      <c r="E75" s="225"/>
      <c r="F75" s="225"/>
      <c r="G75" s="225"/>
      <c r="H75" s="225"/>
      <c r="I75" s="225"/>
      <c r="J75" s="95"/>
    </row>
    <row r="76" spans="2:10" ht="15">
      <c r="B76" s="116">
        <v>12</v>
      </c>
      <c r="C76" s="225" t="s">
        <v>75</v>
      </c>
      <c r="D76" s="226"/>
      <c r="E76" s="226"/>
      <c r="F76" s="226"/>
      <c r="G76" s="94"/>
      <c r="H76" s="94"/>
      <c r="I76" s="94"/>
      <c r="J76" s="95"/>
    </row>
    <row r="77" spans="2:10" ht="15">
      <c r="B77" s="116">
        <v>13</v>
      </c>
      <c r="C77" s="225" t="s">
        <v>76</v>
      </c>
      <c r="D77" s="225"/>
      <c r="E77" s="225"/>
      <c r="F77" s="225"/>
      <c r="G77" s="225"/>
      <c r="H77" s="225"/>
      <c r="I77" s="225"/>
      <c r="J77" s="95"/>
    </row>
    <row r="78" spans="2:10" ht="15">
      <c r="B78" s="116">
        <v>14</v>
      </c>
      <c r="C78" s="225" t="s">
        <v>77</v>
      </c>
      <c r="D78" s="225"/>
      <c r="E78" s="225"/>
      <c r="F78" s="225"/>
      <c r="G78" s="225"/>
      <c r="H78" s="225"/>
      <c r="I78" s="225"/>
      <c r="J78" s="95"/>
    </row>
    <row r="79" spans="2:10" ht="15">
      <c r="B79" s="116">
        <v>15</v>
      </c>
      <c r="C79" s="225" t="s">
        <v>78</v>
      </c>
      <c r="D79" s="225"/>
      <c r="E79" s="225"/>
      <c r="F79" s="225"/>
      <c r="G79" s="225"/>
      <c r="H79" s="225"/>
      <c r="I79" s="225"/>
      <c r="J79" s="95"/>
    </row>
  </sheetData>
  <mergeCells count="32">
    <mergeCell ref="B44:C44"/>
    <mergeCell ref="E5:I5"/>
    <mergeCell ref="B22:C22"/>
    <mergeCell ref="B23:C23"/>
    <mergeCell ref="B25:C25"/>
    <mergeCell ref="B30:C30"/>
    <mergeCell ref="B36:C36"/>
    <mergeCell ref="B38:C38"/>
    <mergeCell ref="B40:C40"/>
    <mergeCell ref="B41:C41"/>
    <mergeCell ref="B42:C42"/>
    <mergeCell ref="B43:C43"/>
    <mergeCell ref="C71:I71"/>
    <mergeCell ref="B45:C45"/>
    <mergeCell ref="B46:C46"/>
    <mergeCell ref="B47:C47"/>
    <mergeCell ref="B48:C48"/>
    <mergeCell ref="B63:E63"/>
    <mergeCell ref="C64:I64"/>
    <mergeCell ref="C65:I65"/>
    <mergeCell ref="C66:I66"/>
    <mergeCell ref="C68:I68"/>
    <mergeCell ref="C69:I69"/>
    <mergeCell ref="C70:I70"/>
    <mergeCell ref="C78:I78"/>
    <mergeCell ref="C79:I79"/>
    <mergeCell ref="C72:I72"/>
    <mergeCell ref="C73:F73"/>
    <mergeCell ref="C74:F74"/>
    <mergeCell ref="C75:I75"/>
    <mergeCell ref="C76:F76"/>
    <mergeCell ref="C77:I77"/>
  </mergeCells>
  <printOptions/>
  <pageMargins left="0.2" right="0.2" top="0.75" bottom="0.75" header="0.3" footer="0.3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"/>
  <sheetViews>
    <sheetView tabSelected="1" workbookViewId="0" topLeftCell="A37">
      <selection activeCell="B50" sqref="B50"/>
    </sheetView>
  </sheetViews>
  <sheetFormatPr defaultColWidth="9.140625" defaultRowHeight="15"/>
  <cols>
    <col min="1" max="1" width="25.7109375" style="0" customWidth="1"/>
    <col min="2" max="2" width="24.421875" style="0" customWidth="1"/>
    <col min="3" max="3" width="13.421875" style="0" bestFit="1" customWidth="1"/>
    <col min="4" max="4" width="15.57421875" style="0" bestFit="1" customWidth="1"/>
    <col min="5" max="5" width="12.28125" style="0" bestFit="1" customWidth="1"/>
    <col min="6" max="6" width="15.57421875" style="0" bestFit="1" customWidth="1"/>
    <col min="7" max="7" width="14.8515625" style="0" bestFit="1" customWidth="1"/>
    <col min="8" max="8" width="12.00390625" style="0" customWidth="1"/>
    <col min="9" max="9" width="11.28125" style="0" bestFit="1" customWidth="1"/>
  </cols>
  <sheetData>
    <row r="1" spans="1:8" ht="15">
      <c r="A1" s="248" t="s">
        <v>0</v>
      </c>
      <c r="B1" s="248"/>
      <c r="C1" s="248"/>
      <c r="D1" s="248"/>
      <c r="E1" s="248"/>
      <c r="F1" s="248"/>
      <c r="G1" s="248"/>
      <c r="H1" s="248"/>
    </row>
    <row r="2" spans="1:8" ht="15.75" thickBot="1">
      <c r="A2" s="4"/>
      <c r="B2" s="3"/>
      <c r="C2" s="3"/>
      <c r="D2" s="3"/>
      <c r="E2" s="3"/>
      <c r="F2" s="3"/>
      <c r="G2" s="3"/>
      <c r="H2" s="3"/>
    </row>
    <row r="3" spans="1:8" ht="15.75" thickTop="1">
      <c r="A3" s="5" t="s">
        <v>1</v>
      </c>
      <c r="B3" s="6"/>
      <c r="C3" s="7"/>
      <c r="D3" s="7"/>
      <c r="E3" s="7"/>
      <c r="F3" s="7"/>
      <c r="G3" s="7"/>
      <c r="H3" s="8"/>
    </row>
    <row r="4" spans="1:8" ht="15">
      <c r="A4" s="10" t="s">
        <v>2</v>
      </c>
      <c r="B4" s="11" t="s">
        <v>86</v>
      </c>
      <c r="C4" s="9"/>
      <c r="D4" s="9"/>
      <c r="E4" s="9"/>
      <c r="F4" s="9"/>
      <c r="G4" s="9"/>
      <c r="H4" s="12"/>
    </row>
    <row r="5" spans="1:8" ht="30.75" customHeight="1">
      <c r="A5" s="13" t="s">
        <v>4</v>
      </c>
      <c r="B5" s="14"/>
      <c r="C5" s="249" t="s">
        <v>87</v>
      </c>
      <c r="D5" s="249"/>
      <c r="E5" s="249"/>
      <c r="F5" s="249"/>
      <c r="G5" s="249"/>
      <c r="H5" s="249"/>
    </row>
    <row r="6" spans="1:8" ht="15">
      <c r="A6" s="13" t="s">
        <v>103</v>
      </c>
      <c r="B6" s="14"/>
      <c r="C6" s="14"/>
      <c r="D6" s="14"/>
      <c r="E6" s="14"/>
      <c r="F6" s="14"/>
      <c r="G6" s="14"/>
      <c r="H6" s="15"/>
    </row>
    <row r="7" spans="1:8" ht="15.75" thickBot="1">
      <c r="A7" s="16" t="s">
        <v>79</v>
      </c>
      <c r="B7" s="17"/>
      <c r="C7" s="17"/>
      <c r="D7" s="17"/>
      <c r="E7" s="17"/>
      <c r="F7" s="17"/>
      <c r="G7" s="17"/>
      <c r="H7" s="18"/>
    </row>
    <row r="8" spans="1:8" ht="15.75" thickTop="1">
      <c r="A8" s="1"/>
      <c r="B8" s="1"/>
      <c r="C8" s="1"/>
      <c r="D8" s="14"/>
      <c r="E8" s="14"/>
      <c r="F8" s="14"/>
      <c r="G8" s="14"/>
      <c r="H8" s="14"/>
    </row>
    <row r="9" spans="1:8" ht="15">
      <c r="A9" s="14" t="s">
        <v>8</v>
      </c>
      <c r="B9" s="1"/>
      <c r="C9" s="1"/>
      <c r="D9" s="1"/>
      <c r="E9" s="1"/>
      <c r="F9" s="1"/>
      <c r="G9" s="1"/>
      <c r="H9" s="1"/>
    </row>
    <row r="10" spans="1:8" ht="30" customHeight="1" thickBot="1">
      <c r="A10" s="19" t="s">
        <v>9</v>
      </c>
      <c r="B10" s="14"/>
      <c r="C10" s="1"/>
      <c r="D10" s="1"/>
      <c r="E10" s="1"/>
      <c r="F10" s="1"/>
      <c r="G10" s="1"/>
      <c r="H10" s="1"/>
    </row>
    <row r="11" spans="1:8" ht="45">
      <c r="A11" s="53" t="s">
        <v>11</v>
      </c>
      <c r="B11" s="54"/>
      <c r="C11" s="55" t="s">
        <v>12</v>
      </c>
      <c r="D11" s="55" t="s">
        <v>13</v>
      </c>
      <c r="E11" s="55" t="s">
        <v>14</v>
      </c>
      <c r="F11" s="55" t="s">
        <v>82</v>
      </c>
      <c r="G11" s="56" t="s">
        <v>16</v>
      </c>
      <c r="H11" s="57" t="s">
        <v>17</v>
      </c>
    </row>
    <row r="12" spans="1:8" ht="15">
      <c r="A12" s="23"/>
      <c r="B12" s="24"/>
      <c r="C12" s="25" t="s">
        <v>18</v>
      </c>
      <c r="D12" s="25" t="s">
        <v>19</v>
      </c>
      <c r="E12" s="26"/>
      <c r="F12" s="26"/>
      <c r="G12" s="27"/>
      <c r="H12" s="28"/>
    </row>
    <row r="13" spans="1:8" ht="45">
      <c r="A13" s="23" t="s">
        <v>22</v>
      </c>
      <c r="B13" s="24"/>
      <c r="C13" s="202">
        <v>3951</v>
      </c>
      <c r="D13" s="29" t="s">
        <v>21</v>
      </c>
      <c r="E13" s="30">
        <v>5600000</v>
      </c>
      <c r="F13" s="30"/>
      <c r="G13" s="31"/>
      <c r="H13" s="32"/>
    </row>
    <row r="14" spans="1:8" ht="15">
      <c r="A14" s="23" t="s">
        <v>22</v>
      </c>
      <c r="B14" s="24"/>
      <c r="C14" s="202">
        <v>3951</v>
      </c>
      <c r="D14" s="25" t="s">
        <v>80</v>
      </c>
      <c r="E14" s="205"/>
      <c r="F14" s="256">
        <f>E33+F42+E34+F34-5600000-5000</f>
        <v>3025969</v>
      </c>
      <c r="G14" s="31"/>
      <c r="H14" s="32"/>
    </row>
    <row r="15" spans="1:9" ht="15">
      <c r="A15" s="23" t="s">
        <v>22</v>
      </c>
      <c r="B15" s="24"/>
      <c r="C15" s="202">
        <v>3951</v>
      </c>
      <c r="D15" s="25" t="s">
        <v>92</v>
      </c>
      <c r="E15" s="30">
        <v>150000</v>
      </c>
      <c r="F15" s="30"/>
      <c r="G15" s="31"/>
      <c r="H15" s="32"/>
      <c r="I15" s="70"/>
    </row>
    <row r="16" spans="1:8" ht="18">
      <c r="A16" s="23" t="s">
        <v>84</v>
      </c>
      <c r="B16" s="24"/>
      <c r="C16" s="202">
        <v>5510</v>
      </c>
      <c r="D16" s="25" t="s">
        <v>25</v>
      </c>
      <c r="E16" s="34"/>
      <c r="F16" s="61"/>
      <c r="G16" s="62">
        <v>-55198.96594956005</v>
      </c>
      <c r="H16" s="63">
        <v>-56854.93492804689</v>
      </c>
    </row>
    <row r="17" spans="1:11" ht="18">
      <c r="A17" s="23" t="s">
        <v>85</v>
      </c>
      <c r="B17" s="35"/>
      <c r="C17" s="202">
        <v>5510</v>
      </c>
      <c r="D17" s="203" t="s">
        <v>26</v>
      </c>
      <c r="E17" s="36"/>
      <c r="F17" s="64">
        <v>-81294</v>
      </c>
      <c r="G17" s="65">
        <v>-83732.82</v>
      </c>
      <c r="H17" s="66">
        <v>-86244.8046</v>
      </c>
      <c r="I17" s="70"/>
      <c r="K17" s="204"/>
    </row>
    <row r="18" spans="1:11" ht="18">
      <c r="A18" s="218" t="s">
        <v>98</v>
      </c>
      <c r="B18" s="35"/>
      <c r="C18" s="202" t="s">
        <v>93</v>
      </c>
      <c r="D18" s="203" t="s">
        <v>92</v>
      </c>
      <c r="E18" s="36">
        <f>149220/2</f>
        <v>74610</v>
      </c>
      <c r="F18" s="64">
        <v>149220</v>
      </c>
      <c r="G18" s="65"/>
      <c r="H18" s="66"/>
      <c r="I18" s="70"/>
      <c r="K18" s="204"/>
    </row>
    <row r="19" spans="1:8" ht="15.75" thickBot="1">
      <c r="A19" s="37"/>
      <c r="B19" s="38" t="s">
        <v>27</v>
      </c>
      <c r="C19" s="39"/>
      <c r="D19" s="52"/>
      <c r="E19" s="58">
        <f>SUM(E13:E18)</f>
        <v>5824610</v>
      </c>
      <c r="F19" s="58">
        <f aca="true" t="shared" si="0" ref="F19:H19">SUM(F13:F18)</f>
        <v>3093895</v>
      </c>
      <c r="G19" s="58">
        <f t="shared" si="0"/>
        <v>-138931.78594956006</v>
      </c>
      <c r="H19" s="206">
        <f t="shared" si="0"/>
        <v>-143099.7395280469</v>
      </c>
    </row>
    <row r="20" spans="1:8" ht="15.75" thickBot="1">
      <c r="A20" s="207"/>
      <c r="B20" s="208"/>
      <c r="C20" s="208"/>
      <c r="D20" s="208"/>
      <c r="E20" s="209"/>
      <c r="F20" s="209"/>
      <c r="G20" s="209"/>
      <c r="H20" s="210"/>
    </row>
    <row r="21" spans="1:8" ht="15.75" thickBot="1">
      <c r="A21" s="46" t="s">
        <v>28</v>
      </c>
      <c r="B21" s="47"/>
      <c r="C21" s="47"/>
      <c r="D21" s="47"/>
      <c r="E21" s="47"/>
      <c r="F21" s="47"/>
      <c r="G21" s="47"/>
      <c r="H21" s="48"/>
    </row>
    <row r="22" spans="1:8" ht="15">
      <c r="A22" s="254" t="s">
        <v>11</v>
      </c>
      <c r="B22" s="255"/>
      <c r="C22" s="20" t="s">
        <v>12</v>
      </c>
      <c r="D22" s="20" t="s">
        <v>29</v>
      </c>
      <c r="E22" s="20" t="s">
        <v>14</v>
      </c>
      <c r="F22" s="20">
        <v>2012</v>
      </c>
      <c r="G22" s="20">
        <v>2013</v>
      </c>
      <c r="H22" s="22">
        <v>2014</v>
      </c>
    </row>
    <row r="23" spans="1:8" ht="15">
      <c r="A23" s="252"/>
      <c r="B23" s="253"/>
      <c r="C23" s="25" t="s">
        <v>18</v>
      </c>
      <c r="D23" s="25"/>
      <c r="E23" s="26"/>
      <c r="F23" s="26"/>
      <c r="G23" s="26"/>
      <c r="H23" s="28"/>
    </row>
    <row r="24" spans="1:8" ht="18">
      <c r="A24" s="23" t="s">
        <v>100</v>
      </c>
      <c r="B24" s="40"/>
      <c r="C24" s="221">
        <v>10</v>
      </c>
      <c r="D24" s="197" t="s">
        <v>90</v>
      </c>
      <c r="E24" s="67">
        <v>5000</v>
      </c>
      <c r="F24" s="67">
        <v>0</v>
      </c>
      <c r="G24" s="67">
        <v>0</v>
      </c>
      <c r="H24" s="68">
        <v>0</v>
      </c>
    </row>
    <row r="25" spans="1:8" ht="18">
      <c r="A25" s="23" t="s">
        <v>102</v>
      </c>
      <c r="B25" s="40"/>
      <c r="C25" s="221">
        <v>10</v>
      </c>
      <c r="D25" s="197" t="s">
        <v>88</v>
      </c>
      <c r="E25" s="69"/>
      <c r="F25" s="67"/>
      <c r="G25" s="257">
        <v>-138932</v>
      </c>
      <c r="H25" s="258">
        <v>-143100</v>
      </c>
    </row>
    <row r="26" spans="1:8" ht="18">
      <c r="A26" s="23" t="s">
        <v>106</v>
      </c>
      <c r="B26" s="40"/>
      <c r="C26" s="264" t="s">
        <v>93</v>
      </c>
      <c r="D26" s="265" t="s">
        <v>130</v>
      </c>
      <c r="E26" s="259">
        <f>12345*6</f>
        <v>74070</v>
      </c>
      <c r="F26" s="257">
        <f>12345*12</f>
        <v>148140</v>
      </c>
      <c r="G26" s="67"/>
      <c r="H26" s="68"/>
    </row>
    <row r="27" spans="1:8" ht="18">
      <c r="A27" s="23" t="s">
        <v>108</v>
      </c>
      <c r="B27" s="40"/>
      <c r="C27" s="221">
        <v>10</v>
      </c>
      <c r="D27" s="197" t="s">
        <v>88</v>
      </c>
      <c r="E27" s="67"/>
      <c r="F27" s="67"/>
      <c r="G27" s="67">
        <v>442257.9003274645</v>
      </c>
      <c r="H27" s="68">
        <v>455525.63733728847</v>
      </c>
    </row>
    <row r="28" spans="1:8" ht="18">
      <c r="A28" s="51" t="s">
        <v>109</v>
      </c>
      <c r="B28" s="33"/>
      <c r="C28" s="202">
        <v>10</v>
      </c>
      <c r="D28" s="197" t="s">
        <v>89</v>
      </c>
      <c r="E28" s="67"/>
      <c r="F28" s="67">
        <v>-334793.48473301745</v>
      </c>
      <c r="G28" s="67">
        <v>-344837.28927500796</v>
      </c>
      <c r="H28" s="68">
        <v>-355182.40795325825</v>
      </c>
    </row>
    <row r="29" spans="1:8" ht="18">
      <c r="A29" s="139" t="s">
        <v>111</v>
      </c>
      <c r="B29" s="33"/>
      <c r="C29" s="202">
        <v>10</v>
      </c>
      <c r="D29" s="197" t="s">
        <v>89</v>
      </c>
      <c r="E29" s="67"/>
      <c r="F29" s="67">
        <v>-280628.55118081317</v>
      </c>
      <c r="G29" s="67">
        <v>-289047.4077162376</v>
      </c>
      <c r="H29" s="68">
        <v>-297718.8299477247</v>
      </c>
    </row>
    <row r="30" spans="1:8" ht="15">
      <c r="A30" s="245" t="s">
        <v>112</v>
      </c>
      <c r="B30" s="247"/>
      <c r="C30" s="222" t="s">
        <v>43</v>
      </c>
      <c r="D30" s="105" t="s">
        <v>41</v>
      </c>
      <c r="E30" s="112"/>
      <c r="F30" s="112">
        <v>334793.48473301745</v>
      </c>
      <c r="G30" s="112">
        <v>0</v>
      </c>
      <c r="H30" s="114">
        <v>0</v>
      </c>
    </row>
    <row r="31" spans="1:8" ht="31.5" customHeight="1">
      <c r="A31" s="245" t="s">
        <v>114</v>
      </c>
      <c r="B31" s="246"/>
      <c r="C31" s="222">
        <v>10</v>
      </c>
      <c r="D31" s="105" t="s">
        <v>41</v>
      </c>
      <c r="E31" s="112"/>
      <c r="F31" s="112">
        <v>280628.55118081317</v>
      </c>
      <c r="G31" s="112">
        <v>289047.4077162376</v>
      </c>
      <c r="H31" s="114">
        <v>297718.8299477247</v>
      </c>
    </row>
    <row r="32" spans="1:8" ht="18" customHeight="1">
      <c r="A32" s="223" t="s">
        <v>119</v>
      </c>
      <c r="B32" s="199"/>
      <c r="C32" s="220" t="s">
        <v>120</v>
      </c>
      <c r="D32" s="219" t="s">
        <v>121</v>
      </c>
      <c r="E32" s="112"/>
      <c r="F32" s="260">
        <f>-PMT(0.04,20,F14)</f>
        <v>222656.09546017068</v>
      </c>
      <c r="G32" s="260">
        <f>F32</f>
        <v>222656.09546017068</v>
      </c>
      <c r="H32" s="260">
        <f>G32</f>
        <v>222656.09546017068</v>
      </c>
    </row>
    <row r="33" spans="1:8" ht="15.75">
      <c r="A33" s="250" t="s">
        <v>129</v>
      </c>
      <c r="B33" s="251"/>
      <c r="C33" s="198">
        <v>3951</v>
      </c>
      <c r="D33" s="198" t="s">
        <v>91</v>
      </c>
      <c r="E33" s="169">
        <v>869395</v>
      </c>
      <c r="F33" s="67">
        <f>7239969-E33</f>
        <v>6370574</v>
      </c>
      <c r="G33" s="67"/>
      <c r="H33" s="68"/>
    </row>
    <row r="34" spans="1:8" ht="18.75">
      <c r="A34" s="224" t="s">
        <v>122</v>
      </c>
      <c r="B34" s="200"/>
      <c r="C34" s="198">
        <v>3951</v>
      </c>
      <c r="D34" s="198" t="s">
        <v>91</v>
      </c>
      <c r="E34" s="169">
        <v>405000</v>
      </c>
      <c r="F34" s="257">
        <f>898000-405000</f>
        <v>493000</v>
      </c>
      <c r="G34" s="67"/>
      <c r="H34" s="68"/>
    </row>
    <row r="35" spans="1:8" ht="18.75">
      <c r="A35" s="263" t="s">
        <v>127</v>
      </c>
      <c r="B35" s="194"/>
      <c r="C35" s="198">
        <v>3951</v>
      </c>
      <c r="D35" s="198" t="s">
        <v>91</v>
      </c>
      <c r="E35" s="170">
        <v>150000</v>
      </c>
      <c r="F35" s="171">
        <v>0</v>
      </c>
      <c r="G35" s="171"/>
      <c r="H35" s="172"/>
    </row>
    <row r="36" spans="1:8" ht="15.75" thickBot="1">
      <c r="A36" s="188" t="s">
        <v>49</v>
      </c>
      <c r="B36" s="190"/>
      <c r="C36" s="173"/>
      <c r="D36" s="173"/>
      <c r="E36" s="174">
        <f>SUM(E23:E35)</f>
        <v>1503465</v>
      </c>
      <c r="F36" s="174">
        <f aca="true" t="shared" si="1" ref="F36:H36">SUM(F23:F35)</f>
        <v>7234370.095460171</v>
      </c>
      <c r="G36" s="174">
        <f t="shared" si="1"/>
        <v>181144.70651262722</v>
      </c>
      <c r="H36" s="175">
        <f t="shared" si="1"/>
        <v>179899.3248442009</v>
      </c>
    </row>
    <row r="37" spans="1:8" ht="15.75">
      <c r="A37" s="211" t="s">
        <v>46</v>
      </c>
      <c r="B37" s="212" t="s">
        <v>46</v>
      </c>
      <c r="C37" s="176" t="s">
        <v>46</v>
      </c>
      <c r="D37" s="213"/>
      <c r="E37" s="193"/>
      <c r="F37" s="193"/>
      <c r="G37" s="193"/>
      <c r="H37" s="214"/>
    </row>
    <row r="38" spans="1:8" ht="15.75" thickBot="1">
      <c r="A38" s="215" t="s">
        <v>50</v>
      </c>
      <c r="B38" s="179"/>
      <c r="C38" s="179"/>
      <c r="D38" s="179"/>
      <c r="E38" s="213"/>
      <c r="F38" s="213"/>
      <c r="G38" s="213"/>
      <c r="H38" s="216"/>
    </row>
    <row r="39" spans="1:8" ht="15">
      <c r="A39" s="180"/>
      <c r="B39" s="181"/>
      <c r="C39" s="41"/>
      <c r="D39" s="42"/>
      <c r="E39" s="20" t="s">
        <v>14</v>
      </c>
      <c r="F39" s="20" t="s">
        <v>51</v>
      </c>
      <c r="G39" s="21" t="s">
        <v>52</v>
      </c>
      <c r="H39" s="22" t="s">
        <v>53</v>
      </c>
    </row>
    <row r="40" spans="1:8" ht="15">
      <c r="A40" s="182" t="s">
        <v>94</v>
      </c>
      <c r="B40" s="183"/>
      <c r="C40" s="43"/>
      <c r="D40" s="201"/>
      <c r="E40" s="69">
        <f>E24+E26</f>
        <v>79070</v>
      </c>
      <c r="F40" s="69">
        <f>SUM(F24:F31)</f>
        <v>148140</v>
      </c>
      <c r="G40" s="69">
        <f aca="true" t="shared" si="2" ref="G40:H40">SUM(G24:G31)</f>
        <v>-41511.388947543455</v>
      </c>
      <c r="H40" s="217">
        <f t="shared" si="2"/>
        <v>-42756.770615969785</v>
      </c>
    </row>
    <row r="41" spans="1:8" ht="15">
      <c r="A41" s="182" t="s">
        <v>97</v>
      </c>
      <c r="B41" s="183"/>
      <c r="C41" s="43"/>
      <c r="D41" s="201"/>
      <c r="E41" s="69"/>
      <c r="F41" s="69">
        <f>F32</f>
        <v>222656.09546017068</v>
      </c>
      <c r="G41" s="69">
        <f aca="true" t="shared" si="3" ref="G41:H41">G32</f>
        <v>222656.09546017068</v>
      </c>
      <c r="H41" s="69">
        <f t="shared" si="3"/>
        <v>222656.09546017068</v>
      </c>
    </row>
    <row r="42" spans="1:8" ht="15">
      <c r="A42" s="182" t="s">
        <v>95</v>
      </c>
      <c r="B42" s="183"/>
      <c r="C42" s="183"/>
      <c r="D42" s="184"/>
      <c r="E42" s="185">
        <f>E33+E34</f>
        <v>1274395</v>
      </c>
      <c r="F42" s="185">
        <f>F33+F34</f>
        <v>6863574</v>
      </c>
      <c r="G42" s="186"/>
      <c r="H42" s="187"/>
    </row>
    <row r="43" spans="1:8" ht="15">
      <c r="A43" s="182" t="s">
        <v>96</v>
      </c>
      <c r="B43" s="183"/>
      <c r="C43" s="183"/>
      <c r="D43" s="184"/>
      <c r="E43" s="185">
        <v>150000</v>
      </c>
      <c r="F43" s="185"/>
      <c r="G43" s="186"/>
      <c r="H43" s="187"/>
    </row>
    <row r="44" spans="1:8" ht="15.75" thickBot="1">
      <c r="A44" s="188" t="s">
        <v>49</v>
      </c>
      <c r="B44" s="189"/>
      <c r="C44" s="189"/>
      <c r="D44" s="190"/>
      <c r="E44" s="191">
        <f>SUM(E40:E43)</f>
        <v>1503465</v>
      </c>
      <c r="F44" s="191">
        <f aca="true" t="shared" si="4" ref="F44:H44">SUM(F40:F43)</f>
        <v>7234370.095460171</v>
      </c>
      <c r="G44" s="174">
        <f t="shared" si="4"/>
        <v>181144.70651262722</v>
      </c>
      <c r="H44" s="175">
        <f t="shared" si="4"/>
        <v>179899.3248442009</v>
      </c>
    </row>
    <row r="45" spans="1:8" ht="15">
      <c r="A45" s="2"/>
      <c r="B45" s="177"/>
      <c r="C45" s="177"/>
      <c r="D45" s="177"/>
      <c r="E45" s="178"/>
      <c r="F45" s="178"/>
      <c r="G45" s="178"/>
      <c r="H45" s="178"/>
    </row>
    <row r="46" spans="1:8" ht="15">
      <c r="A46" s="192" t="s">
        <v>81</v>
      </c>
      <c r="B46" s="177"/>
      <c r="C46" s="177"/>
      <c r="D46" s="177"/>
      <c r="E46" s="178"/>
      <c r="F46" s="178"/>
      <c r="G46" s="178"/>
      <c r="H46" s="178"/>
    </row>
    <row r="47" spans="1:8" ht="15">
      <c r="A47" s="2" t="s">
        <v>132</v>
      </c>
      <c r="B47" s="177"/>
      <c r="C47" s="177"/>
      <c r="D47" s="177"/>
      <c r="E47" s="178"/>
      <c r="F47" s="178"/>
      <c r="G47" s="178"/>
      <c r="H47" s="178"/>
    </row>
    <row r="48" spans="1:8" ht="15">
      <c r="A48" s="2" t="s">
        <v>133</v>
      </c>
      <c r="B48" s="177"/>
      <c r="C48" s="177"/>
      <c r="D48" s="177"/>
      <c r="E48" s="178"/>
      <c r="F48" s="178"/>
      <c r="G48" s="178"/>
      <c r="H48" s="178"/>
    </row>
    <row r="49" spans="1:8" ht="15">
      <c r="A49" s="261" t="s">
        <v>126</v>
      </c>
      <c r="B49" s="262"/>
      <c r="C49" s="262"/>
      <c r="D49" s="262"/>
      <c r="E49" s="262"/>
      <c r="F49" s="262"/>
      <c r="G49" s="71"/>
      <c r="H49" s="71"/>
    </row>
    <row r="50" spans="1:8" ht="15">
      <c r="A50" s="72" t="s">
        <v>83</v>
      </c>
      <c r="B50" s="71"/>
      <c r="C50" s="71"/>
      <c r="D50" s="71"/>
      <c r="E50" s="71"/>
      <c r="F50" s="71"/>
      <c r="G50" s="71"/>
      <c r="H50" s="71"/>
    </row>
    <row r="51" spans="1:8" ht="15">
      <c r="A51" s="72" t="s">
        <v>99</v>
      </c>
      <c r="B51" s="71"/>
      <c r="C51" s="71"/>
      <c r="D51" s="71"/>
      <c r="E51" s="71"/>
      <c r="F51" s="71"/>
      <c r="G51" s="71"/>
      <c r="H51" s="71"/>
    </row>
    <row r="52" spans="1:8" ht="15">
      <c r="A52" s="261" t="s">
        <v>123</v>
      </c>
      <c r="B52" s="262"/>
      <c r="C52" s="262"/>
      <c r="D52" s="262"/>
      <c r="E52" s="262"/>
      <c r="F52" s="262"/>
      <c r="G52" s="262"/>
      <c r="H52" s="262"/>
    </row>
    <row r="53" spans="1:8" ht="15">
      <c r="A53" s="72" t="s">
        <v>101</v>
      </c>
      <c r="B53" s="71"/>
      <c r="C53" s="71"/>
      <c r="D53" s="71"/>
      <c r="E53" s="71"/>
      <c r="F53" s="71"/>
      <c r="G53" s="71"/>
      <c r="H53" s="71"/>
    </row>
    <row r="54" spans="1:8" ht="15">
      <c r="A54" s="71" t="s">
        <v>104</v>
      </c>
      <c r="B54" s="71"/>
      <c r="C54" s="71"/>
      <c r="D54" s="71"/>
      <c r="E54" s="71"/>
      <c r="F54" s="71"/>
      <c r="G54" s="71"/>
      <c r="H54" s="71"/>
    </row>
    <row r="55" spans="1:8" ht="15">
      <c r="A55" s="71" t="s">
        <v>105</v>
      </c>
      <c r="B55" s="71"/>
      <c r="C55" s="71"/>
      <c r="D55" s="71"/>
      <c r="E55" s="71"/>
      <c r="F55" s="71"/>
      <c r="G55" s="71"/>
      <c r="H55" s="71"/>
    </row>
    <row r="56" spans="1:8" ht="15">
      <c r="A56" s="193" t="s">
        <v>124</v>
      </c>
      <c r="B56" s="59"/>
      <c r="C56" s="59"/>
      <c r="D56" s="59"/>
      <c r="E56" s="59"/>
      <c r="F56" s="59"/>
      <c r="G56" s="59"/>
      <c r="H56" s="59"/>
    </row>
    <row r="57" spans="1:8" ht="15" customHeight="1">
      <c r="A57" s="71" t="s">
        <v>107</v>
      </c>
      <c r="B57" s="71"/>
      <c r="C57" s="71"/>
      <c r="D57" s="71"/>
      <c r="E57" s="71"/>
      <c r="F57" s="71"/>
      <c r="G57" s="71"/>
      <c r="H57" s="71"/>
    </row>
    <row r="58" spans="1:8" ht="15">
      <c r="A58" s="195" t="s">
        <v>110</v>
      </c>
      <c r="C58" s="195"/>
      <c r="D58" s="195"/>
      <c r="E58" s="195"/>
      <c r="F58" s="195"/>
      <c r="G58" s="195"/>
      <c r="H58" s="195"/>
    </row>
    <row r="59" spans="1:7" ht="15" customHeight="1">
      <c r="A59" s="71" t="s">
        <v>117</v>
      </c>
      <c r="B59" s="71"/>
      <c r="C59" s="71"/>
      <c r="D59" s="71"/>
      <c r="E59" s="71"/>
      <c r="F59" s="71"/>
      <c r="G59" s="71"/>
    </row>
    <row r="60" spans="1:7" ht="15" customHeight="1">
      <c r="A60" s="71" t="s">
        <v>116</v>
      </c>
      <c r="B60" s="71"/>
      <c r="C60" s="71"/>
      <c r="D60" s="71"/>
      <c r="E60" s="71"/>
      <c r="F60" s="71"/>
      <c r="G60" s="71"/>
    </row>
    <row r="61" spans="1:7" ht="15" customHeight="1">
      <c r="A61" s="71" t="s">
        <v>113</v>
      </c>
      <c r="B61" s="71"/>
      <c r="C61" s="71"/>
      <c r="D61" s="71"/>
      <c r="E61" s="71"/>
      <c r="F61" s="71"/>
      <c r="G61" s="71"/>
    </row>
    <row r="62" spans="1:7" ht="15" customHeight="1">
      <c r="A62" s="71" t="s">
        <v>115</v>
      </c>
      <c r="B62" s="71"/>
      <c r="C62" s="71"/>
      <c r="D62" s="71"/>
      <c r="E62" s="71"/>
      <c r="F62" s="71"/>
      <c r="G62" s="71"/>
    </row>
    <row r="63" spans="1:7" ht="15" customHeight="1">
      <c r="A63" s="71" t="s">
        <v>118</v>
      </c>
      <c r="B63" s="71"/>
      <c r="C63" s="71"/>
      <c r="D63" s="71"/>
      <c r="E63" s="71"/>
      <c r="F63" s="71"/>
      <c r="G63" s="71"/>
    </row>
    <row r="64" spans="1:7" ht="15" customHeight="1">
      <c r="A64" s="71" t="s">
        <v>125</v>
      </c>
      <c r="B64" s="71"/>
      <c r="C64" s="71"/>
      <c r="D64" s="71"/>
      <c r="E64" s="71"/>
      <c r="F64" s="71"/>
      <c r="G64" s="71"/>
    </row>
    <row r="65" spans="1:7" ht="15" customHeight="1">
      <c r="A65" s="71" t="s">
        <v>131</v>
      </c>
      <c r="B65" s="71"/>
      <c r="C65" s="71"/>
      <c r="D65" s="71"/>
      <c r="E65" s="71"/>
      <c r="F65" s="71"/>
      <c r="G65" s="71"/>
    </row>
    <row r="66" ht="15">
      <c r="A66" s="196" t="s">
        <v>128</v>
      </c>
    </row>
    <row r="67" ht="15">
      <c r="A67" s="196"/>
    </row>
    <row r="69" spans="1:7" ht="15">
      <c r="A69" s="225"/>
      <c r="B69" s="225"/>
      <c r="C69" s="225"/>
      <c r="D69" s="225"/>
      <c r="E69" s="225"/>
      <c r="F69" s="225"/>
      <c r="G69" s="225"/>
    </row>
    <row r="70" spans="1:7" ht="15">
      <c r="A70" s="225"/>
      <c r="B70" s="225"/>
      <c r="C70" s="225"/>
      <c r="D70" s="225"/>
      <c r="E70" s="225"/>
      <c r="F70" s="225"/>
      <c r="G70" s="225"/>
    </row>
    <row r="71" spans="1:7" ht="15">
      <c r="A71" s="225"/>
      <c r="B71" s="225"/>
      <c r="C71" s="225"/>
      <c r="D71" s="225"/>
      <c r="E71" s="225"/>
      <c r="F71" s="225"/>
      <c r="G71" s="225"/>
    </row>
  </sheetData>
  <mergeCells count="10">
    <mergeCell ref="A1:H1"/>
    <mergeCell ref="C5:H5"/>
    <mergeCell ref="A69:G69"/>
    <mergeCell ref="A70:G70"/>
    <mergeCell ref="A71:G71"/>
    <mergeCell ref="A33:B33"/>
    <mergeCell ref="A30:B30"/>
    <mergeCell ref="A31:B31"/>
    <mergeCell ref="A23:B23"/>
    <mergeCell ref="A22:B22"/>
  </mergeCells>
  <printOptions/>
  <pageMargins left="0.2" right="0.2" top="0.75" bottom="0.75" header="0.3" footer="0.3"/>
  <pageSetup fitToHeight="1" fitToWidth="1"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3" sqref="D13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Preugschat, Dave</dc:creator>
  <cp:keywords/>
  <dc:description/>
  <cp:lastModifiedBy>camenzk</cp:lastModifiedBy>
  <cp:lastPrinted>2011-07-20T16:28:50Z</cp:lastPrinted>
  <dcterms:created xsi:type="dcterms:W3CDTF">2011-05-27T22:52:23Z</dcterms:created>
  <dcterms:modified xsi:type="dcterms:W3CDTF">2011-07-20T18:02:10Z</dcterms:modified>
  <cp:category/>
  <cp:version/>
  <cp:contentType/>
  <cp:contentStatus/>
</cp:coreProperties>
</file>