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-portal6.sharepoint.com/legislative_review/2023 Leg Tracker/2312-5144 DCHS/"/>
    </mc:Choice>
  </mc:AlternateContent>
  <xr:revisionPtr revIDLastSave="35" documentId="8_{EDBD3CD0-1C60-4A46-BC7B-7C833281C266}" xr6:coauthVersionLast="47" xr6:coauthVersionMax="47" xr10:uidLastSave="{1B85A22D-98F3-42D3-B713-EA8E3D31B52D}"/>
  <bookViews>
    <workbookView xWindow="-108" yWindow="-108" windowWidth="23256" windowHeight="13896" xr2:uid="{C47D205F-2F70-433A-86D0-088037DE70E3}"/>
  </bookViews>
  <sheets>
    <sheet name="Operating Financial Plan 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w1" hidden="1">{"cxtransfer",#N/A,FALSE,"ReorgRevisted"}</definedName>
    <definedName name="___w2" hidden="1">{"cxtransfer",#N/A,FALSE,"ReorgRevisted"}</definedName>
    <definedName name="__w1" hidden="1">{"cxtransfer",#N/A,FALSE,"ReorgRevisted"}</definedName>
    <definedName name="__w2" hidden="1">{"cxtransfer",#N/A,FALSE,"ReorgRevisted"}</definedName>
    <definedName name="_00Salaries" localSheetId="0">#REF!</definedName>
    <definedName name="_00Salaries">#REF!</definedName>
    <definedName name="_01Salaries" localSheetId="0">#REF!</definedName>
    <definedName name="_01Salaries">#REF!</definedName>
    <definedName name="_02Salaries" localSheetId="0">#REF!</definedName>
    <definedName name="_02Salaries">#REF!</definedName>
    <definedName name="_03Salaries">'[1]Hourly Schedule'!$A$3:$K$102</definedName>
    <definedName name="_2005_IS_Budget_adjusted_by_Fiscal" localSheetId="0">#REF!</definedName>
    <definedName name="_2005_IS_Budget_adjusted_by_Fiscal">#REF!</definedName>
    <definedName name="_99Salaries" localSheetId="0">#REF!</definedName>
    <definedName name="_99Salaries">#REF!</definedName>
    <definedName name="_w1" hidden="1">{"cxtransfer",#N/A,FALSE,"ReorgRevisted"}</definedName>
    <definedName name="_w2" hidden="1">{"cxtransfer",#N/A,FALSE,"ReorgRevisted"}</definedName>
    <definedName name="a" hidden="1">{"Dis",#N/A,FALSE,"ReorgRevisted"}</definedName>
    <definedName name="aa" hidden="1">{"NonWhole",#N/A,FALSE,"ReorgRevisted"}</definedName>
    <definedName name="aaaaaaaa" hidden="1">{"Dis",#N/A,FALSE,"ReorgRevisted"}</definedName>
    <definedName name="ab" hidden="1">{"cxtransfer",#N/A,FALSE,"ReorgRevisted"}</definedName>
    <definedName name="abcd" hidden="1">{"cxtransfer",#N/A,FALSE,"ReorgRevisted"}</definedName>
    <definedName name="abcde" hidden="1">{"cxtransfer",#N/A,FALSE,"ReorgRevisted"}</definedName>
    <definedName name="actual" localSheetId="0">#REF!</definedName>
    <definedName name="actual">#REF!</definedName>
    <definedName name="ActualFundBalance" localSheetId="0">#REF!</definedName>
    <definedName name="ActualFundBalance">#REF!</definedName>
    <definedName name="AdoptedFundBalance" localSheetId="0">#REF!</definedName>
    <definedName name="AdoptedFundBalance">#REF!</definedName>
    <definedName name="AgencyContact">'[2]TOC Forms'!$C$57</definedName>
    <definedName name="agingtot" localSheetId="0">'[3]original TA contracts'!#REF!</definedName>
    <definedName name="agingtot">'[3]original TA contracts'!#REF!</definedName>
    <definedName name="all_other_reduction" localSheetId="0">'[4]2001 Final Target Reductions'!#REF!</definedName>
    <definedName name="all_other_reduction">'[4]2001 Final Target Reductions'!#REF!</definedName>
    <definedName name="AllocBasisTable2009">'[5]DCHS 07Tables for 09 Allocation'!$E$2:$P$3,'[5]DCHS 07Tables for 09 Allocation'!$B$4:$P$33</definedName>
    <definedName name="Appro" localSheetId="0">#REF!</definedName>
    <definedName name="Appro">#REF!</definedName>
    <definedName name="ApproUnitName">'[2]TOC Forms'!$C$59</definedName>
    <definedName name="April" localSheetId="0">#REF!,#REF!,#REF!,#REF!,#REF!,#REF!</definedName>
    <definedName name="April">#REF!,#REF!,#REF!,#REF!,#REF!,#REF!</definedName>
    <definedName name="ARMS08" localSheetId="0">#REF!</definedName>
    <definedName name="ARMS08">#REF!</definedName>
    <definedName name="asfda" hidden="1">{"NonWhole",#N/A,FALSE,"ReorgRevisted"}</definedName>
    <definedName name="August" localSheetId="0">#REF!,#REF!,#REF!,#REF!,#REF!,#REF!</definedName>
    <definedName name="August">#REF!,#REF!,#REF!,#REF!,#REF!,#REF!</definedName>
    <definedName name="av" hidden="1">{"NonWhole",#N/A,FALSE,"ReorgRevisted"}</definedName>
    <definedName name="b" hidden="1">{"Dis",#N/A,FALSE,"ReorgRevisted"}</definedName>
    <definedName name="BAcct">[6]Budgets!$C$8:$C$114</definedName>
    <definedName name="BData">[6]Budgets!$G$8:$L$114</definedName>
    <definedName name="bt" hidden="1">{"Dis",#N/A,FALSE,"ReorgRevisted"}</definedName>
    <definedName name="BTT" hidden="1">{"NonWhole",#N/A,FALSE,"ReorgRevisted"}</definedName>
    <definedName name="BType">[6]Budgets!$G$7:$L$7</definedName>
    <definedName name="Budget_Codes">'[7]Replacement Analysis'!$B$8:$B$15</definedName>
    <definedName name="BYear">[6]Budgets!$G$3:$L$3</definedName>
    <definedName name="Carryover" localSheetId="0">#REF!</definedName>
    <definedName name="Carryover">#REF!</definedName>
    <definedName name="Cell" localSheetId="0">#REF!</definedName>
    <definedName name="Cell">#REF!</definedName>
    <definedName name="child" hidden="1">{"NonWhole",#N/A,FALSE,"ReorgRevisted"}</definedName>
    <definedName name="cj" hidden="1">{"Dis",#N/A,FALSE,"ReorgRevisted"}</definedName>
    <definedName name="cjp" hidden="1">{"cxtransfer",#N/A,FALSE,"ReorgRevisted"}</definedName>
    <definedName name="cjpf" hidden="1">{"Whole",#N/A,FALSE,"ReorgRevisted"}</definedName>
    <definedName name="cjpf1" hidden="1">{"Whole",#N/A,FALSE,"ReorgRevisted"}</definedName>
    <definedName name="COLA" localSheetId="0">#REF!</definedName>
    <definedName name="COLA">#REF!</definedName>
    <definedName name="ContactPhone">'[2]TOC Forms'!$C$58</definedName>
    <definedName name="Core_Business_Code">'[8]DATA Tables'!$A$39:$A$48</definedName>
    <definedName name="criminal" hidden="1">{"NonWhole",#N/A,FALSE,"ReorgRevisted"}</definedName>
    <definedName name="CSD_ERP" localSheetId="0">#REF!</definedName>
    <definedName name="CSD_ERP">#REF!</definedName>
    <definedName name="CSD_Reduction" localSheetId="0">'[4]2001 Final Target Reductions'!#REF!</definedName>
    <definedName name="CSD_Reduction">'[4]2001 Final Target Reductions'!#REF!</definedName>
    <definedName name="CSD_Total" localSheetId="0">#REF!</definedName>
    <definedName name="CSD_Total">#REF!</definedName>
    <definedName name="CSOCON">'[9]2011 DCHS (0935) Alloc 4-13ver1'!$R$38</definedName>
    <definedName name="CSOSAL">'[9]2011 DCHS (0935) Alloc 4-13ver1'!$R$16</definedName>
    <definedName name="CSOTOT">'[9]2011 DCHS (0935) Alloc 4-13ver1'!$R$60</definedName>
    <definedName name="CXAgncy09">'[10]09 REQ Sum Corrected 6-24-08'!$D$7:$D$9,'[10]09 REQ Sum Corrected 6-24-08'!$D$13,'[10]09 REQ Sum Corrected 6-24-08'!$D$17:$D$20</definedName>
    <definedName name="cxs" hidden="1">{"Whole",#N/A,FALSE,"ReorgRevisted"}</definedName>
    <definedName name="d" hidden="1">{"NonWhole",#N/A,FALSE,"ReorgRevisted"}</definedName>
    <definedName name="_xlnm.Database" localSheetId="0">#REF!</definedName>
    <definedName name="_xlnm.Database">#REF!</definedName>
    <definedName name="DCHS08ARMS" localSheetId="0">#REF!</definedName>
    <definedName name="DCHS08ARMS">#REF!</definedName>
    <definedName name="ddd.ext" hidden="1">{"NonWhole",#N/A,FALSE,"ReorgRevisted"}</definedName>
    <definedName name="DDD_ERP" localSheetId="0">#REF!</definedName>
    <definedName name="DDD_ERP">#REF!</definedName>
    <definedName name="DDD_Total" localSheetId="0">#REF!</definedName>
    <definedName name="DDD_Total">#REF!</definedName>
    <definedName name="December" localSheetId="0">#REF!,#REF!,#REF!,#REF!,#REF!,#REF!,#REF!</definedName>
    <definedName name="December">#REF!,#REF!,#REF!,#REF!,#REF!,#REF!,#REF!</definedName>
    <definedName name="Dept_Num_Code">'[8]DATA Tables'!$A$11:$A$26</definedName>
    <definedName name="Division_Code">'[8]DATA Tables'!$A$3:$A$7</definedName>
    <definedName name="DO_ERP" localSheetId="0">#REF!</definedName>
    <definedName name="DO_ERP">#REF!</definedName>
    <definedName name="DO_Total" localSheetId="0">#REF!</definedName>
    <definedName name="DO_Total">#REF!</definedName>
    <definedName name="donya" hidden="1">{"Whole",#N/A,FALSE,"ReorgRevisted"}</definedName>
    <definedName name="drop_down">'[11]Replacement Analysis'!$B$8:$B$27</definedName>
    <definedName name="efg" hidden="1">{"cxtransfer",#N/A,FALSE,"ReorgRevisted"}</definedName>
    <definedName name="EstimatedFundBalance" localSheetId="0">#REF!</definedName>
    <definedName name="EstimatedFundBalance">#REF!</definedName>
    <definedName name="Expenditures" localSheetId="0">#REF!</definedName>
    <definedName name="Expenditures">#REF!</definedName>
    <definedName name="FB_1363">'[9]2011 DCHS (0935) Alloc 4-13ver1'!$N$2</definedName>
    <definedName name="FB_1376">'[9]2011 DCHS (0935) Alloc 4-13ver1'!$Q$2</definedName>
    <definedName name="FB_6831">'[9]2011 DCHS (0935) Alloc 4-13ver1'!$J$2</definedName>
    <definedName name="FB_6832">'[9]2011 DCHS (0935) Alloc 4-13ver1'!$L$2</definedName>
    <definedName name="FB_6833">'[9]2011 DCHS (0935) Alloc 4-13ver1'!$O$1</definedName>
    <definedName name="February" localSheetId="0">#REF!,#REF!,#REF!,#REF!,#REF!,#REF!</definedName>
    <definedName name="February">#REF!,#REF!,#REF!,#REF!,#REF!,#REF!</definedName>
    <definedName name="Financial_Plan" localSheetId="0">#REF!</definedName>
    <definedName name="Financial_Plan">#REF!</definedName>
    <definedName name="FinPlan" hidden="1">{"Whole",#N/A,FALSE,"ReorgRevisted"}</definedName>
    <definedName name="FirstQOO" localSheetId="0">#REF!</definedName>
    <definedName name="FirstQOO">#REF!</definedName>
    <definedName name="Footnote" localSheetId="0">#REF!</definedName>
    <definedName name="Footnote">#REF!</definedName>
    <definedName name="form" hidden="1">{"Dis",#N/A,FALSE,"ReorgRevisted"}</definedName>
    <definedName name="Form3BB" hidden="1">{"cxtransfer",#N/A,FALSE,"ReorgRevisted"}</definedName>
    <definedName name="form4a" hidden="1">{"Dis",#N/A,FALSE,"ReorgRevisted"}</definedName>
    <definedName name="Form5" hidden="1">{"cxtransfer",#N/A,FALSE,"ReorgRevisted"}</definedName>
    <definedName name="FourthQOO" localSheetId="0">#REF!</definedName>
    <definedName name="FourthQOO">#REF!</definedName>
    <definedName name="fr" hidden="1">{"NonWhole",#N/A,FALSE,"ReorgRevisted"}</definedName>
    <definedName name="Friday1" localSheetId="0">#REF!,#REF!,#REF!,#REF!,#REF!,#REF!,#REF!,#REF!,#REF!,#REF!,#REF!,#REF!,#REF!,#REF!,#REF!,#REF!,#REF!,#REF!,#REF!,#REF!,#REF!</definedName>
    <definedName name="Friday1">#REF!,#REF!,#REF!,#REF!,#REF!,#REF!,#REF!,#REF!,#REF!,#REF!,#REF!,#REF!,#REF!,#REF!,#REF!,#REF!,#REF!,#REF!,#REF!,#REF!,#REF!</definedName>
    <definedName name="Friday2" localSheetId="0">#REF!,#REF!,#REF!,#REF!,#REF!,#REF!,#REF!,#REF!,#REF!,#REF!,#REF!,#REF!,#REF!,#REF!,#REF!,#REF!,#REF!,#REF!,#REF!,#REF!</definedName>
    <definedName name="Friday2">#REF!,#REF!,#REF!,#REF!,#REF!,#REF!,#REF!,#REF!,#REF!,#REF!,#REF!,#REF!,#REF!,#REF!,#REF!,#REF!,#REF!,#REF!,#REF!,#REF!</definedName>
    <definedName name="Friday3" localSheetId="0">#REF!,#REF!,#REF!,#REF!,#REF!,#REF!,#REF!,#REF!,#REF!,#REF!,#REF!,#REF!,#REF!,#REF!,#REF!,#REF!,#REF!,#REF!,#REF!,#REF!</definedName>
    <definedName name="Friday3">#REF!,#REF!,#REF!,#REF!,#REF!,#REF!,#REF!,#REF!,#REF!,#REF!,#REF!,#REF!,#REF!,#REF!,#REF!,#REF!,#REF!,#REF!,#REF!,#REF!</definedName>
    <definedName name="FS" hidden="1">{"Dis",#N/A,FALSE,"ReorgRevisted"}</definedName>
    <definedName name="Fund_Dept">'[2]TOC Forms'!$C$56</definedName>
    <definedName name="Fund_Source_Code">'[8]DATA Tables'!$A$140:$A$150</definedName>
    <definedName name="gg" hidden="1">{"Dis",#N/A,FALSE,"ReorgRevisted"}</definedName>
    <definedName name="Goal_Code">'[8]DATA Tables'!$A$30:$A$35</definedName>
    <definedName name="GRNCON">'[9]2011 DCHS (0935) Alloc 4-13ver1'!$R$44</definedName>
    <definedName name="GRNSAL">'[9]2011 DCHS (0935) Alloc 4-13ver1'!$R$22</definedName>
    <definedName name="GRNTOT">'[9]2011 DCHS (0935) Alloc 4-13ver1'!$R$66</definedName>
    <definedName name="HOFMIDDCON">'[9]2011 DCHS (0935) Alloc 4-13ver1'!$R$47</definedName>
    <definedName name="HOFMIDDSAL">'[9]2011 DCHS (0935) Alloc 4-13ver1'!$R$25</definedName>
    <definedName name="HOFMIDDTOT">'[9]2011 DCHS (0935) Alloc 4-13ver1'!$R$69</definedName>
    <definedName name="housingtot" localSheetId="0">'[3]original TA contracts'!#REF!</definedName>
    <definedName name="housingtot">'[3]original TA contracts'!#REF!</definedName>
    <definedName name="human_service_reduction" localSheetId="0">'[4]2001 Final Target Reductions'!#REF!</definedName>
    <definedName name="human_service_reduction">'[4]2001 Final Target Reductions'!#REF!</definedName>
    <definedName name="iii" hidden="1">{"Dis",#N/A,FALSE,"ReorgRevisted"}</definedName>
    <definedName name="inn" hidden="1">{"NonWhole",#N/A,FALSE,"ReorgRevisted"}</definedName>
    <definedName name="January" localSheetId="0">#REF!,#REF!,#REF!,#REF!,#REF!,#REF!</definedName>
    <definedName name="January">#REF!,#REF!,#REF!,#REF!,#REF!,#REF!</definedName>
    <definedName name="JKBPons" localSheetId="0">#REF!</definedName>
    <definedName name="JKBPons">#REF!</definedName>
    <definedName name="July" localSheetId="0">#REF!,#REF!,#REF!,#REF!,#REF!,#REF!</definedName>
    <definedName name="July">#REF!,#REF!,#REF!,#REF!,#REF!,#REF!</definedName>
    <definedName name="June" localSheetId="0">#REF!,#REF!,#REF!,#REF!,#REF!,#REF!</definedName>
    <definedName name="June">#REF!,#REF!,#REF!,#REF!,#REF!,#REF!</definedName>
    <definedName name="k" hidden="1">{"NonWhole",#N/A,FALSE,"ReorgRevisted"}</definedName>
    <definedName name="kk" hidden="1">{"cxtransfer",#N/A,FALSE,"ReorgRevisted"}</definedName>
    <definedName name="LSJ_reduction" localSheetId="0">'[4]2001 Final Target Reductions'!#REF!</definedName>
    <definedName name="LSJ_reduction">'[4]2001 Final Target Reductions'!#REF!</definedName>
    <definedName name="mandatory_adds" localSheetId="0">'[4]2001 Final Target Reductions'!#REF!</definedName>
    <definedName name="mandatory_adds">'[4]2001 Final Target Reductions'!#REF!</definedName>
    <definedName name="March" localSheetId="0">#REF!,#REF!,#REF!,#REF!,#REF!,#REF!</definedName>
    <definedName name="March">#REF!,#REF!,#REF!,#REF!,#REF!,#REF!</definedName>
    <definedName name="May" localSheetId="0">#REF!,#REF!,#REF!,#REF!,#REF!,#REF!</definedName>
    <definedName name="May">#REF!,#REF!,#REF!,#REF!,#REF!,#REF!</definedName>
    <definedName name="mental" hidden="1">{"NonWhole",#N/A,FALSE,"ReorgRevisted"}</definedName>
    <definedName name="MHCADSD_ERP" localSheetId="0">#REF!</definedName>
    <definedName name="MHCADSD_ERP">#REF!</definedName>
    <definedName name="MHCADSD_Total" localSheetId="0">#REF!</definedName>
    <definedName name="MHCADSD_Total">#REF!</definedName>
    <definedName name="MIDDCON">'[9]2011 DCHS (0935) Alloc 4-13ver1'!$R$34</definedName>
    <definedName name="MIDDSAL">'[9]2011 DCHS (0935) Alloc 4-13ver1'!$R$12</definedName>
    <definedName name="MIDDSCON">'[9]2011 DCHS (0935) Alloc 4-13'!$R$49</definedName>
    <definedName name="MIDDSSAL">'[9]2011 DCHS (0935) Alloc 4-13'!$R$26</definedName>
    <definedName name="MIDDSTOT">'[9]2011 DCHS (0935) Alloc 4-13'!$R$72</definedName>
    <definedName name="MIDDTOTBUD">'[9]2011 DCHS (0935) Alloc 4-13ver1'!$R$56</definedName>
    <definedName name="Monthly_Ind_Ins">58.01</definedName>
    <definedName name="Monthly_Medical">1142</definedName>
    <definedName name="November" localSheetId="0">#REF!,#REF!,#REF!,#REF!,#REF!,#REF!</definedName>
    <definedName name="November">#REF!,#REF!,#REF!,#REF!,#REF!,#REF!</definedName>
    <definedName name="NT191a" localSheetId="0">#REF!</definedName>
    <definedName name="NT191a">#REF!</definedName>
    <definedName name="NT191b" localSheetId="0">#REF!</definedName>
    <definedName name="NT191b">#REF!</definedName>
    <definedName name="NT192a" localSheetId="0">#REF!</definedName>
    <definedName name="NT192a">#REF!</definedName>
    <definedName name="NT192b" localSheetId="0">#REF!</definedName>
    <definedName name="NT192b">#REF!</definedName>
    <definedName name="NT193a" localSheetId="0">#REF!</definedName>
    <definedName name="NT193a">#REF!</definedName>
    <definedName name="NT193b" localSheetId="0">#REF!</definedName>
    <definedName name="NT193b">#REF!</definedName>
    <definedName name="NTXIX1a" localSheetId="0">#REF!</definedName>
    <definedName name="NTXIX1a">#REF!</definedName>
    <definedName name="NTXIX1b" localSheetId="0">#REF!</definedName>
    <definedName name="NTXIX1b">#REF!</definedName>
    <definedName name="NTXIX2a" localSheetId="0">#REF!</definedName>
    <definedName name="NTXIX2a">#REF!</definedName>
    <definedName name="NTXIX2b" localSheetId="0">#REF!</definedName>
    <definedName name="NTXIX2b">#REF!</definedName>
    <definedName name="NTXIX3a" localSheetId="0">#REF!</definedName>
    <definedName name="NTXIX3a">#REF!</definedName>
    <definedName name="NTXIX3b" localSheetId="0">#REF!</definedName>
    <definedName name="NTXIX3b">#REF!</definedName>
    <definedName name="ob" hidden="1">{"cxtransfer",#N/A,FALSE,"ReorgRevisted"}</definedName>
    <definedName name="October" localSheetId="0">#REF!,#REF!,#REF!,#REF!,#REF!,#REF!</definedName>
    <definedName name="October">#REF!,#REF!,#REF!,#REF!,#REF!,#REF!</definedName>
    <definedName name="OPD_ERP" localSheetId="0">#REF!</definedName>
    <definedName name="OPD_ERP">#REF!</definedName>
    <definedName name="OPD_ERP_Direct" localSheetId="0">#REF!</definedName>
    <definedName name="OPD_ERP_Direct">#REF!</definedName>
    <definedName name="OPD_Total" localSheetId="0">#REF!</definedName>
    <definedName name="OPD_Total">#REF!</definedName>
    <definedName name="OPDMIDDCON">'[9]2011 DCHS (0935) Alloc 4-13'!$R$48</definedName>
    <definedName name="OPDMIDDSAL">'[9]2011 DCHS (0935) Alloc 4-13'!$R$25</definedName>
    <definedName name="OPDMIDDTOT">'[9]2011 DCHS (0935) Alloc 4-13'!$R$71</definedName>
    <definedName name="Other" localSheetId="0">#REF!</definedName>
    <definedName name="Other">#REF!</definedName>
    <definedName name="outcomes" localSheetId="0">#REF!</definedName>
    <definedName name="outcomes">#REF!</definedName>
    <definedName name="overhead_reduction" localSheetId="0">'[4]2001 Final Target Reductions'!#REF!</definedName>
    <definedName name="overhead_reduction">'[4]2001 Final Target Reductions'!#REF!</definedName>
    <definedName name="p" hidden="1">{"Dis",#N/A,FALSE,"ReorgRevisted"}</definedName>
    <definedName name="PERS_Percent">0.0613</definedName>
    <definedName name="_xlnm.Print_Area" localSheetId="0">'Operating Financial Plan '!$A$1:$H$58</definedName>
    <definedName name="Program_Area_Code">'[8]DATA Tables'!$A$52:$A$136</definedName>
    <definedName name="Projected2FundBalance" localSheetId="0">#REF!</definedName>
    <definedName name="Projected2FundBalance">#REF!</definedName>
    <definedName name="Projected3FundBalance" localSheetId="0">#REF!</definedName>
    <definedName name="Projected3FundBalance">#REF!</definedName>
    <definedName name="ProjectedFundBalance" localSheetId="0">#REF!</definedName>
    <definedName name="ProjectedFundBalance">#REF!</definedName>
    <definedName name="ProposalTitle" localSheetId="0">#REF!</definedName>
    <definedName name="ProposalTitle">#REF!</definedName>
    <definedName name="ProposedExpenditure" localSheetId="0">#REF!</definedName>
    <definedName name="ProposedExpenditure">#REF!</definedName>
    <definedName name="ProposedRevenue" localSheetId="0">#REF!</definedName>
    <definedName name="ProposedRevenue">#REF!</definedName>
    <definedName name="PSQExp" localSheetId="0">#REF!</definedName>
    <definedName name="PSQExp">#REF!</definedName>
    <definedName name="PSQFTEs" localSheetId="0">#REF!</definedName>
    <definedName name="PSQFTEs">#REF!</definedName>
    <definedName name="PSQRev" localSheetId="0">#REF!</definedName>
    <definedName name="PSQRev">#REF!</definedName>
    <definedName name="PSQTLTs" localSheetId="0">#REF!</definedName>
    <definedName name="PSQTLTs">#REF!</definedName>
    <definedName name="qqq" hidden="1">{"Dis",#N/A,FALSE,"ReorgRevisted"}</definedName>
    <definedName name="qqqqq" hidden="1">{"Dis",#N/A,FALSE,"ReorgRevisted"}</definedName>
    <definedName name="Qry01_02_03Exp" localSheetId="0">#REF!</definedName>
    <definedName name="Qry01_02_03Exp">#REF!</definedName>
    <definedName name="re" hidden="1">{"Dis",#N/A,FALSE,"ReorgRevisted"}</definedName>
    <definedName name="RefAdopted" localSheetId="0">#REF!</definedName>
    <definedName name="RefAdopted">#REF!</definedName>
    <definedName name="RefAppro" localSheetId="0">#REF!</definedName>
    <definedName name="RefAppro">#REF!</definedName>
    <definedName name="Reference">[12]Appro_Sections!$B$7:$N$137</definedName>
    <definedName name="References" localSheetId="0">#REF!</definedName>
    <definedName name="References">#REF!</definedName>
    <definedName name="RefFTEs" localSheetId="0">#REF!</definedName>
    <definedName name="RefFTEs">#REF!</definedName>
    <definedName name="RefFundExp" localSheetId="0">#REF!</definedName>
    <definedName name="RefFundExp">#REF!</definedName>
    <definedName name="RefFundRev" localSheetId="0">#REF!</definedName>
    <definedName name="RefFundRev">#REF!</definedName>
    <definedName name="rename" hidden="1">{"NonWhole",#N/A,FALSE,"ReorgRevisted"}</definedName>
    <definedName name="Revenue_Percent_Exemption" localSheetId="0">'[4]2001 Final Target Reductions'!#REF!</definedName>
    <definedName name="Revenue_Percent_Exemption">'[4]2001 Final Target Reductions'!#REF!</definedName>
    <definedName name="Revenues" localSheetId="0">#REF!</definedName>
    <definedName name="Revenues">#REF!</definedName>
    <definedName name="rod" hidden="1">{"NonWhole",#N/A,FALSE,"ReorgRevisted"}</definedName>
    <definedName name="sad" hidden="1">{"NonWhole",#N/A,FALSE,"ReorgRevisted"}</definedName>
    <definedName name="sdd" hidden="1">{"NonWhole",#N/A,FALSE,"ReorgRevisted"}</definedName>
    <definedName name="SecondQOO" localSheetId="0">#REF!</definedName>
    <definedName name="SecondQOO">#REF!</definedName>
    <definedName name="September" localSheetId="0">#REF!,#REF!,#REF!,#REF!,#REF!,#REF!</definedName>
    <definedName name="September">#REF!,#REF!,#REF!,#REF!,#REF!,#REF!</definedName>
    <definedName name="Service_Code">'[8]DATA Tables'!$A$154:$A$158</definedName>
    <definedName name="sick.sick" hidden="1">{"Whole",#N/A,FALSE,"ReorgRevisted"}</definedName>
    <definedName name="sod" hidden="1">{"NonWhole",#N/A,FALSE,"ReorgRevisted"}</definedName>
    <definedName name="Sort_Area" localSheetId="0">#REF!</definedName>
    <definedName name="Sort_Area">#REF!</definedName>
    <definedName name="SSI_Excess">0.0145</definedName>
    <definedName name="SSI_Max">102000</definedName>
    <definedName name="SSI_Percent">0.062</definedName>
    <definedName name="Staff_Months" localSheetId="0">#REF!</definedName>
    <definedName name="Staff_Months">#REF!</definedName>
    <definedName name="steps" hidden="1">{"cxtransfer",#N/A,FALSE,"ReorgRevisted"}</definedName>
    <definedName name="Supplemental" localSheetId="0">#REF!</definedName>
    <definedName name="Supplemental">#REF!</definedName>
    <definedName name="T191a" localSheetId="0">#REF!</definedName>
    <definedName name="T191a">#REF!</definedName>
    <definedName name="T191b" localSheetId="0">#REF!</definedName>
    <definedName name="T191b">#REF!</definedName>
    <definedName name="T192a" localSheetId="0">#REF!</definedName>
    <definedName name="T192a">#REF!</definedName>
    <definedName name="T192b" localSheetId="0">#REF!</definedName>
    <definedName name="T192b">#REF!</definedName>
    <definedName name="T193a" localSheetId="0">#REF!</definedName>
    <definedName name="T193a">#REF!</definedName>
    <definedName name="T193b" localSheetId="0">#REF!</definedName>
    <definedName name="T193b">#REF!</definedName>
    <definedName name="Table" localSheetId="0">#REF!</definedName>
    <definedName name="Table">#REF!</definedName>
    <definedName name="test">'[13]DATA Tables'!$A$37:$A$46</definedName>
    <definedName name="Text1" localSheetId="0">#REF!,#REF!,#REF!,#REF!,#REF!,#REF!,#REF!,#REF!,#REF!,#REF!,#REF!,#REF!</definedName>
    <definedName name="Text1">#REF!,#REF!,#REF!,#REF!,#REF!,#REF!,#REF!,#REF!,#REF!,#REF!,#REF!,#REF!</definedName>
    <definedName name="Text2" localSheetId="0">#REF!,#REF!,#REF!,#REF!,#REF!,#REF!,#REF!,#REF!,#REF!,#REF!,#REF!,#REF!</definedName>
    <definedName name="Text2">#REF!,#REF!,#REF!,#REF!,#REF!,#REF!,#REF!,#REF!,#REF!,#REF!,#REF!,#REF!</definedName>
    <definedName name="Text3" localSheetId="0">#REF!,#REF!,#REF!,#REF!,#REF!,#REF!,#REF!,#REF!,#REF!,#REF!</definedName>
    <definedName name="Text3">#REF!,#REF!,#REF!,#REF!,#REF!,#REF!,#REF!,#REF!,#REF!,#REF!</definedName>
    <definedName name="Text4" localSheetId="0">#REF!,#REF!,#REF!,#REF!,#REF!,#REF!,#REF!,#REF!,#REF!,#REF!,#REF!,#REF!,#REF!,#REF!</definedName>
    <definedName name="Text4">#REF!,#REF!,#REF!,#REF!,#REF!,#REF!,#REF!,#REF!,#REF!,#REF!,#REF!,#REF!,#REF!,#REF!</definedName>
    <definedName name="ThirdQOO" localSheetId="0">#REF!</definedName>
    <definedName name="ThirdQOO">#REF!</definedName>
    <definedName name="Total_PSQ" localSheetId="0">'[4]2001 Final Target Reductions'!#REF!</definedName>
    <definedName name="Total_PSQ">'[4]2001 Final Target Reductions'!#REF!</definedName>
    <definedName name="TotalAPPN">'[9]2011 DCHS (0935) Alloc 4-13ver1'!$E$103</definedName>
    <definedName name="TotalREQ">'[9]2011 DCHS (0935) Alloc 4-13ver1'!$R$2</definedName>
    <definedName name="TXIX1a" localSheetId="0">#REF!</definedName>
    <definedName name="TXIX1a">#REF!</definedName>
    <definedName name="TXIX1b" localSheetId="0">#REF!</definedName>
    <definedName name="TXIX1b">#REF!</definedName>
    <definedName name="TXIX2a" localSheetId="0">#REF!</definedName>
    <definedName name="TXIX2a">#REF!</definedName>
    <definedName name="TXIX2b" localSheetId="0">#REF!</definedName>
    <definedName name="TXIX2b">#REF!</definedName>
    <definedName name="TXIX3a" localSheetId="0">#REF!</definedName>
    <definedName name="TXIX3a">#REF!</definedName>
    <definedName name="TXIX3b" localSheetId="0">#REF!</definedName>
    <definedName name="TXIX3b">#REF!</definedName>
    <definedName name="usertable" localSheetId="0">#REF!</definedName>
    <definedName name="usertable">#REF!</definedName>
    <definedName name="v" hidden="1">{"cxtransfer",#N/A,FALSE,"ReorgRevisted"}</definedName>
    <definedName name="w" hidden="1">{"Dis",#N/A,FALSE,"ReorgRevisted"}</definedName>
    <definedName name="wa" hidden="1">{"Dis",#N/A,FALSE,"ReorgRevisted"}</definedName>
    <definedName name="waa" hidden="1">{"Dis",#N/A,FALSE,"ReorgRevisted"}</definedName>
    <definedName name="Wednesday1" localSheetId="0">#REF!,#REF!,#REF!,#REF!,#REF!,#REF!,#REF!,#REF!,#REF!,#REF!,#REF!,#REF!,#REF!,#REF!,#REF!,#REF!,#REF!,#REF!,#REF!,#REF!,#REF!,#REF!,#REF!,#REF!,#REF!,#REF!,#REF!,#REF!,#REF!,#REF!,#REF!,#REF!,#REF!,#REF!,#REF!,#REF!,#REF! #REF!</definedName>
    <definedName name="Wednesday1">#REF!,#REF!,#REF!,#REF!,#REF!,#REF!,#REF!,#REF!,#REF!,#REF!,#REF!,#REF!,#REF!,#REF!,#REF!,#REF!,#REF!,#REF!,#REF!,#REF!,#REF!,#REF!,#REF!,#REF!,#REF!,#REF!,#REF!,#REF!,#REF!,#REF!,#REF!,#REF!,#REF!,#REF!,#REF!,#REF!,#REF! #REF!</definedName>
    <definedName name="Wednesday2" localSheetId="0">#REF!,#REF!,#REF!,#REF!,#REF!,#REF!,#REF!,#REF!,#REF!,#REF!,#REF!,#REF!,#REF!,#REF!,#REF!,#REF!,#REF!,#REF!,#REF!,#REF!,#REF!</definedName>
    <definedName name="Wednesday2">#REF!,#REF!,#REF!,#REF!,#REF!,#REF!,#REF!,#REF!,#REF!,#REF!,#REF!,#REF!,#REF!,#REF!,#REF!,#REF!,#REF!,#REF!,#REF!,#REF!,#REF!</definedName>
    <definedName name="wrn.CX." hidden="1">{"cxtransfer",#N/A,FALSE,"ReorgRevisted"}</definedName>
    <definedName name="wrn.NonWholeReport." hidden="1">{"NonWhole",#N/A,FALSE,"ReorgRevisted"}</definedName>
    <definedName name="wrn.RprtDis." hidden="1">{"Dis",#N/A,FALSE,"ReorgRevisted"}</definedName>
    <definedName name="wrn.WholeReport." hidden="1">{"Whole",#N/A,FALSE,"ReorgRevisted"}</definedName>
    <definedName name="ws" hidden="1">{"Dis",#N/A,FALSE,"ReorgRevisted"}</definedName>
    <definedName name="x" hidden="1">{"cxtransfer",#N/A,FALSE,"ReorgRevisted"}</definedName>
    <definedName name="xls" hidden="1">{"cxtransfer",#N/A,FALSE,"ReorgRevisted"}</definedName>
    <definedName name="xxx" hidden="1">{"Dis",#N/A,FALSE,"ReorgRevisted"}</definedName>
    <definedName name="y" hidden="1">{"cxtransfer",#N/A,FALSE,"ReorgRevisted"}</definedName>
    <definedName name="year" localSheetId="0">#REF!</definedName>
    <definedName name="year">#REF!</definedName>
    <definedName name="yes" hidden="1">{"Dis",#N/A,FALSE,"ReorgRevisted"}</definedName>
    <definedName name="yr" localSheetId="0">#REF!</definedName>
    <definedName name="yr">#REF!</definedName>
    <definedName name="za" hidden="1">{"cxtransfer",#N/A,FALSE,"ReorgRevisted"}</definedName>
    <definedName name="zz" hidden="1">{"Dis",#N/A,FALSE,"ReorgRevisted"}</definedName>
    <definedName name="zzz" hidden="1">{"cxtransfer",#N/A,FALSE,"ReorgRevisted"}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1" l="1"/>
  <c r="G31" i="11"/>
  <c r="F30" i="11"/>
  <c r="F31" i="11"/>
  <c r="E31" i="11"/>
  <c r="D31" i="11"/>
  <c r="C31" i="11"/>
  <c r="B31" i="11"/>
  <c r="F27" i="11"/>
  <c r="E26" i="11"/>
  <c r="E34" i="11"/>
  <c r="E39" i="11"/>
  <c r="D26" i="11"/>
  <c r="D34" i="11"/>
  <c r="D39" i="11"/>
  <c r="C26" i="11"/>
  <c r="C34" i="11"/>
  <c r="C39" i="11"/>
  <c r="B26" i="11"/>
  <c r="B34" i="11"/>
  <c r="B39" i="11"/>
  <c r="N25" i="11"/>
  <c r="E14" i="11"/>
  <c r="D14" i="11"/>
  <c r="C14" i="11"/>
  <c r="C32" i="11"/>
  <c r="B14" i="11"/>
  <c r="B32" i="11"/>
  <c r="F12" i="11"/>
  <c r="F11" i="11"/>
  <c r="F10" i="11"/>
  <c r="F8" i="11"/>
  <c r="F7" i="11"/>
  <c r="E5" i="11"/>
  <c r="E32" i="11"/>
  <c r="D5" i="11"/>
  <c r="D32" i="11"/>
  <c r="D41" i="11"/>
  <c r="D43" i="11"/>
  <c r="E41" i="11"/>
  <c r="E43" i="11"/>
  <c r="B41" i="11"/>
  <c r="B43" i="11"/>
  <c r="C41" i="11"/>
  <c r="C43" i="11"/>
  <c r="F5" i="11"/>
  <c r="N19" i="11"/>
  <c r="F13" i="11"/>
  <c r="N13" i="11"/>
  <c r="G13" i="11"/>
  <c r="G14" i="11"/>
  <c r="N20" i="11"/>
  <c r="K13" i="11"/>
  <c r="K14" i="11"/>
  <c r="I13" i="11"/>
  <c r="I14" i="11"/>
  <c r="H13" i="11"/>
  <c r="H14" i="11"/>
  <c r="J13" i="11"/>
  <c r="J14" i="11"/>
  <c r="N17" i="11"/>
  <c r="N9" i="11"/>
  <c r="F14" i="11"/>
  <c r="N14" i="11"/>
  <c r="N18" i="11"/>
  <c r="F26" i="11"/>
  <c r="N16" i="11"/>
  <c r="F39" i="11"/>
  <c r="N26" i="11"/>
  <c r="O26" i="11"/>
  <c r="F32" i="11"/>
  <c r="G5" i="11"/>
  <c r="F41" i="11"/>
  <c r="F43" i="11"/>
  <c r="G26" i="11"/>
  <c r="G32" i="11"/>
  <c r="H5" i="11"/>
  <c r="G39" i="11"/>
  <c r="G41" i="11"/>
  <c r="G43" i="11"/>
  <c r="H26" i="11"/>
  <c r="H32" i="11"/>
  <c r="I5" i="11"/>
  <c r="N48" i="11"/>
  <c r="H39" i="11"/>
  <c r="H41" i="11"/>
  <c r="H43" i="11"/>
  <c r="I39" i="11"/>
  <c r="I26" i="11"/>
  <c r="I32" i="11"/>
  <c r="J5" i="11"/>
  <c r="I41" i="11"/>
  <c r="I43" i="11"/>
  <c r="J26" i="11"/>
  <c r="J32" i="11"/>
  <c r="K5" i="11"/>
  <c r="J39" i="11"/>
  <c r="J41" i="11"/>
  <c r="J43" i="11"/>
  <c r="K26" i="11"/>
  <c r="K32" i="11"/>
  <c r="K39" i="11"/>
  <c r="K41" i="11"/>
  <c r="K4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Rubardt, Aaron</author>
  </authors>
  <commentList>
    <comment ref="D4" authorId="0" shapeId="0" xr:uid="{DAD21CDD-F93E-4D49-A094-216A6BC764C1}">
      <text>
        <r>
          <rPr>
            <sz val="9"/>
            <color indexed="81"/>
            <rFont val="Tahoma"/>
            <family val="2"/>
          </rPr>
          <t xml:space="preserve">Revenue reflects most current revenue estimates. Expenditures reflects adopted budget plus any supplementals.  This column will be greyed out in the proposed budget.  
</t>
        </r>
      </text>
    </comment>
    <comment ref="E4" authorId="0" shapeId="0" xr:uid="{A14C2491-8545-4A2A-B245-E0EB7FA6AFF3}">
      <text>
        <r>
          <rPr>
            <sz val="9"/>
            <color indexed="81"/>
            <rFont val="Tahoma"/>
            <family val="2"/>
          </rPr>
          <t xml:space="preserve">Reflects actual revenue and expenditures as of a certain point of time.  This column will be greyed out in the proposed budget.
</t>
        </r>
      </text>
    </comment>
  </commentList>
</comments>
</file>

<file path=xl/sharedStrings.xml><?xml version="1.0" encoding="utf-8"?>
<sst xmlns="http://schemas.openxmlformats.org/spreadsheetml/2006/main" count="61" uniqueCount="61">
  <si>
    <t>2023 - 2024 Proposed Financial Plan (NEW BIENNIUM SCHEDULE APPLIED)</t>
  </si>
  <si>
    <t>Category</t>
  </si>
  <si>
    <t>2021-2022 Actuals</t>
  </si>
  <si>
    <t>2023-2024 Adopted</t>
  </si>
  <si>
    <t>2023-2024 Current Budget</t>
  </si>
  <si>
    <t>2023-2024 Biennial-to-Date Actuals</t>
  </si>
  <si>
    <t>2023-2024 Estimated</t>
  </si>
  <si>
    <t>2025 
Projected</t>
  </si>
  <si>
    <t>2026-2027 Projected</t>
  </si>
  <si>
    <t>2028-2029 Projected</t>
  </si>
  <si>
    <t>2030-2031 Projected</t>
  </si>
  <si>
    <t>2032-2033 Projected</t>
  </si>
  <si>
    <t xml:space="preserve">Beginning Fund Balance </t>
  </si>
  <si>
    <t>Revenues</t>
  </si>
  <si>
    <t>Federal</t>
  </si>
  <si>
    <t>State</t>
  </si>
  <si>
    <t>Local</t>
  </si>
  <si>
    <t>General Fund</t>
  </si>
  <si>
    <t>Intragovernmental</t>
  </si>
  <si>
    <t>Interfund Transfers</t>
  </si>
  <si>
    <t>Other</t>
  </si>
  <si>
    <t>Total Revenues</t>
  </si>
  <si>
    <t xml:space="preserve">Expenditures </t>
  </si>
  <si>
    <t>Strategy 1: Create and Operate Five Crisis Care Centers</t>
  </si>
  <si>
    <t xml:space="preserve">Strategy 2: Restore, Expand, and Sustain Residential Treatment Capacity </t>
  </si>
  <si>
    <t>Strategy 3: Strengthen the Community Behavioral Health Workforce</t>
  </si>
  <si>
    <t>Strategy 4: Early Crisis Response Investments</t>
  </si>
  <si>
    <t>Strategy 5: Capacity Building and Technical Assistance</t>
  </si>
  <si>
    <t>Strategy 6: Evaluation and Performance Measurement Activities</t>
  </si>
  <si>
    <t>Strategy 7: CCC Levy Administration</t>
  </si>
  <si>
    <t>Election Costs</t>
  </si>
  <si>
    <t>Planning Costs</t>
  </si>
  <si>
    <t>Total Expenditures</t>
  </si>
  <si>
    <r>
      <t>Estimated Underexpenditures</t>
    </r>
    <r>
      <rPr>
        <b/>
        <vertAlign val="superscript"/>
        <sz val="12"/>
        <rFont val="Calibri"/>
        <family val="2"/>
        <scheme val="minor"/>
      </rPr>
      <t xml:space="preserve"> </t>
    </r>
  </si>
  <si>
    <t>Other Fund Transactions</t>
  </si>
  <si>
    <t>Other GAAP Adjustments</t>
  </si>
  <si>
    <t>FMV GAAP Adjustment</t>
  </si>
  <si>
    <t>Total Other Fund Transactions</t>
  </si>
  <si>
    <t>Ending Fund Balance</t>
  </si>
  <si>
    <t>Reserves</t>
  </si>
  <si>
    <t>Rate Stabilization Reserve</t>
  </si>
  <si>
    <t>Reserved for Committed Projects</t>
  </si>
  <si>
    <t>Prorationing- Mitigation</t>
  </si>
  <si>
    <t>Rainy Day Reserve (60 days)</t>
  </si>
  <si>
    <t>Reverse FMV GAAP Adjustment</t>
  </si>
  <si>
    <t>Total Reserves</t>
  </si>
  <si>
    <t xml:space="preserve">Reserve Shortfall </t>
  </si>
  <si>
    <t>Ending Undesignated Fund Balance</t>
  </si>
  <si>
    <t xml:space="preserve">Financial Plan Notes </t>
  </si>
  <si>
    <t xml:space="preserve">2023-2024 estimated matches the proposed Crisis Care Centers Levy Implementation Plan. 
</t>
  </si>
  <si>
    <t>Revenue Notes:</t>
  </si>
  <si>
    <t>Revenue also includes estimated revenue from other sources (investment/interest income) of roughly $640K annually, depending on revenue fluctuations.</t>
  </si>
  <si>
    <t>Expenditure Notes:</t>
  </si>
  <si>
    <t xml:space="preserve">Expenses are based on the proposed Crisis Care Centers Levy Implementation Plan. </t>
  </si>
  <si>
    <t>Other Fund Transactions:</t>
  </si>
  <si>
    <t>Reserve Notes:</t>
  </si>
  <si>
    <t>Last Updated 12/07/2023 by DCHS Finance Staff.</t>
  </si>
  <si>
    <t>CCC Levy Fund / 1460</t>
  </si>
  <si>
    <t xml:space="preserve">This plan applies the new biennium schedule after the shift in 2025 to an even-odd cycle starting in 2026-2027. </t>
  </si>
  <si>
    <t xml:space="preserve">Revenues are based on the adopted August 2023 OEFA forecast (King County Forecast Council resolution KCFC2023-04) with a 99% collection factor, and a $0.145/$1,000 assessed value levy rate.  The dollar amount of the levy collected in the first year would be the base for computing annual increases for years 2025-2032 and would be limited by chapter 84.55 RCW.  </t>
  </si>
  <si>
    <t>Reserves are calculated to provide 60-day coverage of expenditures for ongoing CCC operations, CCC and residential treatment center maintenance, and program administration and evaluation.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</si>
</sst>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00\-000\-000\-0"/>
    <numFmt numFmtId="166" formatCode="[&lt;=9999999]000\-0000;[&gt;9999999]\(000\)\ 000\-0000;General"/>
    <numFmt numFmtId="167" formatCode="_(* #,##0_);_(* \(#,##0\);_(* &quot;-&quot;??_);_(@_)"/>
    <numFmt numFmtId="168" formatCode="00000"/>
    <numFmt numFmtId="169" formatCode="000000000"/>
    <numFmt numFmtId="170" formatCode="0000"/>
    <numFmt numFmtId="171" formatCode="000000"/>
    <numFmt numFmtId="172" formatCode="000"/>
    <numFmt numFmtId="173" formatCode="&quot;$&quot;* #,##0.00_);[Red]&quot;$&quot;* \(#,##0.00\)"/>
    <numFmt numFmtId="174" formatCode="0.0%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Helvetica"/>
      <family val="2"/>
    </font>
    <font>
      <sz val="10"/>
      <name val="Tahoma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</font>
    <font>
      <sz val="9"/>
      <color indexed="81"/>
      <name val="Tahoma"/>
      <family val="2"/>
    </font>
    <font>
      <u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2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56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1" applyNumberFormat="0" applyAlignment="0" applyProtection="0"/>
    <xf numFmtId="0" fontId="23" fillId="52" borderId="12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4" fillId="0" borderId="0">
      <alignment horizontal="center"/>
      <protection locked="0"/>
    </xf>
    <xf numFmtId="0" fontId="25" fillId="0" borderId="0" applyNumberFormat="0" applyFill="0" applyBorder="0" applyAlignment="0" applyProtection="0"/>
    <xf numFmtId="165" fontId="24" fillId="0" borderId="0">
      <alignment horizontal="center"/>
      <protection locked="0"/>
    </xf>
    <xf numFmtId="0" fontId="24" fillId="0" borderId="0">
      <alignment horizontal="center"/>
    </xf>
    <xf numFmtId="0" fontId="26" fillId="35" borderId="0" applyNumberFormat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1" applyNumberFormat="0" applyAlignment="0" applyProtection="0"/>
    <xf numFmtId="0" fontId="31" fillId="0" borderId="16" applyNumberFormat="0" applyFill="0" applyAlignment="0" applyProtection="0"/>
    <xf numFmtId="0" fontId="32" fillId="53" borderId="0" applyNumberFormat="0" applyBorder="0" applyAlignment="0" applyProtection="0"/>
    <xf numFmtId="0" fontId="24" fillId="0" borderId="0"/>
    <xf numFmtId="0" fontId="1" fillId="0" borderId="0"/>
    <xf numFmtId="0" fontId="24" fillId="0" borderId="0"/>
    <xf numFmtId="37" fontId="33" fillId="0" borderId="0"/>
    <xf numFmtId="0" fontId="24" fillId="54" borderId="17" applyNumberFormat="0" applyFont="0" applyAlignment="0" applyProtection="0"/>
    <xf numFmtId="0" fontId="34" fillId="51" borderId="18" applyNumberFormat="0" applyAlignment="0" applyProtection="0"/>
    <xf numFmtId="166" fontId="3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9" applyNumberFormat="0" applyFill="0" applyAlignment="0" applyProtection="0"/>
    <xf numFmtId="41" fontId="33" fillId="0" borderId="20" applyBorder="0"/>
    <xf numFmtId="0" fontId="38" fillId="0" borderId="0" applyNumberFormat="0" applyFill="0" applyBorder="0" applyAlignment="0" applyProtection="0"/>
    <xf numFmtId="0" fontId="24" fillId="0" borderId="0"/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0" fontId="46" fillId="0" borderId="0"/>
    <xf numFmtId="0" fontId="24" fillId="0" borderId="0"/>
    <xf numFmtId="0" fontId="24" fillId="0" borderId="0"/>
    <xf numFmtId="170" fontId="47" fillId="0" borderId="0"/>
    <xf numFmtId="170" fontId="47" fillId="0" borderId="0"/>
    <xf numFmtId="170" fontId="47" fillId="0" borderId="0"/>
    <xf numFmtId="170" fontId="47" fillId="0" borderId="0"/>
    <xf numFmtId="170" fontId="47" fillId="0" borderId="0"/>
    <xf numFmtId="170" fontId="47" fillId="0" borderId="0"/>
    <xf numFmtId="0" fontId="1" fillId="0" borderId="0"/>
    <xf numFmtId="0" fontId="48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4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47" fillId="0" borderId="0"/>
    <xf numFmtId="170" fontId="47" fillId="0" borderId="0"/>
    <xf numFmtId="170" fontId="47" fillId="0" borderId="0"/>
    <xf numFmtId="170" fontId="47" fillId="0" borderId="0"/>
    <xf numFmtId="170" fontId="47" fillId="0" borderId="0"/>
    <xf numFmtId="170" fontId="47" fillId="0" borderId="0"/>
    <xf numFmtId="170" fontId="47" fillId="0" borderId="0"/>
    <xf numFmtId="0" fontId="4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9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24" fillId="54" borderId="17" applyNumberFormat="0" applyFont="0" applyAlignment="0" applyProtection="0"/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0" fontId="24" fillId="0" borderId="0" applyNumberFormat="0" applyBorder="0"/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3" fontId="24" fillId="0" borderId="27" applyFont="0" applyFill="0" applyProtection="0"/>
    <xf numFmtId="43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24" fillId="0" borderId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17" fillId="56" borderId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50" borderId="0" applyNumberFormat="0" applyBorder="0" applyAlignment="0" applyProtection="0"/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168" fontId="43" fillId="0" borderId="10">
      <alignment horizontal="center"/>
    </xf>
    <xf numFmtId="0" fontId="21" fillId="34" borderId="0" applyNumberFormat="0" applyBorder="0" applyAlignment="0" applyProtection="0"/>
    <xf numFmtId="0" fontId="22" fillId="51" borderId="11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169" fontId="43" fillId="0" borderId="10">
      <alignment horizontal="center"/>
    </xf>
    <xf numFmtId="0" fontId="26" fillId="35" borderId="0" applyNumberFormat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30" fillId="38" borderId="11" applyNumberFormat="0" applyAlignment="0" applyProtection="0"/>
    <xf numFmtId="0" fontId="31" fillId="0" borderId="16" applyNumberFormat="0" applyFill="0" applyAlignment="0" applyProtection="0"/>
    <xf numFmtId="0" fontId="32" fillId="5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170" fontId="43" fillId="0" borderId="10">
      <alignment horizontal="center"/>
    </xf>
    <xf numFmtId="0" fontId="34" fillId="51" borderId="18" applyNumberFormat="0" applyAlignment="0" applyProtection="0"/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171" fontId="43" fillId="0" borderId="10">
      <alignment horizontal="center"/>
    </xf>
    <xf numFmtId="42" fontId="16" fillId="0" borderId="28" applyFont="0" applyAlignment="0">
      <alignment horizontal="right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172" fontId="43" fillId="0" borderId="10">
      <alignment horizontal="center"/>
    </xf>
    <xf numFmtId="0" fontId="36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51" fillId="0" borderId="0"/>
    <xf numFmtId="43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/>
    <xf numFmtId="0" fontId="40" fillId="55" borderId="0" xfId="0" applyFont="1" applyFill="1" applyAlignment="1">
      <alignment horizontal="center"/>
    </xf>
    <xf numFmtId="0" fontId="0" fillId="55" borderId="0" xfId="0" applyFill="1"/>
    <xf numFmtId="167" fontId="40" fillId="55" borderId="25" xfId="90" applyNumberFormat="1" applyFont="1" applyFill="1" applyBorder="1" applyAlignment="1">
      <alignment horizontal="right" vertical="center" indent="1"/>
    </xf>
    <xf numFmtId="167" fontId="39" fillId="55" borderId="23" xfId="70" applyNumberFormat="1" applyFont="1" applyFill="1" applyBorder="1" applyAlignment="1">
      <alignment horizontal="right" vertical="center" indent="1"/>
    </xf>
    <xf numFmtId="167" fontId="39" fillId="55" borderId="20" xfId="70" applyNumberFormat="1" applyFont="1" applyFill="1" applyBorder="1" applyAlignment="1">
      <alignment horizontal="right" vertical="center" indent="1"/>
    </xf>
    <xf numFmtId="167" fontId="40" fillId="55" borderId="26" xfId="70" applyNumberFormat="1" applyFont="1" applyFill="1" applyBorder="1" applyAlignment="1">
      <alignment horizontal="right" vertical="center" indent="1"/>
    </xf>
    <xf numFmtId="167" fontId="40" fillId="55" borderId="24" xfId="70" applyNumberFormat="1" applyFont="1" applyFill="1" applyBorder="1" applyAlignment="1">
      <alignment horizontal="right" vertical="center" indent="1"/>
    </xf>
    <xf numFmtId="167" fontId="40" fillId="55" borderId="20" xfId="90" applyNumberFormat="1" applyFont="1" applyFill="1" applyBorder="1" applyAlignment="1">
      <alignment horizontal="right" vertical="center" indent="1"/>
    </xf>
    <xf numFmtId="167" fontId="40" fillId="55" borderId="20" xfId="70" applyNumberFormat="1" applyFont="1" applyFill="1" applyBorder="1" applyAlignment="1">
      <alignment horizontal="right" vertical="center" indent="1"/>
    </xf>
    <xf numFmtId="167" fontId="39" fillId="55" borderId="20" xfId="90" applyNumberFormat="1" applyFont="1" applyFill="1" applyBorder="1" applyAlignment="1">
      <alignment horizontal="right" vertical="center" indent="1"/>
    </xf>
    <xf numFmtId="167" fontId="40" fillId="55" borderId="24" xfId="90" applyNumberFormat="1" applyFont="1" applyFill="1" applyBorder="1" applyAlignment="1">
      <alignment horizontal="right" vertical="center" indent="1"/>
    </xf>
    <xf numFmtId="167" fontId="40" fillId="55" borderId="24" xfId="1" applyNumberFormat="1" applyFont="1" applyFill="1" applyBorder="1" applyAlignment="1">
      <alignment horizontal="right" vertical="center" indent="1"/>
    </xf>
    <xf numFmtId="167" fontId="40" fillId="55" borderId="10" xfId="1" applyNumberFormat="1" applyFont="1" applyFill="1" applyBorder="1" applyAlignment="1">
      <alignment horizontal="right" vertical="center" indent="1"/>
    </xf>
    <xf numFmtId="167" fontId="40" fillId="55" borderId="10" xfId="70" applyNumberFormat="1" applyFont="1" applyFill="1" applyBorder="1" applyAlignment="1" applyProtection="1">
      <alignment horizontal="right" indent="1"/>
    </xf>
    <xf numFmtId="167" fontId="39" fillId="55" borderId="25" xfId="90" applyNumberFormat="1" applyFont="1" applyFill="1" applyBorder="1" applyAlignment="1" applyProtection="1">
      <alignment horizontal="right" indent="1"/>
      <protection locked="0"/>
    </xf>
    <xf numFmtId="0" fontId="0" fillId="55" borderId="0" xfId="0" applyFill="1" applyProtection="1">
      <protection locked="0"/>
    </xf>
    <xf numFmtId="167" fontId="39" fillId="55" borderId="20" xfId="70" applyNumberFormat="1" applyFont="1" applyFill="1" applyBorder="1" applyAlignment="1" applyProtection="1">
      <alignment horizontal="right" vertical="center" indent="1"/>
      <protection locked="0"/>
    </xf>
    <xf numFmtId="167" fontId="39" fillId="55" borderId="23" xfId="70" applyNumberFormat="1" applyFont="1" applyFill="1" applyBorder="1" applyAlignment="1" applyProtection="1">
      <alignment horizontal="right" vertical="center" indent="1"/>
      <protection locked="0"/>
    </xf>
    <xf numFmtId="167" fontId="40" fillId="55" borderId="20" xfId="90" applyNumberFormat="1" applyFont="1" applyFill="1" applyBorder="1" applyAlignment="1" applyProtection="1">
      <alignment horizontal="right" vertical="center" indent="1"/>
      <protection locked="0"/>
    </xf>
    <xf numFmtId="167" fontId="39" fillId="55" borderId="20" xfId="90" applyNumberFormat="1" applyFont="1" applyFill="1" applyBorder="1" applyAlignment="1" applyProtection="1">
      <alignment horizontal="right" indent="1"/>
      <protection locked="0"/>
    </xf>
    <xf numFmtId="37" fontId="40" fillId="55" borderId="10" xfId="90" applyFont="1" applyFill="1" applyBorder="1" applyAlignment="1" applyProtection="1">
      <alignment horizontal="left"/>
      <protection locked="0"/>
    </xf>
    <xf numFmtId="37" fontId="40" fillId="55" borderId="20" xfId="90" applyFont="1" applyFill="1" applyBorder="1" applyAlignment="1" applyProtection="1">
      <alignment horizontal="left" vertical="center"/>
      <protection locked="0"/>
    </xf>
    <xf numFmtId="37" fontId="40" fillId="55" borderId="24" xfId="90" applyFont="1" applyFill="1" applyBorder="1" applyAlignment="1" applyProtection="1">
      <alignment horizontal="left" vertical="center"/>
      <protection locked="0"/>
    </xf>
    <xf numFmtId="37" fontId="40" fillId="55" borderId="10" xfId="90" applyFont="1" applyFill="1" applyBorder="1" applyAlignment="1" applyProtection="1">
      <alignment horizontal="left" vertical="center"/>
      <protection locked="0"/>
    </xf>
    <xf numFmtId="37" fontId="39" fillId="55" borderId="20" xfId="90" applyFont="1" applyFill="1" applyBorder="1" applyAlignment="1" applyProtection="1">
      <alignment horizontal="left" vertical="center"/>
      <protection locked="0"/>
    </xf>
    <xf numFmtId="167" fontId="40" fillId="55" borderId="10" xfId="70" applyNumberFormat="1" applyFont="1" applyFill="1" applyBorder="1" applyAlignment="1" applyProtection="1">
      <alignment horizontal="right" indent="1"/>
      <protection locked="0"/>
    </xf>
    <xf numFmtId="167" fontId="40" fillId="55" borderId="10" xfId="90" applyNumberFormat="1" applyFont="1" applyFill="1" applyBorder="1" applyAlignment="1" applyProtection="1">
      <alignment horizontal="right" vertical="center" indent="1"/>
      <protection locked="0"/>
    </xf>
    <xf numFmtId="167" fontId="39" fillId="55" borderId="10" xfId="1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174" fontId="0" fillId="0" borderId="0" xfId="563" applyNumberFormat="1" applyFont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17" fillId="0" borderId="0" xfId="0" applyFont="1" applyProtection="1"/>
    <xf numFmtId="0" fontId="42" fillId="0" borderId="0" xfId="0" applyFont="1" applyProtection="1"/>
    <xf numFmtId="167" fontId="40" fillId="57" borderId="10" xfId="70" applyNumberFormat="1" applyFont="1" applyFill="1" applyBorder="1" applyAlignment="1" applyProtection="1">
      <alignment horizontal="right" indent="1"/>
    </xf>
    <xf numFmtId="167" fontId="39" fillId="57" borderId="23" xfId="70" applyNumberFormat="1" applyFont="1" applyFill="1" applyBorder="1" applyAlignment="1">
      <alignment horizontal="right" vertical="center" indent="1"/>
    </xf>
    <xf numFmtId="167" fontId="39" fillId="57" borderId="20" xfId="70" applyNumberFormat="1" applyFont="1" applyFill="1" applyBorder="1" applyAlignment="1" applyProtection="1">
      <alignment horizontal="right" vertical="center" indent="1"/>
      <protection locked="0"/>
    </xf>
    <xf numFmtId="167" fontId="40" fillId="57" borderId="26" xfId="70" applyNumberFormat="1" applyFont="1" applyFill="1" applyBorder="1" applyAlignment="1">
      <alignment horizontal="right" vertical="center" indent="1"/>
    </xf>
    <xf numFmtId="167" fontId="39" fillId="57" borderId="23" xfId="70" applyNumberFormat="1" applyFont="1" applyFill="1" applyBorder="1" applyAlignment="1" applyProtection="1">
      <alignment horizontal="right" vertical="center" indent="1"/>
      <protection locked="0"/>
    </xf>
    <xf numFmtId="167" fontId="40" fillId="57" borderId="24" xfId="70" applyNumberFormat="1" applyFont="1" applyFill="1" applyBorder="1" applyAlignment="1">
      <alignment horizontal="right" vertical="center" indent="1"/>
    </xf>
    <xf numFmtId="167" fontId="40" fillId="57" borderId="10" xfId="90" applyNumberFormat="1" applyFont="1" applyFill="1" applyBorder="1" applyAlignment="1" applyProtection="1">
      <alignment horizontal="right" vertical="center" indent="1"/>
      <protection locked="0"/>
    </xf>
    <xf numFmtId="167" fontId="39" fillId="57" borderId="10" xfId="1" applyNumberFormat="1" applyFont="1" applyFill="1" applyBorder="1" applyAlignment="1" applyProtection="1">
      <alignment horizontal="right" vertical="center" indent="1"/>
      <protection locked="0"/>
    </xf>
    <xf numFmtId="167" fontId="39" fillId="57" borderId="25" xfId="90" applyNumberFormat="1" applyFont="1" applyFill="1" applyBorder="1" applyAlignment="1" applyProtection="1">
      <alignment horizontal="right" indent="1"/>
      <protection locked="0"/>
    </xf>
    <xf numFmtId="167" fontId="39" fillId="57" borderId="20" xfId="70" applyNumberFormat="1" applyFont="1" applyFill="1" applyBorder="1" applyAlignment="1">
      <alignment horizontal="right" vertical="center" indent="1"/>
    </xf>
    <xf numFmtId="167" fontId="40" fillId="57" borderId="20" xfId="70" applyNumberFormat="1" applyFont="1" applyFill="1" applyBorder="1" applyAlignment="1">
      <alignment horizontal="right" vertical="center" indent="1"/>
    </xf>
    <xf numFmtId="167" fontId="40" fillId="57" borderId="24" xfId="1" applyNumberFormat="1" applyFont="1" applyFill="1" applyBorder="1" applyAlignment="1">
      <alignment horizontal="right" vertical="center" indent="1"/>
    </xf>
    <xf numFmtId="167" fontId="39" fillId="55" borderId="25" xfId="90" applyNumberFormat="1" applyFont="1" applyFill="1" applyBorder="1" applyAlignment="1">
      <alignment horizontal="right" vertical="center" indent="1"/>
    </xf>
    <xf numFmtId="167" fontId="0" fillId="0" borderId="0" xfId="1" applyNumberFormat="1" applyFont="1" applyProtection="1">
      <protection locked="0"/>
    </xf>
    <xf numFmtId="0" fontId="0" fillId="0" borderId="0" xfId="0" applyAlignment="1">
      <alignment horizontal="center"/>
    </xf>
    <xf numFmtId="167" fontId="40" fillId="55" borderId="10" xfId="70" quotePrefix="1" applyNumberFormat="1" applyFont="1" applyFill="1" applyBorder="1" applyAlignment="1" applyProtection="1">
      <alignment horizontal="right" vertical="center" indent="1"/>
    </xf>
    <xf numFmtId="0" fontId="0" fillId="0" borderId="0" xfId="0" applyAlignment="1">
      <alignment horizontal="left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42" fillId="0" borderId="0" xfId="0" applyFont="1" applyAlignment="1">
      <alignment horizontal="left"/>
    </xf>
    <xf numFmtId="37" fontId="40" fillId="0" borderId="0" xfId="90" applyFont="1" applyAlignment="1" applyProtection="1">
      <alignment horizontal="left"/>
      <protection locked="0"/>
    </xf>
    <xf numFmtId="37" fontId="40" fillId="0" borderId="0" xfId="90" applyFont="1" applyAlignment="1">
      <alignment horizontal="left"/>
    </xf>
    <xf numFmtId="37" fontId="39" fillId="0" borderId="0" xfId="90" applyFont="1"/>
    <xf numFmtId="0" fontId="42" fillId="0" borderId="0" xfId="0" applyFont="1" applyAlignment="1" applyProtection="1"/>
    <xf numFmtId="0" fontId="0" fillId="0" borderId="0" xfId="0" applyAlignment="1" applyProtection="1">
      <protection locked="0"/>
    </xf>
    <xf numFmtId="167" fontId="0" fillId="0" borderId="0" xfId="0" applyNumberFormat="1" applyProtection="1">
      <protection locked="0"/>
    </xf>
    <xf numFmtId="167" fontId="39" fillId="0" borderId="20" xfId="70" applyNumberFormat="1" applyFont="1" applyFill="1" applyBorder="1" applyAlignment="1">
      <alignment horizontal="right" vertical="center" indent="1"/>
    </xf>
    <xf numFmtId="43" fontId="0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167" fontId="0" fillId="0" borderId="0" xfId="1" applyNumberFormat="1" applyFont="1" applyFill="1" applyBorder="1" applyProtection="1">
      <protection locked="0"/>
    </xf>
    <xf numFmtId="0" fontId="55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7" fontId="39" fillId="0" borderId="20" xfId="70" applyNumberFormat="1" applyFont="1" applyFill="1" applyBorder="1" applyAlignment="1" applyProtection="1">
      <alignment horizontal="right" vertical="center" indent="1"/>
      <protection locked="0"/>
    </xf>
    <xf numFmtId="37" fontId="40" fillId="55" borderId="10" xfId="90" applyFont="1" applyFill="1" applyBorder="1" applyAlignment="1" applyProtection="1">
      <alignment horizontal="left" vertical="top" wrapText="1"/>
    </xf>
    <xf numFmtId="37" fontId="40" fillId="55" borderId="21" xfId="90" applyFont="1" applyFill="1" applyBorder="1" applyAlignment="1">
      <alignment horizontal="center" vertical="top" wrapText="1"/>
    </xf>
    <xf numFmtId="37" fontId="40" fillId="55" borderId="10" xfId="90" applyFont="1" applyFill="1" applyBorder="1" applyAlignment="1">
      <alignment horizontal="center" vertical="top" wrapText="1"/>
    </xf>
    <xf numFmtId="37" fontId="40" fillId="57" borderId="10" xfId="90" applyFont="1" applyFill="1" applyBorder="1" applyAlignment="1">
      <alignment horizontal="center" vertical="top" wrapText="1"/>
    </xf>
    <xf numFmtId="167" fontId="39" fillId="0" borderId="25" xfId="90" applyNumberFormat="1" applyFont="1" applyBorder="1" applyAlignment="1">
      <alignment horizontal="right" vertical="center" indent="1"/>
    </xf>
    <xf numFmtId="167" fontId="39" fillId="0" borderId="20" xfId="90" applyNumberFormat="1" applyFont="1" applyBorder="1" applyAlignment="1">
      <alignment horizontal="right" vertical="center" indent="1"/>
    </xf>
    <xf numFmtId="37" fontId="39" fillId="55" borderId="25" xfId="90" quotePrefix="1" applyFont="1" applyFill="1" applyBorder="1" applyAlignment="1" applyProtection="1">
      <alignment horizontal="left" vertical="center" indent="2"/>
      <protection locked="0"/>
    </xf>
    <xf numFmtId="37" fontId="39" fillId="0" borderId="20" xfId="90" applyFont="1" applyFill="1" applyBorder="1" applyAlignment="1">
      <alignment horizontal="left" wrapText="1" indent="1"/>
    </xf>
    <xf numFmtId="37" fontId="39" fillId="55" borderId="20" xfId="90" applyFont="1" applyFill="1" applyBorder="1" applyAlignment="1">
      <alignment horizontal="left" indent="1"/>
    </xf>
    <xf numFmtId="37" fontId="39" fillId="55" borderId="20" xfId="90" applyFont="1" applyFill="1" applyBorder="1" applyAlignment="1">
      <alignment horizontal="left" wrapText="1" indent="1"/>
    </xf>
    <xf numFmtId="167" fontId="0" fillId="0" borderId="0" xfId="0" applyNumberFormat="1" applyFont="1" applyFill="1" applyProtection="1">
      <protection locked="0"/>
    </xf>
    <xf numFmtId="167" fontId="39" fillId="55" borderId="25" xfId="70" applyNumberFormat="1" applyFont="1" applyFill="1" applyBorder="1" applyAlignment="1" applyProtection="1">
      <alignment horizontal="right" vertical="center" indent="1"/>
      <protection locked="0"/>
    </xf>
    <xf numFmtId="167" fontId="0" fillId="0" borderId="0" xfId="0" applyNumberFormat="1" applyBorder="1" applyProtection="1">
      <protection locked="0"/>
    </xf>
    <xf numFmtId="37" fontId="39" fillId="55" borderId="25" xfId="90" applyFont="1" applyFill="1" applyBorder="1" applyAlignment="1">
      <alignment horizontal="left" wrapText="1" indent="1"/>
    </xf>
    <xf numFmtId="37" fontId="39" fillId="55" borderId="25" xfId="90" quotePrefix="1" applyFont="1" applyFill="1" applyBorder="1" applyAlignment="1" applyProtection="1">
      <alignment horizontal="left" vertical="center"/>
      <protection locked="0"/>
    </xf>
    <xf numFmtId="167" fontId="39" fillId="57" borderId="22" xfId="70" applyNumberFormat="1" applyFont="1" applyFill="1" applyBorder="1" applyAlignment="1" applyProtection="1">
      <alignment horizontal="right" vertical="center" indent="1"/>
      <protection locked="0"/>
    </xf>
    <xf numFmtId="37" fontId="39" fillId="55" borderId="20" xfId="90" applyFont="1" applyFill="1" applyBorder="1" applyAlignment="1" applyProtection="1">
      <alignment horizontal="left" vertical="center" indent="1"/>
      <protection locked="0"/>
    </xf>
    <xf numFmtId="167" fontId="39" fillId="55" borderId="20" xfId="565" applyNumberFormat="1" applyFont="1" applyFill="1" applyBorder="1" applyAlignment="1">
      <alignment vertical="center"/>
    </xf>
    <xf numFmtId="37" fontId="39" fillId="55" borderId="20" xfId="90" applyFont="1" applyFill="1" applyBorder="1" applyAlignment="1" applyProtection="1">
      <alignment horizontal="left" indent="1"/>
      <protection locked="0"/>
    </xf>
    <xf numFmtId="167" fontId="56" fillId="55" borderId="20" xfId="565" applyNumberFormat="1" applyFont="1" applyFill="1" applyBorder="1" applyAlignment="1">
      <alignment vertical="center"/>
    </xf>
    <xf numFmtId="37" fontId="54" fillId="0" borderId="0" xfId="90" applyFont="1" applyAlignment="1" applyProtection="1">
      <alignment horizontal="left" vertical="top" wrapText="1"/>
      <protection locked="0"/>
    </xf>
    <xf numFmtId="37" fontId="42" fillId="0" borderId="0" xfId="90" applyFont="1" applyAlignment="1" applyProtection="1">
      <alignment horizontal="left" vertical="top" wrapText="1" indent="1"/>
      <protection locked="0"/>
    </xf>
    <xf numFmtId="0" fontId="52" fillId="58" borderId="0" xfId="0" applyFont="1" applyFill="1" applyAlignment="1" applyProtection="1">
      <alignment horizontal="center"/>
      <protection locked="0"/>
    </xf>
    <xf numFmtId="0" fontId="1" fillId="0" borderId="0" xfId="564" applyAlignment="1">
      <alignment horizontal="left" vertical="top" wrapText="1" indent="1"/>
    </xf>
    <xf numFmtId="0" fontId="0" fillId="0" borderId="0" xfId="0" applyAlignment="1" applyProtection="1">
      <alignment horizontal="left" wrapText="1" indent="1"/>
      <protection locked="0"/>
    </xf>
    <xf numFmtId="167" fontId="40" fillId="57" borderId="10" xfId="70" quotePrefix="1" applyNumberFormat="1" applyFont="1" applyFill="1" applyBorder="1" applyAlignment="1" applyProtection="1">
      <alignment horizontal="right" vertical="center" indent="1"/>
    </xf>
    <xf numFmtId="0" fontId="0" fillId="0" borderId="0" xfId="0" applyAlignment="1">
      <alignment horizontal="left" vertical="top" wrapText="1" indent="1"/>
    </xf>
    <xf numFmtId="37" fontId="54" fillId="0" borderId="0" xfId="90" applyFont="1" applyAlignment="1" applyProtection="1">
      <alignment horizontal="left" vertical="top" wrapText="1"/>
      <protection locked="0"/>
    </xf>
    <xf numFmtId="37" fontId="42" fillId="0" borderId="0" xfId="90" applyFont="1" applyAlignment="1" applyProtection="1">
      <alignment horizontal="left" vertical="top" wrapText="1" indent="1"/>
      <protection locked="0"/>
    </xf>
    <xf numFmtId="0" fontId="52" fillId="58" borderId="0" xfId="0" applyFont="1" applyFill="1" applyAlignment="1" applyProtection="1">
      <alignment horizontal="center"/>
      <protection locked="0"/>
    </xf>
    <xf numFmtId="0" fontId="1" fillId="0" borderId="0" xfId="564" applyAlignment="1">
      <alignment horizontal="left" vertical="top" wrapText="1" indent="1"/>
    </xf>
    <xf numFmtId="0" fontId="0" fillId="0" borderId="0" xfId="0" applyAlignment="1" applyProtection="1">
      <alignment horizontal="left" wrapText="1" indent="1"/>
      <protection locked="0"/>
    </xf>
  </cellXfs>
  <cellStyles count="566">
    <cellStyle name="20% - Accent1" xfId="20" builtinId="30" customBuiltin="1"/>
    <cellStyle name="20% - Accent1 2" xfId="43" xr:uid="{00000000-0005-0000-0000-000001000000}"/>
    <cellStyle name="20% - Accent1 2 2" xfId="301" xr:uid="{00000000-0005-0000-0000-000002000000}"/>
    <cellStyle name="20% - Accent2" xfId="24" builtinId="34" customBuiltin="1"/>
    <cellStyle name="20% - Accent2 2" xfId="44" xr:uid="{00000000-0005-0000-0000-000004000000}"/>
    <cellStyle name="20% - Accent2 2 2" xfId="302" xr:uid="{00000000-0005-0000-0000-000005000000}"/>
    <cellStyle name="20% - Accent3" xfId="28" builtinId="38" customBuiltin="1"/>
    <cellStyle name="20% - Accent3 2" xfId="45" xr:uid="{00000000-0005-0000-0000-000007000000}"/>
    <cellStyle name="20% - Accent3 2 2" xfId="303" xr:uid="{00000000-0005-0000-0000-000008000000}"/>
    <cellStyle name="20% - Accent4" xfId="32" builtinId="42" customBuiltin="1"/>
    <cellStyle name="20% - Accent4 2" xfId="46" xr:uid="{00000000-0005-0000-0000-00000A000000}"/>
    <cellStyle name="20% - Accent4 2 2" xfId="304" xr:uid="{00000000-0005-0000-0000-00000B000000}"/>
    <cellStyle name="20% - Accent5" xfId="36" builtinId="46" customBuiltin="1"/>
    <cellStyle name="20% - Accent5 2" xfId="47" xr:uid="{00000000-0005-0000-0000-00000D000000}"/>
    <cellStyle name="20% - Accent6" xfId="40" builtinId="50" customBuiltin="1"/>
    <cellStyle name="20% - Accent6 2" xfId="48" xr:uid="{00000000-0005-0000-0000-00000F000000}"/>
    <cellStyle name="20% - Accent6 2 2" xfId="305" xr:uid="{00000000-0005-0000-0000-000010000000}"/>
    <cellStyle name="40% - Accent1" xfId="21" builtinId="31" customBuiltin="1"/>
    <cellStyle name="40% - Accent1 2" xfId="49" xr:uid="{00000000-0005-0000-0000-000012000000}"/>
    <cellStyle name="40% - Accent1 2 2" xfId="306" xr:uid="{00000000-0005-0000-0000-000013000000}"/>
    <cellStyle name="40% - Accent2" xfId="25" builtinId="35" customBuiltin="1"/>
    <cellStyle name="40% - Accent2 2" xfId="50" xr:uid="{00000000-0005-0000-0000-000015000000}"/>
    <cellStyle name="40% - Accent3" xfId="29" builtinId="39" customBuiltin="1"/>
    <cellStyle name="40% - Accent3 2" xfId="51" xr:uid="{00000000-0005-0000-0000-000017000000}"/>
    <cellStyle name="40% - Accent3 2 2" xfId="307" xr:uid="{00000000-0005-0000-0000-000018000000}"/>
    <cellStyle name="40% - Accent4" xfId="33" builtinId="43" customBuiltin="1"/>
    <cellStyle name="40% - Accent4 2" xfId="52" xr:uid="{00000000-0005-0000-0000-00001A000000}"/>
    <cellStyle name="40% - Accent4 2 2" xfId="308" xr:uid="{00000000-0005-0000-0000-00001B000000}"/>
    <cellStyle name="40% - Accent5" xfId="37" builtinId="47" customBuiltin="1"/>
    <cellStyle name="40% - Accent5 2" xfId="53" xr:uid="{00000000-0005-0000-0000-00001D000000}"/>
    <cellStyle name="40% - Accent5 2 2" xfId="309" xr:uid="{00000000-0005-0000-0000-00001E000000}"/>
    <cellStyle name="40% - Accent6" xfId="41" builtinId="51" customBuiltin="1"/>
    <cellStyle name="40% - Accent6 2" xfId="54" xr:uid="{00000000-0005-0000-0000-000020000000}"/>
    <cellStyle name="40% - Accent6 2 2" xfId="310" xr:uid="{00000000-0005-0000-0000-000021000000}"/>
    <cellStyle name="60% - Accent1" xfId="22" builtinId="32" customBuiltin="1"/>
    <cellStyle name="60% - Accent1 2" xfId="55" xr:uid="{00000000-0005-0000-0000-000023000000}"/>
    <cellStyle name="60% - Accent1 2 2" xfId="311" xr:uid="{00000000-0005-0000-0000-000024000000}"/>
    <cellStyle name="60% - Accent2" xfId="26" builtinId="36" customBuiltin="1"/>
    <cellStyle name="60% - Accent2 2" xfId="56" xr:uid="{00000000-0005-0000-0000-000026000000}"/>
    <cellStyle name="60% - Accent2 2 2" xfId="312" xr:uid="{00000000-0005-0000-0000-000027000000}"/>
    <cellStyle name="60% - Accent3" xfId="30" builtinId="40" customBuiltin="1"/>
    <cellStyle name="60% - Accent3 2" xfId="57" xr:uid="{00000000-0005-0000-0000-000029000000}"/>
    <cellStyle name="60% - Accent3 2 2" xfId="313" xr:uid="{00000000-0005-0000-0000-00002A000000}"/>
    <cellStyle name="60% - Accent4" xfId="34" builtinId="44" customBuiltin="1"/>
    <cellStyle name="60% - Accent4 2" xfId="58" xr:uid="{00000000-0005-0000-0000-00002C000000}"/>
    <cellStyle name="60% - Accent4 2 2" xfId="314" xr:uid="{00000000-0005-0000-0000-00002D000000}"/>
    <cellStyle name="60% - Accent5" xfId="38" builtinId="48" customBuiltin="1"/>
    <cellStyle name="60% - Accent5 2" xfId="59" xr:uid="{00000000-0005-0000-0000-00002F000000}"/>
    <cellStyle name="60% - Accent5 2 2" xfId="315" xr:uid="{00000000-0005-0000-0000-000030000000}"/>
    <cellStyle name="60% - Accent6" xfId="42" builtinId="52" customBuiltin="1"/>
    <cellStyle name="60% - Accent6 2" xfId="60" xr:uid="{00000000-0005-0000-0000-000032000000}"/>
    <cellStyle name="60% - Accent6 2 2" xfId="316" xr:uid="{00000000-0005-0000-0000-000033000000}"/>
    <cellStyle name="60% Accent1" xfId="317" xr:uid="{00000000-0005-0000-0000-000034000000}"/>
    <cellStyle name="Accent1" xfId="19" builtinId="29" customBuiltin="1"/>
    <cellStyle name="Accent1 2" xfId="61" xr:uid="{00000000-0005-0000-0000-000036000000}"/>
    <cellStyle name="Accent1 2 2" xfId="318" xr:uid="{00000000-0005-0000-0000-000037000000}"/>
    <cellStyle name="Accent2" xfId="23" builtinId="33" customBuiltin="1"/>
    <cellStyle name="Accent2 2" xfId="62" xr:uid="{00000000-0005-0000-0000-000039000000}"/>
    <cellStyle name="Accent2 2 2" xfId="319" xr:uid="{00000000-0005-0000-0000-00003A000000}"/>
    <cellStyle name="Accent3" xfId="27" builtinId="37" customBuiltin="1"/>
    <cellStyle name="Accent3 2" xfId="63" xr:uid="{00000000-0005-0000-0000-00003C000000}"/>
    <cellStyle name="Accent3 2 2" xfId="320" xr:uid="{00000000-0005-0000-0000-00003D000000}"/>
    <cellStyle name="Accent4" xfId="31" builtinId="41" customBuiltin="1"/>
    <cellStyle name="Accent4 2" xfId="64" xr:uid="{00000000-0005-0000-0000-00003F000000}"/>
    <cellStyle name="Accent4 2 2" xfId="321" xr:uid="{00000000-0005-0000-0000-000040000000}"/>
    <cellStyle name="Accent5" xfId="35" builtinId="45" customBuiltin="1"/>
    <cellStyle name="Accent5 2" xfId="65" xr:uid="{00000000-0005-0000-0000-000042000000}"/>
    <cellStyle name="Accent6" xfId="39" builtinId="49" customBuiltin="1"/>
    <cellStyle name="Accent6 2" xfId="66" xr:uid="{00000000-0005-0000-0000-000044000000}"/>
    <cellStyle name="Accent6 2 2" xfId="322" xr:uid="{00000000-0005-0000-0000-000045000000}"/>
    <cellStyle name="Account" xfId="99" xr:uid="{00000000-0005-0000-0000-000046000000}"/>
    <cellStyle name="Account 10" xfId="100" xr:uid="{00000000-0005-0000-0000-000047000000}"/>
    <cellStyle name="Account 10 2" xfId="323" xr:uid="{00000000-0005-0000-0000-000048000000}"/>
    <cellStyle name="Account 10 2 2" xfId="324" xr:uid="{00000000-0005-0000-0000-000049000000}"/>
    <cellStyle name="Account 10 3" xfId="325" xr:uid="{00000000-0005-0000-0000-00004A000000}"/>
    <cellStyle name="Account 11" xfId="101" xr:uid="{00000000-0005-0000-0000-00004B000000}"/>
    <cellStyle name="Account 11 2" xfId="326" xr:uid="{00000000-0005-0000-0000-00004C000000}"/>
    <cellStyle name="Account 11 2 2" xfId="327" xr:uid="{00000000-0005-0000-0000-00004D000000}"/>
    <cellStyle name="Account 11 3" xfId="328" xr:uid="{00000000-0005-0000-0000-00004E000000}"/>
    <cellStyle name="Account 12" xfId="102" xr:uid="{00000000-0005-0000-0000-00004F000000}"/>
    <cellStyle name="Account 12 2" xfId="329" xr:uid="{00000000-0005-0000-0000-000050000000}"/>
    <cellStyle name="Account 12 2 2" xfId="330" xr:uid="{00000000-0005-0000-0000-000051000000}"/>
    <cellStyle name="Account 12 3" xfId="331" xr:uid="{00000000-0005-0000-0000-000052000000}"/>
    <cellStyle name="Account 13" xfId="103" xr:uid="{00000000-0005-0000-0000-000053000000}"/>
    <cellStyle name="Account 13 2" xfId="332" xr:uid="{00000000-0005-0000-0000-000054000000}"/>
    <cellStyle name="Account 13 2 2" xfId="333" xr:uid="{00000000-0005-0000-0000-000055000000}"/>
    <cellStyle name="Account 13 3" xfId="334" xr:uid="{00000000-0005-0000-0000-000056000000}"/>
    <cellStyle name="Account 14" xfId="104" xr:uid="{00000000-0005-0000-0000-000057000000}"/>
    <cellStyle name="Account 14 2" xfId="335" xr:uid="{00000000-0005-0000-0000-000058000000}"/>
    <cellStyle name="Account 14 2 2" xfId="336" xr:uid="{00000000-0005-0000-0000-000059000000}"/>
    <cellStyle name="Account 14 3" xfId="337" xr:uid="{00000000-0005-0000-0000-00005A000000}"/>
    <cellStyle name="Account 15" xfId="105" xr:uid="{00000000-0005-0000-0000-00005B000000}"/>
    <cellStyle name="Account 15 2" xfId="338" xr:uid="{00000000-0005-0000-0000-00005C000000}"/>
    <cellStyle name="Account 15 2 2" xfId="339" xr:uid="{00000000-0005-0000-0000-00005D000000}"/>
    <cellStyle name="Account 15 3" xfId="340" xr:uid="{00000000-0005-0000-0000-00005E000000}"/>
    <cellStyle name="Account 2" xfId="106" xr:uid="{00000000-0005-0000-0000-00005F000000}"/>
    <cellStyle name="Account 2 2" xfId="341" xr:uid="{00000000-0005-0000-0000-000060000000}"/>
    <cellStyle name="Account 2 2 2" xfId="342" xr:uid="{00000000-0005-0000-0000-000061000000}"/>
    <cellStyle name="Account 2 3" xfId="343" xr:uid="{00000000-0005-0000-0000-000062000000}"/>
    <cellStyle name="Account 3" xfId="107" xr:uid="{00000000-0005-0000-0000-000063000000}"/>
    <cellStyle name="Account 3 2" xfId="344" xr:uid="{00000000-0005-0000-0000-000064000000}"/>
    <cellStyle name="Account 3 2 2" xfId="345" xr:uid="{00000000-0005-0000-0000-000065000000}"/>
    <cellStyle name="Account 3 3" xfId="346" xr:uid="{00000000-0005-0000-0000-000066000000}"/>
    <cellStyle name="Account 4" xfId="108" xr:uid="{00000000-0005-0000-0000-000067000000}"/>
    <cellStyle name="Account 4 2" xfId="347" xr:uid="{00000000-0005-0000-0000-000068000000}"/>
    <cellStyle name="Account 4 2 2" xfId="348" xr:uid="{00000000-0005-0000-0000-000069000000}"/>
    <cellStyle name="Account 4 3" xfId="349" xr:uid="{00000000-0005-0000-0000-00006A000000}"/>
    <cellStyle name="Account 5" xfId="109" xr:uid="{00000000-0005-0000-0000-00006B000000}"/>
    <cellStyle name="Account 5 2" xfId="350" xr:uid="{00000000-0005-0000-0000-00006C000000}"/>
    <cellStyle name="Account 5 2 2" xfId="351" xr:uid="{00000000-0005-0000-0000-00006D000000}"/>
    <cellStyle name="Account 5 3" xfId="352" xr:uid="{00000000-0005-0000-0000-00006E000000}"/>
    <cellStyle name="Account 6" xfId="110" xr:uid="{00000000-0005-0000-0000-00006F000000}"/>
    <cellStyle name="Account 6 2" xfId="353" xr:uid="{00000000-0005-0000-0000-000070000000}"/>
    <cellStyle name="Account 6 2 2" xfId="354" xr:uid="{00000000-0005-0000-0000-000071000000}"/>
    <cellStyle name="Account 6 3" xfId="355" xr:uid="{00000000-0005-0000-0000-000072000000}"/>
    <cellStyle name="Account 7" xfId="111" xr:uid="{00000000-0005-0000-0000-000073000000}"/>
    <cellStyle name="Account 7 2" xfId="356" xr:uid="{00000000-0005-0000-0000-000074000000}"/>
    <cellStyle name="Account 7 2 2" xfId="357" xr:uid="{00000000-0005-0000-0000-000075000000}"/>
    <cellStyle name="Account 7 3" xfId="358" xr:uid="{00000000-0005-0000-0000-000076000000}"/>
    <cellStyle name="Account 8" xfId="112" xr:uid="{00000000-0005-0000-0000-000077000000}"/>
    <cellStyle name="Account 8 2" xfId="359" xr:uid="{00000000-0005-0000-0000-000078000000}"/>
    <cellStyle name="Account 8 2 2" xfId="360" xr:uid="{00000000-0005-0000-0000-000079000000}"/>
    <cellStyle name="Account 8 3" xfId="361" xr:uid="{00000000-0005-0000-0000-00007A000000}"/>
    <cellStyle name="Account 9" xfId="113" xr:uid="{00000000-0005-0000-0000-00007B000000}"/>
    <cellStyle name="Account 9 2" xfId="362" xr:uid="{00000000-0005-0000-0000-00007C000000}"/>
    <cellStyle name="Account 9 2 2" xfId="363" xr:uid="{00000000-0005-0000-0000-00007D000000}"/>
    <cellStyle name="Account 9 3" xfId="364" xr:uid="{00000000-0005-0000-0000-00007E000000}"/>
    <cellStyle name="Bad" xfId="8" builtinId="27" customBuiltin="1"/>
    <cellStyle name="Bad 2" xfId="67" xr:uid="{00000000-0005-0000-0000-000080000000}"/>
    <cellStyle name="Bad 2 2" xfId="365" xr:uid="{00000000-0005-0000-0000-000081000000}"/>
    <cellStyle name="Calculation" xfId="12" builtinId="22" customBuiltin="1"/>
    <cellStyle name="Calculation 2" xfId="68" xr:uid="{00000000-0005-0000-0000-000083000000}"/>
    <cellStyle name="Calculation 2 2" xfId="366" xr:uid="{00000000-0005-0000-0000-000084000000}"/>
    <cellStyle name="Check Cell" xfId="14" builtinId="23" customBuiltin="1"/>
    <cellStyle name="Check Cell 2" xfId="69" xr:uid="{00000000-0005-0000-0000-000086000000}"/>
    <cellStyle name="Comma" xfId="1" builtinId="3"/>
    <cellStyle name="Comma 16" xfId="565" xr:uid="{F3750E76-5F2A-405D-9148-91D2F0E026A8}"/>
    <cellStyle name="Comma 2" xfId="70" xr:uid="{00000000-0005-0000-0000-000088000000}"/>
    <cellStyle name="Comma 2 2" xfId="114" xr:uid="{00000000-0005-0000-0000-000089000000}"/>
    <cellStyle name="Comma 2 2 2" xfId="115" xr:uid="{00000000-0005-0000-0000-00008A000000}"/>
    <cellStyle name="Comma 2 2 2 2" xfId="116" xr:uid="{00000000-0005-0000-0000-00008B000000}"/>
    <cellStyle name="Comma 2 3" xfId="117" xr:uid="{00000000-0005-0000-0000-00008C000000}"/>
    <cellStyle name="Comma 2 3 2" xfId="118" xr:uid="{00000000-0005-0000-0000-00008D000000}"/>
    <cellStyle name="Comma 3" xfId="71" xr:uid="{00000000-0005-0000-0000-00008E000000}"/>
    <cellStyle name="Comma 3 2" xfId="119" xr:uid="{00000000-0005-0000-0000-00008F000000}"/>
    <cellStyle name="Comma 3 2 2" xfId="120" xr:uid="{00000000-0005-0000-0000-000090000000}"/>
    <cellStyle name="Comma 4" xfId="121" xr:uid="{00000000-0005-0000-0000-000091000000}"/>
    <cellStyle name="Comma 4 2" xfId="122" xr:uid="{00000000-0005-0000-0000-000092000000}"/>
    <cellStyle name="Comma 5" xfId="123" xr:uid="{00000000-0005-0000-0000-000093000000}"/>
    <cellStyle name="Comma 5 2" xfId="124" xr:uid="{00000000-0005-0000-0000-000094000000}"/>
    <cellStyle name="Comma 5 3" xfId="293" xr:uid="{00000000-0005-0000-0000-000095000000}"/>
    <cellStyle name="Comma 6" xfId="125" xr:uid="{00000000-0005-0000-0000-000096000000}"/>
    <cellStyle name="Comma 6 2" xfId="126" xr:uid="{00000000-0005-0000-0000-000097000000}"/>
    <cellStyle name="Comma 6 3" xfId="127" xr:uid="{00000000-0005-0000-0000-000098000000}"/>
    <cellStyle name="Comma 6 4" xfId="294" xr:uid="{00000000-0005-0000-0000-000099000000}"/>
    <cellStyle name="Comma 7" xfId="367" xr:uid="{00000000-0005-0000-0000-00009A000000}"/>
    <cellStyle name="Comma 7 2" xfId="368" xr:uid="{00000000-0005-0000-0000-00009B000000}"/>
    <cellStyle name="Comma 8" xfId="562" xr:uid="{00000000-0005-0000-0000-00009C000000}"/>
    <cellStyle name="Currency 2" xfId="72" xr:uid="{00000000-0005-0000-0000-00009D000000}"/>
    <cellStyle name="Currency 2 2" xfId="128" xr:uid="{00000000-0005-0000-0000-00009E000000}"/>
    <cellStyle name="Currency 2 2 2" xfId="129" xr:uid="{00000000-0005-0000-0000-00009F000000}"/>
    <cellStyle name="Currency 2 3" xfId="130" xr:uid="{00000000-0005-0000-0000-0000A0000000}"/>
    <cellStyle name="Currency 2 4" xfId="131" xr:uid="{00000000-0005-0000-0000-0000A1000000}"/>
    <cellStyle name="Currency 2 5" xfId="132" xr:uid="{00000000-0005-0000-0000-0000A2000000}"/>
    <cellStyle name="Currency 2 6" xfId="369" xr:uid="{00000000-0005-0000-0000-0000A3000000}"/>
    <cellStyle name="Currency 3" xfId="73" xr:uid="{00000000-0005-0000-0000-0000A4000000}"/>
    <cellStyle name="Currency 3 2" xfId="133" xr:uid="{00000000-0005-0000-0000-0000A5000000}"/>
    <cellStyle name="Currency 3 3" xfId="134" xr:uid="{00000000-0005-0000-0000-0000A6000000}"/>
    <cellStyle name="Currency 3 4" xfId="295" xr:uid="{00000000-0005-0000-0000-0000A7000000}"/>
    <cellStyle name="Currency 4" xfId="74" xr:uid="{00000000-0005-0000-0000-0000A8000000}"/>
    <cellStyle name="Currency 5" xfId="135" xr:uid="{00000000-0005-0000-0000-0000A9000000}"/>
    <cellStyle name="Currency 5 2" xfId="136" xr:uid="{00000000-0005-0000-0000-0000AA000000}"/>
    <cellStyle name="Currency 6" xfId="370" xr:uid="{00000000-0005-0000-0000-0000AB000000}"/>
    <cellStyle name="Currency 6 2" xfId="371" xr:uid="{00000000-0005-0000-0000-0000AC000000}"/>
    <cellStyle name="Date" xfId="75" xr:uid="{00000000-0005-0000-0000-0000AD000000}"/>
    <cellStyle name="Explanatory Text" xfId="17" builtinId="53" customBuiltin="1"/>
    <cellStyle name="Explanatory Text 2" xfId="76" xr:uid="{00000000-0005-0000-0000-0000AF000000}"/>
    <cellStyle name="Fund" xfId="77" xr:uid="{00000000-0005-0000-0000-0000B0000000}"/>
    <cellStyle name="Fund 10" xfId="137" xr:uid="{00000000-0005-0000-0000-0000B1000000}"/>
    <cellStyle name="Fund 10 2" xfId="372" xr:uid="{00000000-0005-0000-0000-0000B2000000}"/>
    <cellStyle name="Fund 10 2 2" xfId="373" xr:uid="{00000000-0005-0000-0000-0000B3000000}"/>
    <cellStyle name="Fund 10 3" xfId="374" xr:uid="{00000000-0005-0000-0000-0000B4000000}"/>
    <cellStyle name="Fund 11" xfId="138" xr:uid="{00000000-0005-0000-0000-0000B5000000}"/>
    <cellStyle name="Fund 11 2" xfId="375" xr:uid="{00000000-0005-0000-0000-0000B6000000}"/>
    <cellStyle name="Fund 11 2 2" xfId="376" xr:uid="{00000000-0005-0000-0000-0000B7000000}"/>
    <cellStyle name="Fund 11 3" xfId="377" xr:uid="{00000000-0005-0000-0000-0000B8000000}"/>
    <cellStyle name="Fund 12" xfId="139" xr:uid="{00000000-0005-0000-0000-0000B9000000}"/>
    <cellStyle name="Fund 12 2" xfId="378" xr:uid="{00000000-0005-0000-0000-0000BA000000}"/>
    <cellStyle name="Fund 12 2 2" xfId="379" xr:uid="{00000000-0005-0000-0000-0000BB000000}"/>
    <cellStyle name="Fund 12 3" xfId="380" xr:uid="{00000000-0005-0000-0000-0000BC000000}"/>
    <cellStyle name="Fund 13" xfId="140" xr:uid="{00000000-0005-0000-0000-0000BD000000}"/>
    <cellStyle name="Fund 13 2" xfId="381" xr:uid="{00000000-0005-0000-0000-0000BE000000}"/>
    <cellStyle name="Fund 13 2 2" xfId="382" xr:uid="{00000000-0005-0000-0000-0000BF000000}"/>
    <cellStyle name="Fund 13 3" xfId="383" xr:uid="{00000000-0005-0000-0000-0000C0000000}"/>
    <cellStyle name="Fund 14" xfId="141" xr:uid="{00000000-0005-0000-0000-0000C1000000}"/>
    <cellStyle name="Fund 14 2" xfId="384" xr:uid="{00000000-0005-0000-0000-0000C2000000}"/>
    <cellStyle name="Fund 14 2 2" xfId="385" xr:uid="{00000000-0005-0000-0000-0000C3000000}"/>
    <cellStyle name="Fund 14 3" xfId="386" xr:uid="{00000000-0005-0000-0000-0000C4000000}"/>
    <cellStyle name="Fund 15" xfId="142" xr:uid="{00000000-0005-0000-0000-0000C5000000}"/>
    <cellStyle name="Fund 15 2" xfId="387" xr:uid="{00000000-0005-0000-0000-0000C6000000}"/>
    <cellStyle name="Fund 15 2 2" xfId="388" xr:uid="{00000000-0005-0000-0000-0000C7000000}"/>
    <cellStyle name="Fund 15 3" xfId="389" xr:uid="{00000000-0005-0000-0000-0000C8000000}"/>
    <cellStyle name="Fund 2" xfId="143" xr:uid="{00000000-0005-0000-0000-0000C9000000}"/>
    <cellStyle name="Fund 2 2" xfId="390" xr:uid="{00000000-0005-0000-0000-0000CA000000}"/>
    <cellStyle name="Fund 2 2 2" xfId="391" xr:uid="{00000000-0005-0000-0000-0000CB000000}"/>
    <cellStyle name="Fund 2 3" xfId="392" xr:uid="{00000000-0005-0000-0000-0000CC000000}"/>
    <cellStyle name="Fund 3" xfId="144" xr:uid="{00000000-0005-0000-0000-0000CD000000}"/>
    <cellStyle name="Fund 3 2" xfId="393" xr:uid="{00000000-0005-0000-0000-0000CE000000}"/>
    <cellStyle name="Fund 3 2 2" xfId="394" xr:uid="{00000000-0005-0000-0000-0000CF000000}"/>
    <cellStyle name="Fund 3 3" xfId="395" xr:uid="{00000000-0005-0000-0000-0000D0000000}"/>
    <cellStyle name="Fund 4" xfId="145" xr:uid="{00000000-0005-0000-0000-0000D1000000}"/>
    <cellStyle name="Fund 4 2" xfId="396" xr:uid="{00000000-0005-0000-0000-0000D2000000}"/>
    <cellStyle name="Fund 4 2 2" xfId="397" xr:uid="{00000000-0005-0000-0000-0000D3000000}"/>
    <cellStyle name="Fund 4 3" xfId="398" xr:uid="{00000000-0005-0000-0000-0000D4000000}"/>
    <cellStyle name="Fund 5" xfId="146" xr:uid="{00000000-0005-0000-0000-0000D5000000}"/>
    <cellStyle name="Fund 5 2" xfId="399" xr:uid="{00000000-0005-0000-0000-0000D6000000}"/>
    <cellStyle name="Fund 5 2 2" xfId="400" xr:uid="{00000000-0005-0000-0000-0000D7000000}"/>
    <cellStyle name="Fund 5 3" xfId="401" xr:uid="{00000000-0005-0000-0000-0000D8000000}"/>
    <cellStyle name="Fund 6" xfId="147" xr:uid="{00000000-0005-0000-0000-0000D9000000}"/>
    <cellStyle name="Fund 6 2" xfId="402" xr:uid="{00000000-0005-0000-0000-0000DA000000}"/>
    <cellStyle name="Fund 6 2 2" xfId="403" xr:uid="{00000000-0005-0000-0000-0000DB000000}"/>
    <cellStyle name="Fund 6 3" xfId="404" xr:uid="{00000000-0005-0000-0000-0000DC000000}"/>
    <cellStyle name="Fund 7" xfId="148" xr:uid="{00000000-0005-0000-0000-0000DD000000}"/>
    <cellStyle name="Fund 7 2" xfId="405" xr:uid="{00000000-0005-0000-0000-0000DE000000}"/>
    <cellStyle name="Fund 7 2 2" xfId="406" xr:uid="{00000000-0005-0000-0000-0000DF000000}"/>
    <cellStyle name="Fund 7 3" xfId="407" xr:uid="{00000000-0005-0000-0000-0000E0000000}"/>
    <cellStyle name="Fund 8" xfId="149" xr:uid="{00000000-0005-0000-0000-0000E1000000}"/>
    <cellStyle name="Fund 8 2" xfId="408" xr:uid="{00000000-0005-0000-0000-0000E2000000}"/>
    <cellStyle name="Fund 8 2 2" xfId="409" xr:uid="{00000000-0005-0000-0000-0000E3000000}"/>
    <cellStyle name="Fund 8 3" xfId="410" xr:uid="{00000000-0005-0000-0000-0000E4000000}"/>
    <cellStyle name="Fund 9" xfId="150" xr:uid="{00000000-0005-0000-0000-0000E5000000}"/>
    <cellStyle name="Fund 9 2" xfId="411" xr:uid="{00000000-0005-0000-0000-0000E6000000}"/>
    <cellStyle name="Fund 9 2 2" xfId="412" xr:uid="{00000000-0005-0000-0000-0000E7000000}"/>
    <cellStyle name="Fund 9 3" xfId="413" xr:uid="{00000000-0005-0000-0000-0000E8000000}"/>
    <cellStyle name="General" xfId="78" xr:uid="{00000000-0005-0000-0000-0000E9000000}"/>
    <cellStyle name="Good" xfId="7" builtinId="26" customBuiltin="1"/>
    <cellStyle name="Good 2" xfId="79" xr:uid="{00000000-0005-0000-0000-0000EB000000}"/>
    <cellStyle name="Good 2 2" xfId="414" xr:uid="{00000000-0005-0000-0000-0000EC000000}"/>
    <cellStyle name="Heading 1" xfId="3" builtinId="16" customBuiltin="1"/>
    <cellStyle name="Heading 1 2" xfId="80" xr:uid="{00000000-0005-0000-0000-0000EE000000}"/>
    <cellStyle name="Heading 1 2 2" xfId="415" xr:uid="{00000000-0005-0000-0000-0000EF000000}"/>
    <cellStyle name="Heading 2" xfId="4" builtinId="17" customBuiltin="1"/>
    <cellStyle name="Heading 2 2" xfId="81" xr:uid="{00000000-0005-0000-0000-0000F1000000}"/>
    <cellStyle name="Heading 2 2 2" xfId="416" xr:uid="{00000000-0005-0000-0000-0000F2000000}"/>
    <cellStyle name="Heading 3" xfId="5" builtinId="18" customBuiltin="1"/>
    <cellStyle name="Heading 3 2" xfId="82" xr:uid="{00000000-0005-0000-0000-0000F4000000}"/>
    <cellStyle name="Heading 3 2 2" xfId="417" xr:uid="{00000000-0005-0000-0000-0000F5000000}"/>
    <cellStyle name="Heading 4" xfId="6" builtinId="19" customBuiltin="1"/>
    <cellStyle name="Heading 4 2" xfId="83" xr:uid="{00000000-0005-0000-0000-0000F7000000}"/>
    <cellStyle name="Heading 4 2 2" xfId="418" xr:uid="{00000000-0005-0000-0000-0000F8000000}"/>
    <cellStyle name="Hyperlink 2" xfId="419" xr:uid="{00000000-0005-0000-0000-0000F9000000}"/>
    <cellStyle name="Hyperlink 3" xfId="420" xr:uid="{00000000-0005-0000-0000-0000FA000000}"/>
    <cellStyle name="Input" xfId="10" builtinId="20" customBuiltin="1"/>
    <cellStyle name="Input 2" xfId="84" xr:uid="{00000000-0005-0000-0000-0000FC000000}"/>
    <cellStyle name="Input 2 2" xfId="421" xr:uid="{00000000-0005-0000-0000-0000FD000000}"/>
    <cellStyle name="Linked Cell" xfId="13" builtinId="24" customBuiltin="1"/>
    <cellStyle name="Linked Cell 2" xfId="85" xr:uid="{00000000-0005-0000-0000-0000FF000000}"/>
    <cellStyle name="Linked Cell 2 2" xfId="422" xr:uid="{00000000-0005-0000-0000-000000010000}"/>
    <cellStyle name="Neutral" xfId="9" builtinId="28" customBuiltin="1"/>
    <cellStyle name="Neutral 2" xfId="86" xr:uid="{00000000-0005-0000-0000-000002010000}"/>
    <cellStyle name="Neutral 2 2" xfId="423" xr:uid="{00000000-0005-0000-0000-000003010000}"/>
    <cellStyle name="Normal" xfId="0" builtinId="0"/>
    <cellStyle name="Normal 10" xfId="151" xr:uid="{00000000-0005-0000-0000-000005010000}"/>
    <cellStyle name="Normal 11" xfId="424" xr:uid="{00000000-0005-0000-0000-000006010000}"/>
    <cellStyle name="Normal 11 2" xfId="425" xr:uid="{00000000-0005-0000-0000-000007010000}"/>
    <cellStyle name="Normal 12" xfId="152" xr:uid="{00000000-0005-0000-0000-000008010000}"/>
    <cellStyle name="Normal 13" xfId="561" xr:uid="{00000000-0005-0000-0000-000009010000}"/>
    <cellStyle name="Normal 15" xfId="153" xr:uid="{00000000-0005-0000-0000-00000A010000}"/>
    <cellStyle name="Normal 2" xfId="87" xr:uid="{00000000-0005-0000-0000-00000B010000}"/>
    <cellStyle name="Normal 2 10" xfId="154" xr:uid="{00000000-0005-0000-0000-00000C010000}"/>
    <cellStyle name="Normal 2 11" xfId="155" xr:uid="{00000000-0005-0000-0000-00000D010000}"/>
    <cellStyle name="Normal 2 12" xfId="156" xr:uid="{00000000-0005-0000-0000-00000E010000}"/>
    <cellStyle name="Normal 2 13" xfId="157" xr:uid="{00000000-0005-0000-0000-00000F010000}"/>
    <cellStyle name="Normal 2 14" xfId="158" xr:uid="{00000000-0005-0000-0000-000010010000}"/>
    <cellStyle name="Normal 2 15" xfId="159" xr:uid="{00000000-0005-0000-0000-000011010000}"/>
    <cellStyle name="Normal 2 16" xfId="160" xr:uid="{00000000-0005-0000-0000-000012010000}"/>
    <cellStyle name="Normal 2 2" xfId="161" xr:uid="{00000000-0005-0000-0000-000013010000}"/>
    <cellStyle name="Normal 2 2 10" xfId="162" xr:uid="{00000000-0005-0000-0000-000014010000}"/>
    <cellStyle name="Normal 2 2 11" xfId="163" xr:uid="{00000000-0005-0000-0000-000015010000}"/>
    <cellStyle name="Normal 2 2 12" xfId="164" xr:uid="{00000000-0005-0000-0000-000016010000}"/>
    <cellStyle name="Normal 2 2 13" xfId="165" xr:uid="{00000000-0005-0000-0000-000017010000}"/>
    <cellStyle name="Normal 2 2 14" xfId="166" xr:uid="{00000000-0005-0000-0000-000018010000}"/>
    <cellStyle name="Normal 2 2 15" xfId="167" xr:uid="{00000000-0005-0000-0000-000019010000}"/>
    <cellStyle name="Normal 2 2 16" xfId="168" xr:uid="{00000000-0005-0000-0000-00001A010000}"/>
    <cellStyle name="Normal 2 2 17" xfId="169" xr:uid="{00000000-0005-0000-0000-00001B010000}"/>
    <cellStyle name="Normal 2 2 2" xfId="170" xr:uid="{00000000-0005-0000-0000-00001C010000}"/>
    <cellStyle name="Normal 2 2 3" xfId="171" xr:uid="{00000000-0005-0000-0000-00001D010000}"/>
    <cellStyle name="Normal 2 2 4" xfId="172" xr:uid="{00000000-0005-0000-0000-00001E010000}"/>
    <cellStyle name="Normal 2 2 5" xfId="173" xr:uid="{00000000-0005-0000-0000-00001F010000}"/>
    <cellStyle name="Normal 2 2 6" xfId="174" xr:uid="{00000000-0005-0000-0000-000020010000}"/>
    <cellStyle name="Normal 2 2 7" xfId="175" xr:uid="{00000000-0005-0000-0000-000021010000}"/>
    <cellStyle name="Normal 2 2 8" xfId="176" xr:uid="{00000000-0005-0000-0000-000022010000}"/>
    <cellStyle name="Normal 2 2 9" xfId="177" xr:uid="{00000000-0005-0000-0000-000023010000}"/>
    <cellStyle name="Normal 2 3" xfId="178" xr:uid="{00000000-0005-0000-0000-000024010000}"/>
    <cellStyle name="Normal 2 3 2" xfId="300" xr:uid="{00000000-0005-0000-0000-000025010000}"/>
    <cellStyle name="Normal 2 4" xfId="179" xr:uid="{00000000-0005-0000-0000-000026010000}"/>
    <cellStyle name="Normal 2 5" xfId="180" xr:uid="{00000000-0005-0000-0000-000027010000}"/>
    <cellStyle name="Normal 2 6" xfId="181" xr:uid="{00000000-0005-0000-0000-000028010000}"/>
    <cellStyle name="Normal 2 7" xfId="182" xr:uid="{00000000-0005-0000-0000-000029010000}"/>
    <cellStyle name="Normal 2 8" xfId="183" xr:uid="{00000000-0005-0000-0000-00002A010000}"/>
    <cellStyle name="Normal 2 9" xfId="184" xr:uid="{00000000-0005-0000-0000-00002B010000}"/>
    <cellStyle name="Normal 25" xfId="564" xr:uid="{36CD8E7A-9963-4017-9562-FFA0309921B5}"/>
    <cellStyle name="Normal 3" xfId="88" xr:uid="{00000000-0005-0000-0000-00002C010000}"/>
    <cellStyle name="Normal 3 2" xfId="185" xr:uid="{00000000-0005-0000-0000-00002D010000}"/>
    <cellStyle name="Normal 3 2 2" xfId="186" xr:uid="{00000000-0005-0000-0000-00002E010000}"/>
    <cellStyle name="Normal 3 2 2 2" xfId="187" xr:uid="{00000000-0005-0000-0000-00002F010000}"/>
    <cellStyle name="Normal 3 2 2 2 2" xfId="188" xr:uid="{00000000-0005-0000-0000-000030010000}"/>
    <cellStyle name="Normal 3 2 2 3" xfId="189" xr:uid="{00000000-0005-0000-0000-000031010000}"/>
    <cellStyle name="Normal 3 2 2 4" xfId="190" xr:uid="{00000000-0005-0000-0000-000032010000}"/>
    <cellStyle name="Normal 3 2 3" xfId="191" xr:uid="{00000000-0005-0000-0000-000033010000}"/>
    <cellStyle name="Normal 3 2 3 2" xfId="192" xr:uid="{00000000-0005-0000-0000-000034010000}"/>
    <cellStyle name="Normal 3 2 4" xfId="193" xr:uid="{00000000-0005-0000-0000-000035010000}"/>
    <cellStyle name="Normal 3 2 5" xfId="194" xr:uid="{00000000-0005-0000-0000-000036010000}"/>
    <cellStyle name="Normal 3 3" xfId="195" xr:uid="{00000000-0005-0000-0000-000037010000}"/>
    <cellStyle name="Normal 3 3 2" xfId="196" xr:uid="{00000000-0005-0000-0000-000038010000}"/>
    <cellStyle name="Normal 3 3 3" xfId="197" xr:uid="{00000000-0005-0000-0000-000039010000}"/>
    <cellStyle name="Normal 3 4" xfId="198" xr:uid="{00000000-0005-0000-0000-00003A010000}"/>
    <cellStyle name="Normal 3 4 2" xfId="199" xr:uid="{00000000-0005-0000-0000-00003B010000}"/>
    <cellStyle name="Normal 3 4 2 2" xfId="200" xr:uid="{00000000-0005-0000-0000-00003C010000}"/>
    <cellStyle name="Normal 3 4 3" xfId="201" xr:uid="{00000000-0005-0000-0000-00003D010000}"/>
    <cellStyle name="Normal 3 5" xfId="202" xr:uid="{00000000-0005-0000-0000-00003E010000}"/>
    <cellStyle name="Normal 3 5 2" xfId="203" xr:uid="{00000000-0005-0000-0000-00003F010000}"/>
    <cellStyle name="Normal 3 6" xfId="204" xr:uid="{00000000-0005-0000-0000-000040010000}"/>
    <cellStyle name="Normal 3 7" xfId="205" xr:uid="{00000000-0005-0000-0000-000041010000}"/>
    <cellStyle name="Normal 4" xfId="89" xr:uid="{00000000-0005-0000-0000-000042010000}"/>
    <cellStyle name="Normal 4 2" xfId="206" xr:uid="{00000000-0005-0000-0000-000043010000}"/>
    <cellStyle name="Normal 4 2 2" xfId="207" xr:uid="{00000000-0005-0000-0000-000044010000}"/>
    <cellStyle name="Normal 4 2 3" xfId="296" xr:uid="{00000000-0005-0000-0000-000045010000}"/>
    <cellStyle name="Normal 4 3" xfId="208" xr:uid="{00000000-0005-0000-0000-000046010000}"/>
    <cellStyle name="Normal 4 4" xfId="426" xr:uid="{00000000-0005-0000-0000-000047010000}"/>
    <cellStyle name="Normal 5" xfId="209" xr:uid="{00000000-0005-0000-0000-000048010000}"/>
    <cellStyle name="Normal 5 2" xfId="210" xr:uid="{00000000-0005-0000-0000-000049010000}"/>
    <cellStyle name="Normal 5 2 2" xfId="211" xr:uid="{00000000-0005-0000-0000-00004A010000}"/>
    <cellStyle name="Normal 5 2 2 2" xfId="212" xr:uid="{00000000-0005-0000-0000-00004B010000}"/>
    <cellStyle name="Normal 5 2 3" xfId="213" xr:uid="{00000000-0005-0000-0000-00004C010000}"/>
    <cellStyle name="Normal 5 2 4" xfId="214" xr:uid="{00000000-0005-0000-0000-00004D010000}"/>
    <cellStyle name="Normal 5 2 5" xfId="427" xr:uid="{00000000-0005-0000-0000-00004E010000}"/>
    <cellStyle name="Normal 5 3" xfId="215" xr:uid="{00000000-0005-0000-0000-00004F010000}"/>
    <cellStyle name="Normal 5 3 2" xfId="216" xr:uid="{00000000-0005-0000-0000-000050010000}"/>
    <cellStyle name="Normal 5 4" xfId="217" xr:uid="{00000000-0005-0000-0000-000051010000}"/>
    <cellStyle name="Normal 5 5" xfId="218" xr:uid="{00000000-0005-0000-0000-000052010000}"/>
    <cellStyle name="Normal 5 6" xfId="219" xr:uid="{00000000-0005-0000-0000-000053010000}"/>
    <cellStyle name="Normal 5 7" xfId="220" xr:uid="{00000000-0005-0000-0000-000054010000}"/>
    <cellStyle name="Normal 5 8" xfId="297" xr:uid="{00000000-0005-0000-0000-000055010000}"/>
    <cellStyle name="Normal 5 9" xfId="428" xr:uid="{00000000-0005-0000-0000-000056010000}"/>
    <cellStyle name="Normal 6" xfId="98" xr:uid="{00000000-0005-0000-0000-000057010000}"/>
    <cellStyle name="Normal 6 2" xfId="221" xr:uid="{00000000-0005-0000-0000-000058010000}"/>
    <cellStyle name="Normal 6 3" xfId="222" xr:uid="{00000000-0005-0000-0000-000059010000}"/>
    <cellStyle name="Normal 7" xfId="223" xr:uid="{00000000-0005-0000-0000-00005A010000}"/>
    <cellStyle name="Normal 8" xfId="224" xr:uid="{00000000-0005-0000-0000-00005B010000}"/>
    <cellStyle name="Normal 9" xfId="225" xr:uid="{00000000-0005-0000-0000-00005C010000}"/>
    <cellStyle name="Normal 9 2" xfId="298" xr:uid="{00000000-0005-0000-0000-00005D010000}"/>
    <cellStyle name="Normal 9 3" xfId="429" xr:uid="{00000000-0005-0000-0000-00005E010000}"/>
    <cellStyle name="Normal 9 4" xfId="430" xr:uid="{00000000-0005-0000-0000-00005F010000}"/>
    <cellStyle name="Normal_AIRPLAN.XLS" xfId="90" xr:uid="{00000000-0005-0000-0000-000060010000}"/>
    <cellStyle name="Note" xfId="16" builtinId="10" customBuiltin="1"/>
    <cellStyle name="Note 2" xfId="91" xr:uid="{00000000-0005-0000-0000-000063010000}"/>
    <cellStyle name="Note 2 2" xfId="226" xr:uid="{00000000-0005-0000-0000-000064010000}"/>
    <cellStyle name="Note 2 2 2" xfId="227" xr:uid="{00000000-0005-0000-0000-000065010000}"/>
    <cellStyle name="Note 2 2 3" xfId="299" xr:uid="{00000000-0005-0000-0000-000066010000}"/>
    <cellStyle name="Org" xfId="228" xr:uid="{00000000-0005-0000-0000-000067010000}"/>
    <cellStyle name="Org 10" xfId="229" xr:uid="{00000000-0005-0000-0000-000068010000}"/>
    <cellStyle name="Org 10 2" xfId="431" xr:uid="{00000000-0005-0000-0000-000069010000}"/>
    <cellStyle name="Org 10 2 2" xfId="432" xr:uid="{00000000-0005-0000-0000-00006A010000}"/>
    <cellStyle name="Org 10 3" xfId="433" xr:uid="{00000000-0005-0000-0000-00006B010000}"/>
    <cellStyle name="Org 11" xfId="230" xr:uid="{00000000-0005-0000-0000-00006C010000}"/>
    <cellStyle name="Org 11 2" xfId="434" xr:uid="{00000000-0005-0000-0000-00006D010000}"/>
    <cellStyle name="Org 11 2 2" xfId="435" xr:uid="{00000000-0005-0000-0000-00006E010000}"/>
    <cellStyle name="Org 11 3" xfId="436" xr:uid="{00000000-0005-0000-0000-00006F010000}"/>
    <cellStyle name="Org 12" xfId="231" xr:uid="{00000000-0005-0000-0000-000070010000}"/>
    <cellStyle name="Org 12 2" xfId="437" xr:uid="{00000000-0005-0000-0000-000071010000}"/>
    <cellStyle name="Org 12 2 2" xfId="438" xr:uid="{00000000-0005-0000-0000-000072010000}"/>
    <cellStyle name="Org 12 3" xfId="439" xr:uid="{00000000-0005-0000-0000-000073010000}"/>
    <cellStyle name="Org 13" xfId="232" xr:uid="{00000000-0005-0000-0000-000074010000}"/>
    <cellStyle name="Org 13 2" xfId="440" xr:uid="{00000000-0005-0000-0000-000075010000}"/>
    <cellStyle name="Org 13 2 2" xfId="441" xr:uid="{00000000-0005-0000-0000-000076010000}"/>
    <cellStyle name="Org 13 3" xfId="442" xr:uid="{00000000-0005-0000-0000-000077010000}"/>
    <cellStyle name="Org 14" xfId="233" xr:uid="{00000000-0005-0000-0000-000078010000}"/>
    <cellStyle name="Org 14 2" xfId="443" xr:uid="{00000000-0005-0000-0000-000079010000}"/>
    <cellStyle name="Org 14 2 2" xfId="444" xr:uid="{00000000-0005-0000-0000-00007A010000}"/>
    <cellStyle name="Org 14 3" xfId="445" xr:uid="{00000000-0005-0000-0000-00007B010000}"/>
    <cellStyle name="Org 15" xfId="234" xr:uid="{00000000-0005-0000-0000-00007C010000}"/>
    <cellStyle name="Org 15 2" xfId="446" xr:uid="{00000000-0005-0000-0000-00007D010000}"/>
    <cellStyle name="Org 15 2 2" xfId="447" xr:uid="{00000000-0005-0000-0000-00007E010000}"/>
    <cellStyle name="Org 15 3" xfId="448" xr:uid="{00000000-0005-0000-0000-00007F010000}"/>
    <cellStyle name="Org 2" xfId="235" xr:uid="{00000000-0005-0000-0000-000080010000}"/>
    <cellStyle name="Org 2 2" xfId="449" xr:uid="{00000000-0005-0000-0000-000081010000}"/>
    <cellStyle name="Org 2 2 2" xfId="450" xr:uid="{00000000-0005-0000-0000-000082010000}"/>
    <cellStyle name="Org 2 3" xfId="451" xr:uid="{00000000-0005-0000-0000-000083010000}"/>
    <cellStyle name="Org 3" xfId="236" xr:uid="{00000000-0005-0000-0000-000084010000}"/>
    <cellStyle name="Org 3 2" xfId="452" xr:uid="{00000000-0005-0000-0000-000085010000}"/>
    <cellStyle name="Org 3 2 2" xfId="453" xr:uid="{00000000-0005-0000-0000-000086010000}"/>
    <cellStyle name="Org 3 3" xfId="454" xr:uid="{00000000-0005-0000-0000-000087010000}"/>
    <cellStyle name="Org 4" xfId="237" xr:uid="{00000000-0005-0000-0000-000088010000}"/>
    <cellStyle name="Org 4 2" xfId="455" xr:uid="{00000000-0005-0000-0000-000089010000}"/>
    <cellStyle name="Org 4 2 2" xfId="456" xr:uid="{00000000-0005-0000-0000-00008A010000}"/>
    <cellStyle name="Org 4 3" xfId="457" xr:uid="{00000000-0005-0000-0000-00008B010000}"/>
    <cellStyle name="Org 5" xfId="238" xr:uid="{00000000-0005-0000-0000-00008C010000}"/>
    <cellStyle name="Org 5 2" xfId="458" xr:uid="{00000000-0005-0000-0000-00008D010000}"/>
    <cellStyle name="Org 5 2 2" xfId="459" xr:uid="{00000000-0005-0000-0000-00008E010000}"/>
    <cellStyle name="Org 5 3" xfId="460" xr:uid="{00000000-0005-0000-0000-00008F010000}"/>
    <cellStyle name="Org 6" xfId="239" xr:uid="{00000000-0005-0000-0000-000090010000}"/>
    <cellStyle name="Org 6 2" xfId="461" xr:uid="{00000000-0005-0000-0000-000091010000}"/>
    <cellStyle name="Org 6 2 2" xfId="462" xr:uid="{00000000-0005-0000-0000-000092010000}"/>
    <cellStyle name="Org 6 3" xfId="463" xr:uid="{00000000-0005-0000-0000-000093010000}"/>
    <cellStyle name="Org 7" xfId="240" xr:uid="{00000000-0005-0000-0000-000094010000}"/>
    <cellStyle name="Org 7 2" xfId="464" xr:uid="{00000000-0005-0000-0000-000095010000}"/>
    <cellStyle name="Org 7 2 2" xfId="465" xr:uid="{00000000-0005-0000-0000-000096010000}"/>
    <cellStyle name="Org 7 3" xfId="466" xr:uid="{00000000-0005-0000-0000-000097010000}"/>
    <cellStyle name="Org 8" xfId="241" xr:uid="{00000000-0005-0000-0000-000098010000}"/>
    <cellStyle name="Org 8 2" xfId="467" xr:uid="{00000000-0005-0000-0000-000099010000}"/>
    <cellStyle name="Org 8 2 2" xfId="468" xr:uid="{00000000-0005-0000-0000-00009A010000}"/>
    <cellStyle name="Org 8 3" xfId="469" xr:uid="{00000000-0005-0000-0000-00009B010000}"/>
    <cellStyle name="Org 9" xfId="242" xr:uid="{00000000-0005-0000-0000-00009C010000}"/>
    <cellStyle name="Org 9 2" xfId="470" xr:uid="{00000000-0005-0000-0000-00009D010000}"/>
    <cellStyle name="Org 9 2 2" xfId="471" xr:uid="{00000000-0005-0000-0000-00009E010000}"/>
    <cellStyle name="Org 9 3" xfId="472" xr:uid="{00000000-0005-0000-0000-00009F010000}"/>
    <cellStyle name="Output" xfId="11" builtinId="21" customBuiltin="1"/>
    <cellStyle name="Output 2" xfId="92" xr:uid="{00000000-0005-0000-0000-0000A1010000}"/>
    <cellStyle name="Output 2 2" xfId="473" xr:uid="{00000000-0005-0000-0000-0000A2010000}"/>
    <cellStyle name="Percent" xfId="563" builtinId="5"/>
    <cellStyle name="Percent 2" xfId="243" xr:uid="{00000000-0005-0000-0000-0000A4010000}"/>
    <cellStyle name="Percent 2 10" xfId="244" xr:uid="{00000000-0005-0000-0000-0000A5010000}"/>
    <cellStyle name="Percent 2 11" xfId="245" xr:uid="{00000000-0005-0000-0000-0000A6010000}"/>
    <cellStyle name="Percent 2 12" xfId="246" xr:uid="{00000000-0005-0000-0000-0000A7010000}"/>
    <cellStyle name="Percent 2 13" xfId="247" xr:uid="{00000000-0005-0000-0000-0000A8010000}"/>
    <cellStyle name="Percent 2 14" xfId="248" xr:uid="{00000000-0005-0000-0000-0000A9010000}"/>
    <cellStyle name="Percent 2 15" xfId="249" xr:uid="{00000000-0005-0000-0000-0000AA010000}"/>
    <cellStyle name="Percent 2 2" xfId="250" xr:uid="{00000000-0005-0000-0000-0000AB010000}"/>
    <cellStyle name="Percent 2 3" xfId="251" xr:uid="{00000000-0005-0000-0000-0000AC010000}"/>
    <cellStyle name="Percent 2 4" xfId="252" xr:uid="{00000000-0005-0000-0000-0000AD010000}"/>
    <cellStyle name="Percent 2 5" xfId="253" xr:uid="{00000000-0005-0000-0000-0000AE010000}"/>
    <cellStyle name="Percent 2 6" xfId="254" xr:uid="{00000000-0005-0000-0000-0000AF010000}"/>
    <cellStyle name="Percent 2 7" xfId="255" xr:uid="{00000000-0005-0000-0000-0000B0010000}"/>
    <cellStyle name="Percent 2 8" xfId="256" xr:uid="{00000000-0005-0000-0000-0000B1010000}"/>
    <cellStyle name="Percent 2 9" xfId="257" xr:uid="{00000000-0005-0000-0000-0000B2010000}"/>
    <cellStyle name="Percent 3" xfId="258" xr:uid="{00000000-0005-0000-0000-0000B3010000}"/>
    <cellStyle name="Percent 3 2" xfId="259" xr:uid="{00000000-0005-0000-0000-0000B4010000}"/>
    <cellStyle name="Percent 4" xfId="260" xr:uid="{00000000-0005-0000-0000-0000B5010000}"/>
    <cellStyle name="Phone" xfId="93" xr:uid="{00000000-0005-0000-0000-0000B6010000}"/>
    <cellStyle name="Project" xfId="261" xr:uid="{00000000-0005-0000-0000-0000B7010000}"/>
    <cellStyle name="Project 10" xfId="262" xr:uid="{00000000-0005-0000-0000-0000B8010000}"/>
    <cellStyle name="Project 10 2" xfId="474" xr:uid="{00000000-0005-0000-0000-0000B9010000}"/>
    <cellStyle name="Project 10 2 2" xfId="475" xr:uid="{00000000-0005-0000-0000-0000BA010000}"/>
    <cellStyle name="Project 10 3" xfId="476" xr:uid="{00000000-0005-0000-0000-0000BB010000}"/>
    <cellStyle name="Project 11" xfId="263" xr:uid="{00000000-0005-0000-0000-0000BC010000}"/>
    <cellStyle name="Project 11 2" xfId="477" xr:uid="{00000000-0005-0000-0000-0000BD010000}"/>
    <cellStyle name="Project 11 2 2" xfId="478" xr:uid="{00000000-0005-0000-0000-0000BE010000}"/>
    <cellStyle name="Project 11 3" xfId="479" xr:uid="{00000000-0005-0000-0000-0000BF010000}"/>
    <cellStyle name="Project 12" xfId="264" xr:uid="{00000000-0005-0000-0000-0000C0010000}"/>
    <cellStyle name="Project 12 2" xfId="480" xr:uid="{00000000-0005-0000-0000-0000C1010000}"/>
    <cellStyle name="Project 12 2 2" xfId="481" xr:uid="{00000000-0005-0000-0000-0000C2010000}"/>
    <cellStyle name="Project 12 3" xfId="482" xr:uid="{00000000-0005-0000-0000-0000C3010000}"/>
    <cellStyle name="Project 13" xfId="265" xr:uid="{00000000-0005-0000-0000-0000C4010000}"/>
    <cellStyle name="Project 13 2" xfId="483" xr:uid="{00000000-0005-0000-0000-0000C5010000}"/>
    <cellStyle name="Project 13 2 2" xfId="484" xr:uid="{00000000-0005-0000-0000-0000C6010000}"/>
    <cellStyle name="Project 13 3" xfId="485" xr:uid="{00000000-0005-0000-0000-0000C7010000}"/>
    <cellStyle name="Project 14" xfId="266" xr:uid="{00000000-0005-0000-0000-0000C8010000}"/>
    <cellStyle name="Project 14 2" xfId="486" xr:uid="{00000000-0005-0000-0000-0000C9010000}"/>
    <cellStyle name="Project 14 2 2" xfId="487" xr:uid="{00000000-0005-0000-0000-0000CA010000}"/>
    <cellStyle name="Project 14 3" xfId="488" xr:uid="{00000000-0005-0000-0000-0000CB010000}"/>
    <cellStyle name="Project 15" xfId="267" xr:uid="{00000000-0005-0000-0000-0000CC010000}"/>
    <cellStyle name="Project 15 2" xfId="489" xr:uid="{00000000-0005-0000-0000-0000CD010000}"/>
    <cellStyle name="Project 15 2 2" xfId="490" xr:uid="{00000000-0005-0000-0000-0000CE010000}"/>
    <cellStyle name="Project 15 3" xfId="491" xr:uid="{00000000-0005-0000-0000-0000CF010000}"/>
    <cellStyle name="Project 2" xfId="268" xr:uid="{00000000-0005-0000-0000-0000D0010000}"/>
    <cellStyle name="Project 2 2" xfId="492" xr:uid="{00000000-0005-0000-0000-0000D1010000}"/>
    <cellStyle name="Project 2 2 2" xfId="493" xr:uid="{00000000-0005-0000-0000-0000D2010000}"/>
    <cellStyle name="Project 2 3" xfId="494" xr:uid="{00000000-0005-0000-0000-0000D3010000}"/>
    <cellStyle name="Project 3" xfId="269" xr:uid="{00000000-0005-0000-0000-0000D4010000}"/>
    <cellStyle name="Project 3 2" xfId="495" xr:uid="{00000000-0005-0000-0000-0000D5010000}"/>
    <cellStyle name="Project 3 2 2" xfId="496" xr:uid="{00000000-0005-0000-0000-0000D6010000}"/>
    <cellStyle name="Project 3 3" xfId="497" xr:uid="{00000000-0005-0000-0000-0000D7010000}"/>
    <cellStyle name="Project 4" xfId="270" xr:uid="{00000000-0005-0000-0000-0000D8010000}"/>
    <cellStyle name="Project 4 2" xfId="498" xr:uid="{00000000-0005-0000-0000-0000D9010000}"/>
    <cellStyle name="Project 4 2 2" xfId="499" xr:uid="{00000000-0005-0000-0000-0000DA010000}"/>
    <cellStyle name="Project 4 3" xfId="500" xr:uid="{00000000-0005-0000-0000-0000DB010000}"/>
    <cellStyle name="Project 5" xfId="271" xr:uid="{00000000-0005-0000-0000-0000DC010000}"/>
    <cellStyle name="Project 5 2" xfId="501" xr:uid="{00000000-0005-0000-0000-0000DD010000}"/>
    <cellStyle name="Project 5 2 2" xfId="502" xr:uid="{00000000-0005-0000-0000-0000DE010000}"/>
    <cellStyle name="Project 5 3" xfId="503" xr:uid="{00000000-0005-0000-0000-0000DF010000}"/>
    <cellStyle name="Project 6" xfId="272" xr:uid="{00000000-0005-0000-0000-0000E0010000}"/>
    <cellStyle name="Project 6 2" xfId="504" xr:uid="{00000000-0005-0000-0000-0000E1010000}"/>
    <cellStyle name="Project 6 2 2" xfId="505" xr:uid="{00000000-0005-0000-0000-0000E2010000}"/>
    <cellStyle name="Project 6 3" xfId="506" xr:uid="{00000000-0005-0000-0000-0000E3010000}"/>
    <cellStyle name="Project 7" xfId="273" xr:uid="{00000000-0005-0000-0000-0000E4010000}"/>
    <cellStyle name="Project 7 2" xfId="507" xr:uid="{00000000-0005-0000-0000-0000E5010000}"/>
    <cellStyle name="Project 7 2 2" xfId="508" xr:uid="{00000000-0005-0000-0000-0000E6010000}"/>
    <cellStyle name="Project 7 3" xfId="509" xr:uid="{00000000-0005-0000-0000-0000E7010000}"/>
    <cellStyle name="Project 8" xfId="274" xr:uid="{00000000-0005-0000-0000-0000E8010000}"/>
    <cellStyle name="Project 8 2" xfId="510" xr:uid="{00000000-0005-0000-0000-0000E9010000}"/>
    <cellStyle name="Project 8 2 2" xfId="511" xr:uid="{00000000-0005-0000-0000-0000EA010000}"/>
    <cellStyle name="Project 8 3" xfId="512" xr:uid="{00000000-0005-0000-0000-0000EB010000}"/>
    <cellStyle name="Project 9" xfId="275" xr:uid="{00000000-0005-0000-0000-0000EC010000}"/>
    <cellStyle name="Project 9 2" xfId="513" xr:uid="{00000000-0005-0000-0000-0000ED010000}"/>
    <cellStyle name="Project 9 2 2" xfId="514" xr:uid="{00000000-0005-0000-0000-0000EE010000}"/>
    <cellStyle name="Project 9 3" xfId="515" xr:uid="{00000000-0005-0000-0000-0000EF010000}"/>
    <cellStyle name="Subtotal" xfId="516" xr:uid="{00000000-0005-0000-0000-0000F0010000}"/>
    <cellStyle name="t" xfId="276" xr:uid="{00000000-0005-0000-0000-0000F1010000}"/>
    <cellStyle name="task" xfId="277" xr:uid="{00000000-0005-0000-0000-0000F2010000}"/>
    <cellStyle name="task 10" xfId="278" xr:uid="{00000000-0005-0000-0000-0000F3010000}"/>
    <cellStyle name="task 10 2" xfId="517" xr:uid="{00000000-0005-0000-0000-0000F4010000}"/>
    <cellStyle name="task 10 2 2" xfId="518" xr:uid="{00000000-0005-0000-0000-0000F5010000}"/>
    <cellStyle name="task 10 3" xfId="519" xr:uid="{00000000-0005-0000-0000-0000F6010000}"/>
    <cellStyle name="task 11" xfId="279" xr:uid="{00000000-0005-0000-0000-0000F7010000}"/>
    <cellStyle name="task 11 2" xfId="520" xr:uid="{00000000-0005-0000-0000-0000F8010000}"/>
    <cellStyle name="task 11 2 2" xfId="521" xr:uid="{00000000-0005-0000-0000-0000F9010000}"/>
    <cellStyle name="task 11 3" xfId="522" xr:uid="{00000000-0005-0000-0000-0000FA010000}"/>
    <cellStyle name="task 12" xfId="280" xr:uid="{00000000-0005-0000-0000-0000FB010000}"/>
    <cellStyle name="task 12 2" xfId="523" xr:uid="{00000000-0005-0000-0000-0000FC010000}"/>
    <cellStyle name="task 12 2 2" xfId="524" xr:uid="{00000000-0005-0000-0000-0000FD010000}"/>
    <cellStyle name="task 12 3" xfId="525" xr:uid="{00000000-0005-0000-0000-0000FE010000}"/>
    <cellStyle name="task 13" xfId="281" xr:uid="{00000000-0005-0000-0000-0000FF010000}"/>
    <cellStyle name="task 13 2" xfId="526" xr:uid="{00000000-0005-0000-0000-000000020000}"/>
    <cellStyle name="task 13 2 2" xfId="527" xr:uid="{00000000-0005-0000-0000-000001020000}"/>
    <cellStyle name="task 13 3" xfId="528" xr:uid="{00000000-0005-0000-0000-000002020000}"/>
    <cellStyle name="task 14" xfId="282" xr:uid="{00000000-0005-0000-0000-000003020000}"/>
    <cellStyle name="task 14 2" xfId="529" xr:uid="{00000000-0005-0000-0000-000004020000}"/>
    <cellStyle name="task 14 2 2" xfId="530" xr:uid="{00000000-0005-0000-0000-000005020000}"/>
    <cellStyle name="task 14 3" xfId="531" xr:uid="{00000000-0005-0000-0000-000006020000}"/>
    <cellStyle name="task 15" xfId="283" xr:uid="{00000000-0005-0000-0000-000007020000}"/>
    <cellStyle name="task 15 2" xfId="532" xr:uid="{00000000-0005-0000-0000-000008020000}"/>
    <cellStyle name="task 15 2 2" xfId="533" xr:uid="{00000000-0005-0000-0000-000009020000}"/>
    <cellStyle name="task 15 3" xfId="534" xr:uid="{00000000-0005-0000-0000-00000A020000}"/>
    <cellStyle name="task 2" xfId="284" xr:uid="{00000000-0005-0000-0000-00000B020000}"/>
    <cellStyle name="task 2 2" xfId="535" xr:uid="{00000000-0005-0000-0000-00000C020000}"/>
    <cellStyle name="task 2 2 2" xfId="536" xr:uid="{00000000-0005-0000-0000-00000D020000}"/>
    <cellStyle name="task 2 3" xfId="537" xr:uid="{00000000-0005-0000-0000-00000E020000}"/>
    <cellStyle name="task 3" xfId="285" xr:uid="{00000000-0005-0000-0000-00000F020000}"/>
    <cellStyle name="task 3 2" xfId="538" xr:uid="{00000000-0005-0000-0000-000010020000}"/>
    <cellStyle name="task 3 2 2" xfId="539" xr:uid="{00000000-0005-0000-0000-000011020000}"/>
    <cellStyle name="task 3 3" xfId="540" xr:uid="{00000000-0005-0000-0000-000012020000}"/>
    <cellStyle name="task 4" xfId="286" xr:uid="{00000000-0005-0000-0000-000013020000}"/>
    <cellStyle name="task 4 2" xfId="541" xr:uid="{00000000-0005-0000-0000-000014020000}"/>
    <cellStyle name="task 4 2 2" xfId="542" xr:uid="{00000000-0005-0000-0000-000015020000}"/>
    <cellStyle name="task 4 3" xfId="543" xr:uid="{00000000-0005-0000-0000-000016020000}"/>
    <cellStyle name="task 5" xfId="287" xr:uid="{00000000-0005-0000-0000-000017020000}"/>
    <cellStyle name="task 5 2" xfId="544" xr:uid="{00000000-0005-0000-0000-000018020000}"/>
    <cellStyle name="task 5 2 2" xfId="545" xr:uid="{00000000-0005-0000-0000-000019020000}"/>
    <cellStyle name="task 5 3" xfId="546" xr:uid="{00000000-0005-0000-0000-00001A020000}"/>
    <cellStyle name="task 6" xfId="288" xr:uid="{00000000-0005-0000-0000-00001B020000}"/>
    <cellStyle name="task 6 2" xfId="547" xr:uid="{00000000-0005-0000-0000-00001C020000}"/>
    <cellStyle name="task 6 2 2" xfId="548" xr:uid="{00000000-0005-0000-0000-00001D020000}"/>
    <cellStyle name="task 6 3" xfId="549" xr:uid="{00000000-0005-0000-0000-00001E020000}"/>
    <cellStyle name="task 7" xfId="289" xr:uid="{00000000-0005-0000-0000-00001F020000}"/>
    <cellStyle name="task 7 2" xfId="550" xr:uid="{00000000-0005-0000-0000-000020020000}"/>
    <cellStyle name="task 7 2 2" xfId="551" xr:uid="{00000000-0005-0000-0000-000021020000}"/>
    <cellStyle name="task 7 3" xfId="552" xr:uid="{00000000-0005-0000-0000-000022020000}"/>
    <cellStyle name="task 8" xfId="290" xr:uid="{00000000-0005-0000-0000-000023020000}"/>
    <cellStyle name="task 8 2" xfId="553" xr:uid="{00000000-0005-0000-0000-000024020000}"/>
    <cellStyle name="task 8 2 2" xfId="554" xr:uid="{00000000-0005-0000-0000-000025020000}"/>
    <cellStyle name="task 8 3" xfId="555" xr:uid="{00000000-0005-0000-0000-000026020000}"/>
    <cellStyle name="task 9" xfId="291" xr:uid="{00000000-0005-0000-0000-000027020000}"/>
    <cellStyle name="task 9 2" xfId="556" xr:uid="{00000000-0005-0000-0000-000028020000}"/>
    <cellStyle name="task 9 2 2" xfId="557" xr:uid="{00000000-0005-0000-0000-000029020000}"/>
    <cellStyle name="task 9 3" xfId="558" xr:uid="{00000000-0005-0000-0000-00002A020000}"/>
    <cellStyle name="Title" xfId="2" builtinId="15" customBuiltin="1"/>
    <cellStyle name="Title 2" xfId="94" xr:uid="{00000000-0005-0000-0000-00002C020000}"/>
    <cellStyle name="Title 2 2" xfId="559" xr:uid="{00000000-0005-0000-0000-00002D020000}"/>
    <cellStyle name="Total" xfId="18" builtinId="25" customBuiltin="1"/>
    <cellStyle name="Total 2" xfId="95" xr:uid="{00000000-0005-0000-0000-00002F020000}"/>
    <cellStyle name="Total 2 2" xfId="560" xr:uid="{00000000-0005-0000-0000-000030020000}"/>
    <cellStyle name="Total 3" xfId="292" xr:uid="{00000000-0005-0000-0000-000031020000}"/>
    <cellStyle name="w15" xfId="96" xr:uid="{00000000-0005-0000-0000-000032020000}"/>
    <cellStyle name="Warning Text" xfId="15" builtinId="11" customBuiltin="1"/>
    <cellStyle name="Warning Text 2" xfId="97" xr:uid="{00000000-0005-0000-0000-000034020000}"/>
  </cellStyles>
  <dxfs count="0"/>
  <tableStyles count="0" defaultTableStyle="TableStyleMedium2" defaultPivotStyle="PivotStyleLight16"/>
  <colors>
    <mruColors>
      <color rgb="FFFFFF99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dessb/Desktop/GL_10%20Donload%20for%20Alex%20Budget%20Request/2014%20HCD%20Budget%20Spread%20w-reclass%20w-o-vac%20Proposed%20-%20to%20update%202014%20budget%20rev%20and%20exp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PM/123data/HOF%20Files/2008/HOF%202008%20Budget%20form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CX%20Update%206-23-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ANDY\2001%20Budget\Request%20Phase\0935%202001%20Budget%20Form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s-shares\home\INOUYER\Randy\My%20Documents\RANDY\2009%20Budget\DO\2009%20Allocation%20Table%20for%20Allocation%203-31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karol/OneDrive%20-%20King%20County/Documents/Work%20Folders/FINANCIALS/BUDGET/2021_2022/2021-2022-E911-Budget-Maste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ordj/AppData/Local/Microsoft/Windows/Temporary%20Internet%20Files/Content.Outlook/DJH4TYBY/Countywide_Equipment_Replacement_Templat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-king\Users\minguss\Data\2006%20dataset%200606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s-shares\home\inouyer\Randy\My%20Documents\RANDY\2011%20Budget\DCHS\2011%20DCHS%20(0935)%20Allocation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andy\My%20Documents\RANDY\2009%20Budget\DO\2009%20DCHS%20(093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onzacr/Local%20Settings/Temporary%20Internet%20Files/OLK65/Copy%20of%20Countywide_Equipment_Replacement_Templates%20BA%20Example%20(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NNUAL%20BUDGETS\2010%20Budget%20Panels\Executive%20Transmitted%20Documents\Other\2010Source_Ordin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indlem/Local%20Settings/Temporary%20Internet%20Files/OLK8C/DATASET%20CSD%20REV(shared)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/teams/DCHSDOCCCLevy-PRJ/Shared%20Documents/CCC%20IP%20Project%20Planning%20-%202023/Finance/BHRD%20Crisis%20Care%20Center%20with%20OEFA%20forecast%20update%2003132023%20with%20Senior%20exempt%20taxable%20(1)_Levers+IP%20Table.xlsx?B2E37DE4" TargetMode="External"/><Relationship Id="rId1" Type="http://schemas.openxmlformats.org/officeDocument/2006/relationships/externalLinkPath" Target="file:///\\B2E37DE4\BHRD%20Crisis%20Care%20Center%20with%20OEFA%20forecast%20update%2003132023%20with%20Senior%20exempt%20taxable%20(1)_Levers+IP%20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BUDGETSPREAD-w-2012 Au (2"/>
      <sheetName val="Exempt Schedule"/>
      <sheetName val="Hourly Schedule"/>
      <sheetName val="Personnel"/>
      <sheetName val="Staff Months"/>
      <sheetName val="Salaries"/>
      <sheetName val="Benefits"/>
      <sheetName val="Sal+Ben"/>
      <sheetName val="O&amp;M"/>
      <sheetName val="Summary"/>
      <sheetName val="Summary Chart"/>
      <sheetName val="2015 BUDGETSPREAD w-v"/>
      <sheetName val="2013 BUDGETSPREAD w-2012actual"/>
      <sheetName val="2012 FHCD &amp; HOF ADM ACTUAL -New"/>
      <sheetName val="Staff Mnths by Fund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 Forms"/>
      <sheetName val="Form1ApproUnitSummary"/>
      <sheetName val="Form1ApproUnitSummary,Pg2"/>
      <sheetName val="Form1RL"/>
      <sheetName val="Form2ADecisionPackage"/>
      <sheetName val="Form 2B PC-01 HOF CX transfer "/>
      <sheetName val="Form 2B RB-01 Priority Housing"/>
      <sheetName val="Form 2BPC-02"/>
      <sheetName val="Form 2B RB-02  House Bill 1321"/>
      <sheetName val="Form 2B TA-01 Sp Needs Housing"/>
      <sheetName val="Form3A Revenues"/>
      <sheetName val="Form3B-1 CX"/>
      <sheetName val="Form3B-2 Interest"/>
      <sheetName val="Form3B-3 DD"/>
      <sheetName val="Form3B-4 Cred Enh"/>
      <sheetName val="Form3B-5 Vets"/>
      <sheetName val="Form3B-6 Passage Point "/>
      <sheetName val="Form3B-7  2163 Homeless Hsg"/>
      <sheetName val="Form3B-8  2060 Low Income Hsg"/>
      <sheetName val="Form3B - Brooks Village"/>
      <sheetName val="Form3C - State or Other Grants "/>
      <sheetName val="Form3C - Brooks Village"/>
      <sheetName val="Form3DCXTransferDetail"/>
      <sheetName val="Financial Plan"/>
      <sheetName val="2007 Proposed Analysis "/>
      <sheetName val="HOF Admin 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2002"/>
      <sheetName val="0934 PONS REQ "/>
      <sheetName val="Child Care PSQ"/>
      <sheetName val="xwalk"/>
      <sheetName val="Sort by account"/>
      <sheetName val="53000 program"/>
      <sheetName val="CSD"/>
      <sheetName val="Low org sort"/>
      <sheetName val="AdminRpm&amp;5302"/>
      <sheetName val="6-25PSQ"/>
      <sheetName val="6-26remainder"/>
      <sheetName val="2001 total (2)"/>
      <sheetName val="Mailout list"/>
      <sheetName val="Cut Only"/>
      <sheetName val="Remaining vs Cut"/>
      <sheetName val="original TA contracts"/>
      <sheetName val="Framework RFP"/>
      <sheetName val="Proviso"/>
      <sheetName val="WTP Contracts"/>
      <sheetName val="CE Contracts"/>
      <sheetName val="CC Contracts"/>
      <sheetName val="WP Contracts"/>
      <sheetName val="Aging "/>
      <sheetName val="99SCHED"/>
      <sheetName val="98SCHED1"/>
      <sheetName val="YFS Contracts"/>
      <sheetName val="2002 Aging "/>
      <sheetName val="Aging Contracts"/>
      <sheetName val="Housing Contracts"/>
      <sheetName val="2001 total"/>
      <sheetName val="Summary for Doug"/>
      <sheetName val="aging detail "/>
      <sheetName val="housing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 Forms"/>
      <sheetName val="Form1ApproUnitSummary"/>
      <sheetName val="Form1ApproUnitSummary,Page2"/>
      <sheetName val="Form1CL_KTempRequests"/>
      <sheetName val="Form2ADecisionPackage"/>
      <sheetName val="Form2BAdd OTII"/>
      <sheetName val="Form3ARevenues"/>
      <sheetName val="Form3B WTP"/>
      <sheetName val="Form3B DD"/>
      <sheetName val="Form3B MH"/>
      <sheetName val="Form3B Veteran's"/>
      <sheetName val="Form3B H&amp;CD"/>
      <sheetName val="Form3B MH-CADS"/>
      <sheetName val="Form3B Misc Rev (DASAS)"/>
      <sheetName val="Form3B HS Roundtable"/>
      <sheetName val="Form3B CSD"/>
      <sheetName val="Form3DCXTransferDetail"/>
      <sheetName val="Form4TargetRedSummary"/>
      <sheetName val="Form4A Roundtable"/>
      <sheetName val="Form5FinPlan"/>
      <sheetName val="Form5 Fund 107 Fin Plan"/>
      <sheetName val="DD Form5(FinEssbase9-22-00)"/>
      <sheetName val="2001 Final Target Red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 ADO DCHS (0935)3.31.09"/>
      <sheetName val="2009 REQ DCHS (0935)6.25.08 Adj"/>
      <sheetName val="09 Budget Allocation Table"/>
      <sheetName val="DCHS 07Tables for 09 Allocation"/>
      <sheetName val="2005 - 2009 DCHS GF Table"/>
      <sheetName val="2009 ADO DCHS (0935)10.22.09"/>
      <sheetName val="2010 Est Form 5 Dept 0935"/>
      <sheetName val="Q3 Form C 10.20 ri"/>
      <sheetName val="2009 ADO DCHS (0935)9.15.09"/>
      <sheetName val="2009 ADO DCHS (0935)9.14.09"/>
      <sheetName val="pp2009 Low Org Alloc Sum ICP"/>
      <sheetName val="List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vs Actual"/>
      <sheetName val="P&amp;LFrcstGraph"/>
      <sheetName val="EscrowDistro2020"/>
      <sheetName val="EscrowDistro"/>
      <sheetName val="Revenue"/>
      <sheetName val="ExpDetailFWG"/>
      <sheetName val="BudgetDetail"/>
      <sheetName val="VAR LOAD"/>
      <sheetName val="Budgets"/>
      <sheetName val="Proforma_AP_byMonth"/>
      <sheetName val="Sheet3"/>
      <sheetName val="Data"/>
      <sheetName val="RevenueBudget"/>
      <sheetName val="Lists"/>
      <sheetName val="CAPEX"/>
      <sheetName val="3170 FundBalance"/>
      <sheetName val="ProjActuals"/>
      <sheetName val="ProjForecast"/>
      <sheetName val="Help"/>
      <sheetName val="HiLvlFC"/>
      <sheetName val="PastNotes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ummary Sheet"/>
      <sheetName val="Inventory"/>
      <sheetName val="Replacement Plan"/>
      <sheetName val="Replacement Analysi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 service"/>
      <sheetName val="Goals &amp; Core Bus"/>
      <sheetName val="DATA Tables"/>
      <sheetName val="dat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Rev PRO Sum 10-14"/>
      <sheetName val="pp2011 Low Org Alloc Summary"/>
      <sheetName val="pp2011 Table 09 Basis"/>
      <sheetName val="2011 DCHS (0935) Alloc 4-13"/>
      <sheetName val="11 Tables 09 Trial Balance 4-13"/>
      <sheetName val="pp11 Rev PSQ SumAdj 8-27"/>
      <sheetName val="pp11 Rev PSQ Summary"/>
      <sheetName val="11 Tables 09 Trial Balance 4-12"/>
      <sheetName val="0987&amp;0983 xtb 2010"/>
      <sheetName val="2010 Budget 0987 &amp; 0983"/>
      <sheetName val="2011 Program Sort"/>
      <sheetName val="2011 DCHS (0935) Alloc 4-13ver1"/>
      <sheetName val="2011 April 13 DRAFT to ml"/>
      <sheetName val="2010 ADO - IT SDM 2-11"/>
      <sheetName val="pp10 Rev REQ Summary7-28"/>
      <sheetName val="2011 Low Org Alloc Summary4-13"/>
      <sheetName val="2011 Table 09 Basis4-13"/>
      <sheetName val="2011 Rev PSQ Summary4-13"/>
      <sheetName val="11 Rev PSQ Sum 7-28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 REQ Sum Revised 6-25-08"/>
      <sheetName val="Scenario Summary 6-25"/>
      <sheetName val="09 REQ Allocation Table"/>
      <sheetName val="09 REQ Sum Corrected 6-24-08"/>
      <sheetName val="Scenario Summary 6-24"/>
      <sheetName val="09 REQ Summary DCHS 0935"/>
      <sheetName val="09PSQ Summary DCHS 0935"/>
      <sheetName val="09PSQ Allocation Tables ver1"/>
      <sheetName val="ESSBASE PSQ XTB"/>
      <sheetName val="Tables Trial Balance 6-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"/>
      <sheetName val="Replacement Plan"/>
      <sheetName val="Replacement Analysis"/>
      <sheetName val="Financial Summary Shee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5) Project by Fund-pivot"/>
      <sheetName val="OrdIndex"/>
      <sheetName val="Appro_Sections"/>
      <sheetName val="BudgetTransparency"/>
      <sheetName val="BT Section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- CSD (3)"/>
      <sheetName val="DATA Tables"/>
      <sheetName val="Summary"/>
      <sheetName val="data - CSD"/>
      <sheetName val="data - CSD (w2004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C"/>
      <sheetName val="MAR1323 OEFA"/>
      <sheetName val="Aug2622 OEFA"/>
      <sheetName val="Timing "/>
      <sheetName val="SR AV"/>
      <sheetName val="SUMMARY "/>
      <sheetName val="graph"/>
      <sheetName val="Property Tax Only - Annual comp"/>
      <sheetName val="For Council Staff 1115"/>
      <sheetName val="econ and fin model  (145)"/>
      <sheetName val="econ and fin model  (145) SR AV"/>
      <sheetName val="Spend Plan  (0.145) - 2025"/>
      <sheetName val="Spend Plan  (0.145) - 2026"/>
      <sheetName val="Original Spend Plan (0.13) "/>
      <sheetName val="econ and fin model "/>
      <sheetName val="personnel"/>
      <sheetName val="4 v 5 CCCs Spend Plan "/>
      <sheetName val="econ and fin model  (2)"/>
      <sheetName val="Delayed Start CCC Spend Plan "/>
      <sheetName val="econ and fin model  (3)"/>
      <sheetName val="personnel_MG"/>
      <sheetName val="Staffing_MG"/>
      <sheetName val="Staffing_MG_v2"/>
      <sheetName val="IP Strategies MCD-20%-OLD"/>
      <sheetName val="IP Strategies MCD-40%-OLD"/>
      <sheetName val="IP Allocation Plan v1 - OLD"/>
      <sheetName val="IP Strategies v2 - OLD (unadj)"/>
      <sheetName val="IP Strategies v2-OLD (PSB INFL)"/>
      <sheetName val="IP Strat v3 - OLD (ORIG INFLAT)"/>
      <sheetName val="IP Strat v4 - OLD (ORIG INFLAT)"/>
      <sheetName val="IP Strat - ACTIVE (ORIG INFLAT)"/>
      <sheetName val="SUMMARY TABLE"/>
      <sheetName val="archive model pre-reserve120423"/>
      <sheetName val="SANDBOX"/>
      <sheetName val="CCC_BHRD_Staffing"/>
      <sheetName val="Levers_MG"/>
      <sheetName val="Non-personnel costs"/>
      <sheetName val="Oversight Staffing "/>
      <sheetName val="MAR22"/>
      <sheetName val="Summary"/>
      <sheetName val="6-year"/>
      <sheetName val="9-year"/>
      <sheetName val="Spend &amp; Time Plan "/>
      <sheetName val="Admin Staff Plan"/>
      <sheetName val="Admin Detail"/>
      <sheetName val="workforce mode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">
          <cell r="C3">
            <v>586521.65880000009</v>
          </cell>
          <cell r="D3">
            <v>599143.50540000002</v>
          </cell>
          <cell r="E3">
            <v>612247.43744999997</v>
          </cell>
          <cell r="F3">
            <v>625648.01309999998</v>
          </cell>
          <cell r="G3">
            <v>639330.18929999997</v>
          </cell>
          <cell r="H3">
            <v>653269.6764</v>
          </cell>
          <cell r="I3">
            <v>667443.348</v>
          </cell>
          <cell r="J3">
            <v>681921.18224999995</v>
          </cell>
          <cell r="K3">
            <v>696728.33504999999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DAA26-0C7E-4421-A68C-2392C4475F67}">
  <sheetPr>
    <pageSetUpPr fitToPage="1"/>
  </sheetPr>
  <dimension ref="A1:V65"/>
  <sheetViews>
    <sheetView showGridLines="0" tabSelected="1"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6" sqref="A36"/>
    </sheetView>
  </sheetViews>
  <sheetFormatPr defaultColWidth="9.33203125" defaultRowHeight="14.4" outlineLevelRow="1" outlineLevelCol="1" x14ac:dyDescent="0.3"/>
  <cols>
    <col min="1" max="1" width="84" style="1" customWidth="1"/>
    <col min="2" max="2" width="16.44140625" style="1" bestFit="1" customWidth="1"/>
    <col min="3" max="3" width="15.5546875" style="1" bestFit="1" customWidth="1"/>
    <col min="4" max="4" width="17.44140625" style="1" customWidth="1" outlineLevel="1"/>
    <col min="5" max="5" width="16.6640625" style="1" customWidth="1" outlineLevel="1"/>
    <col min="6" max="6" width="16.44140625" style="1" customWidth="1" outlineLevel="1"/>
    <col min="7" max="8" width="16.44140625" style="1" bestFit="1" customWidth="1"/>
    <col min="9" max="9" width="16.44140625" style="1" customWidth="1"/>
    <col min="10" max="11" width="18.44140625" style="1" bestFit="1" customWidth="1"/>
    <col min="12" max="12" width="2.33203125" style="1" customWidth="1"/>
    <col min="13" max="13" width="12.109375" style="1" bestFit="1" customWidth="1"/>
    <col min="14" max="15" width="13.44140625" style="1" hidden="1" customWidth="1"/>
    <col min="16" max="16" width="9.33203125" style="1"/>
    <col min="17" max="17" width="13.33203125" style="1" bestFit="1" customWidth="1"/>
    <col min="18" max="16384" width="9.33203125" style="1"/>
  </cols>
  <sheetData>
    <row r="1" spans="1:22" s="30" customFormat="1" ht="15.6" x14ac:dyDescent="0.3">
      <c r="A1" s="99" t="s">
        <v>0</v>
      </c>
      <c r="B1" s="99"/>
      <c r="C1" s="99"/>
      <c r="D1" s="99"/>
      <c r="E1" s="99"/>
      <c r="F1" s="99"/>
      <c r="G1" s="99"/>
      <c r="H1" s="99"/>
      <c r="I1" s="92"/>
      <c r="J1" s="92"/>
      <c r="K1" s="92"/>
      <c r="L1" s="3"/>
    </row>
    <row r="2" spans="1:22" s="30" customFormat="1" ht="15.6" x14ac:dyDescent="0.3">
      <c r="A2" s="99" t="s">
        <v>57</v>
      </c>
      <c r="B2" s="99"/>
      <c r="C2" s="99"/>
      <c r="D2" s="99"/>
      <c r="E2" s="99"/>
      <c r="F2" s="99"/>
      <c r="G2" s="99"/>
      <c r="H2" s="99"/>
      <c r="I2" s="92"/>
      <c r="J2" s="92"/>
      <c r="K2" s="92"/>
      <c r="L2" s="3"/>
      <c r="M2" s="31"/>
      <c r="N2" s="31"/>
      <c r="O2" s="31"/>
      <c r="P2" s="31"/>
    </row>
    <row r="3" spans="1:22" s="30" customFormat="1" ht="15.6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1"/>
      <c r="N3" s="31"/>
      <c r="O3" s="31"/>
      <c r="P3" s="31"/>
    </row>
    <row r="4" spans="1:22" s="30" customFormat="1" ht="46.8" x14ac:dyDescent="0.3">
      <c r="A4" s="70" t="s">
        <v>1</v>
      </c>
      <c r="B4" s="71" t="s">
        <v>2</v>
      </c>
      <c r="C4" s="72" t="s">
        <v>3</v>
      </c>
      <c r="D4" s="73" t="s">
        <v>4</v>
      </c>
      <c r="E4" s="73" t="s">
        <v>5</v>
      </c>
      <c r="F4" s="73" t="s">
        <v>6</v>
      </c>
      <c r="G4" s="72" t="s">
        <v>7</v>
      </c>
      <c r="H4" s="72" t="s">
        <v>8</v>
      </c>
      <c r="I4" s="72" t="s">
        <v>9</v>
      </c>
      <c r="J4" s="72" t="s">
        <v>10</v>
      </c>
      <c r="K4" s="72" t="s">
        <v>11</v>
      </c>
      <c r="L4" s="3"/>
    </row>
    <row r="5" spans="1:22" s="30" customFormat="1" ht="15.6" x14ac:dyDescent="0.3">
      <c r="A5" s="22" t="s">
        <v>12</v>
      </c>
      <c r="B5" s="27">
        <v>0</v>
      </c>
      <c r="C5" s="27">
        <v>0</v>
      </c>
      <c r="D5" s="37">
        <f>B32</f>
        <v>0</v>
      </c>
      <c r="E5" s="37">
        <f>B32</f>
        <v>0</v>
      </c>
      <c r="F5" s="37">
        <f>B32</f>
        <v>0</v>
      </c>
      <c r="G5" s="15">
        <f>F32</f>
        <v>31954435.018800005</v>
      </c>
      <c r="H5" s="15">
        <f>G32</f>
        <v>30305682.978200004</v>
      </c>
      <c r="I5" s="15">
        <f t="shared" ref="I5:K5" si="0">H32</f>
        <v>-5461804.2910802364</v>
      </c>
      <c r="J5" s="15">
        <f t="shared" si="0"/>
        <v>-3175160.4480527043</v>
      </c>
      <c r="K5" s="15">
        <f t="shared" si="0"/>
        <v>8901003.5417351127</v>
      </c>
      <c r="L5" s="3"/>
      <c r="M5" s="32"/>
    </row>
    <row r="6" spans="1:22" s="30" customFormat="1" ht="15.6" x14ac:dyDescent="0.3">
      <c r="A6" s="23" t="s">
        <v>13</v>
      </c>
      <c r="B6" s="4"/>
      <c r="C6" s="4"/>
      <c r="D6" s="38"/>
      <c r="E6" s="38"/>
      <c r="F6" s="38"/>
      <c r="G6" s="5"/>
      <c r="H6" s="5"/>
      <c r="I6" s="5"/>
      <c r="J6" s="5"/>
      <c r="K6" s="5"/>
      <c r="L6" s="3"/>
      <c r="Q6" s="50"/>
    </row>
    <row r="7" spans="1:22" s="30" customFormat="1" ht="15.6" hidden="1" outlineLevel="1" x14ac:dyDescent="0.3">
      <c r="A7" s="86" t="s">
        <v>14</v>
      </c>
      <c r="B7" s="11">
        <v>0</v>
      </c>
      <c r="C7" s="82">
        <v>0</v>
      </c>
      <c r="D7" s="46">
        <v>0</v>
      </c>
      <c r="E7" s="46">
        <v>0</v>
      </c>
      <c r="F7" s="46">
        <f>C7</f>
        <v>0</v>
      </c>
      <c r="G7" s="49">
        <v>0</v>
      </c>
      <c r="H7" s="49">
        <v>0</v>
      </c>
      <c r="I7" s="49"/>
      <c r="J7" s="11"/>
      <c r="K7" s="11"/>
      <c r="L7" s="3"/>
      <c r="Q7" s="50"/>
    </row>
    <row r="8" spans="1:22" s="30" customFormat="1" ht="15.6" hidden="1" outlineLevel="1" x14ac:dyDescent="0.3">
      <c r="A8" s="86" t="s">
        <v>15</v>
      </c>
      <c r="B8" s="49">
        <v>0</v>
      </c>
      <c r="C8" s="49">
        <v>0</v>
      </c>
      <c r="D8" s="46">
        <v>0</v>
      </c>
      <c r="E8" s="46">
        <v>0</v>
      </c>
      <c r="F8" s="46">
        <f t="shared" ref="F8:F12" si="1">C8</f>
        <v>0</v>
      </c>
      <c r="G8" s="49">
        <v>0</v>
      </c>
      <c r="H8" s="49">
        <v>0</v>
      </c>
      <c r="I8" s="49"/>
      <c r="J8" s="11"/>
      <c r="K8" s="11"/>
      <c r="L8" s="3"/>
      <c r="Q8" s="50"/>
    </row>
    <row r="9" spans="1:22" s="30" customFormat="1" ht="15.6" collapsed="1" x14ac:dyDescent="0.3">
      <c r="A9" s="86" t="s">
        <v>16</v>
      </c>
      <c r="B9" s="63">
        <v>0</v>
      </c>
      <c r="C9" s="49">
        <v>0</v>
      </c>
      <c r="D9" s="46">
        <v>0</v>
      </c>
      <c r="E9" s="46">
        <v>0</v>
      </c>
      <c r="F9" s="46">
        <v>117304331.76000001</v>
      </c>
      <c r="G9" s="49">
        <v>119828701.08</v>
      </c>
      <c r="H9" s="49">
        <v>247579090.11000001</v>
      </c>
      <c r="I9" s="49">
        <v>258519973.13999999</v>
      </c>
      <c r="J9" s="11">
        <v>269872906.04999995</v>
      </c>
      <c r="K9" s="11">
        <v>139345667.00999999</v>
      </c>
      <c r="L9" s="3"/>
      <c r="N9" s="62">
        <f>F9-D9</f>
        <v>117304331.76000001</v>
      </c>
      <c r="Q9" s="50"/>
    </row>
    <row r="10" spans="1:22" s="30" customFormat="1" ht="15.6" hidden="1" outlineLevel="1" x14ac:dyDescent="0.3">
      <c r="A10" s="86" t="s">
        <v>17</v>
      </c>
      <c r="B10" s="49">
        <v>0</v>
      </c>
      <c r="C10" s="49">
        <v>0</v>
      </c>
      <c r="D10" s="46">
        <v>0</v>
      </c>
      <c r="E10" s="46">
        <v>0</v>
      </c>
      <c r="F10" s="46">
        <f t="shared" si="1"/>
        <v>0</v>
      </c>
      <c r="G10" s="49">
        <v>0</v>
      </c>
      <c r="H10" s="49">
        <v>0</v>
      </c>
      <c r="I10" s="49"/>
      <c r="J10" s="11"/>
      <c r="K10" s="11"/>
      <c r="L10" s="3"/>
      <c r="P10" s="65"/>
      <c r="Q10" s="66"/>
      <c r="R10" s="65"/>
      <c r="S10" s="65"/>
      <c r="T10" s="65"/>
      <c r="U10" s="65"/>
      <c r="V10" s="65"/>
    </row>
    <row r="11" spans="1:22" s="30" customFormat="1" ht="15.6" hidden="1" outlineLevel="1" x14ac:dyDescent="0.3">
      <c r="A11" s="86" t="s">
        <v>18</v>
      </c>
      <c r="B11" s="49">
        <v>0</v>
      </c>
      <c r="C11" s="49">
        <v>0</v>
      </c>
      <c r="D11" s="46">
        <v>0</v>
      </c>
      <c r="E11" s="46">
        <v>0</v>
      </c>
      <c r="F11" s="46">
        <f t="shared" si="1"/>
        <v>0</v>
      </c>
      <c r="G11" s="49">
        <v>0</v>
      </c>
      <c r="H11" s="49">
        <v>0</v>
      </c>
      <c r="I11" s="49"/>
      <c r="J11" s="11"/>
      <c r="K11" s="11"/>
      <c r="L11" s="3"/>
      <c r="P11" s="67"/>
      <c r="Q11" s="68"/>
      <c r="R11" s="68"/>
      <c r="S11" s="68"/>
      <c r="T11" s="68"/>
      <c r="U11" s="68"/>
      <c r="V11" s="68"/>
    </row>
    <row r="12" spans="1:22" s="30" customFormat="1" ht="15.6" hidden="1" outlineLevel="1" x14ac:dyDescent="0.3">
      <c r="A12" s="86" t="s">
        <v>19</v>
      </c>
      <c r="B12" s="49">
        <v>0</v>
      </c>
      <c r="C12" s="49">
        <v>0</v>
      </c>
      <c r="D12" s="46">
        <v>0</v>
      </c>
      <c r="E12" s="46">
        <v>0</v>
      </c>
      <c r="F12" s="46">
        <f t="shared" si="1"/>
        <v>0</v>
      </c>
      <c r="G12" s="49">
        <v>0</v>
      </c>
      <c r="H12" s="49">
        <v>0</v>
      </c>
      <c r="I12" s="49"/>
      <c r="J12" s="11"/>
      <c r="K12" s="11"/>
      <c r="L12" s="3"/>
      <c r="P12" s="65"/>
      <c r="Q12" s="66"/>
      <c r="R12" s="65"/>
      <c r="S12" s="65"/>
      <c r="T12" s="65"/>
      <c r="U12" s="65"/>
      <c r="V12" s="65"/>
    </row>
    <row r="13" spans="1:22" s="30" customFormat="1" ht="15.6" collapsed="1" x14ac:dyDescent="0.3">
      <c r="A13" s="86" t="s">
        <v>20</v>
      </c>
      <c r="B13" s="74">
        <v>0</v>
      </c>
      <c r="C13" s="6">
        <v>0</v>
      </c>
      <c r="D13" s="46">
        <v>0</v>
      </c>
      <c r="E13" s="46">
        <v>0</v>
      </c>
      <c r="F13" s="46">
        <f>+'[14]IP Strat - ACTIVE (ORIG INFLAT)'!$C$3</f>
        <v>586521.65880000009</v>
      </c>
      <c r="G13" s="49">
        <f>+'[14]IP Strat - ACTIVE (ORIG INFLAT)'!$D$3</f>
        <v>599143.50540000002</v>
      </c>
      <c r="H13" s="49">
        <f>+'[14]IP Strat - ACTIVE (ORIG INFLAT)'!$E$3+'[14]IP Strat - ACTIVE (ORIG INFLAT)'!$F$3</f>
        <v>1237895.45055</v>
      </c>
      <c r="I13" s="49">
        <f>+'[14]IP Strat - ACTIVE (ORIG INFLAT)'!$G$3+'[14]IP Strat - ACTIVE (ORIG INFLAT)'!$H$3</f>
        <v>1292599.8657</v>
      </c>
      <c r="J13" s="11">
        <f>+'[14]IP Strat - ACTIVE (ORIG INFLAT)'!$I$3+'[14]IP Strat - ACTIVE (ORIG INFLAT)'!$J$3</f>
        <v>1349364.5302499998</v>
      </c>
      <c r="K13" s="11">
        <f>+'[14]IP Strat - ACTIVE (ORIG INFLAT)'!$K$3</f>
        <v>696728.33504999999</v>
      </c>
      <c r="L13" s="3"/>
      <c r="N13" s="62">
        <f>F13-D13</f>
        <v>586521.65880000009</v>
      </c>
      <c r="P13" s="65"/>
      <c r="Q13" s="66"/>
      <c r="R13" s="65"/>
      <c r="S13" s="65"/>
      <c r="T13" s="65"/>
      <c r="U13" s="65"/>
      <c r="V13" s="65"/>
    </row>
    <row r="14" spans="1:22" s="30" customFormat="1" ht="15.6" x14ac:dyDescent="0.3">
      <c r="A14" s="24" t="s">
        <v>21</v>
      </c>
      <c r="B14" s="7">
        <f t="shared" ref="B14:J14" si="2">SUM(B7:B13)</f>
        <v>0</v>
      </c>
      <c r="C14" s="7">
        <f t="shared" si="2"/>
        <v>0</v>
      </c>
      <c r="D14" s="40">
        <f t="shared" si="2"/>
        <v>0</v>
      </c>
      <c r="E14" s="40">
        <f t="shared" si="2"/>
        <v>0</v>
      </c>
      <c r="F14" s="40">
        <f t="shared" si="2"/>
        <v>117890853.41880001</v>
      </c>
      <c r="G14" s="7">
        <f t="shared" si="2"/>
        <v>120427844.5854</v>
      </c>
      <c r="H14" s="8">
        <f t="shared" si="2"/>
        <v>248816985.56055</v>
      </c>
      <c r="I14" s="8">
        <f t="shared" si="2"/>
        <v>259812573.00569999</v>
      </c>
      <c r="J14" s="8">
        <f t="shared" si="2"/>
        <v>271222270.58024997</v>
      </c>
      <c r="K14" s="8">
        <f t="shared" ref="K14" si="3">SUM(K7:K13)</f>
        <v>140042395.34504998</v>
      </c>
      <c r="L14" s="3"/>
      <c r="M14" s="33"/>
      <c r="N14" s="62">
        <f>F14-D14</f>
        <v>117890853.41880001</v>
      </c>
      <c r="O14" s="33"/>
      <c r="P14" s="34"/>
    </row>
    <row r="15" spans="1:22" s="30" customFormat="1" ht="15.6" x14ac:dyDescent="0.3">
      <c r="A15" s="23" t="s">
        <v>22</v>
      </c>
      <c r="B15" s="16"/>
      <c r="C15" s="16"/>
      <c r="D15" s="41"/>
      <c r="E15" s="41"/>
      <c r="F15" s="41"/>
      <c r="G15" s="19"/>
      <c r="H15" s="19"/>
      <c r="I15" s="19"/>
      <c r="J15" s="19"/>
      <c r="K15" s="19"/>
      <c r="L15" s="3"/>
      <c r="M15" s="33"/>
      <c r="N15" s="33"/>
      <c r="O15" s="33"/>
      <c r="P15" s="33"/>
      <c r="Q15" s="33"/>
      <c r="R15" s="33"/>
      <c r="S15" s="33"/>
      <c r="T15" s="33"/>
      <c r="U15" s="33"/>
    </row>
    <row r="16" spans="1:22" s="31" customFormat="1" ht="15.6" x14ac:dyDescent="0.3">
      <c r="A16" s="77" t="s">
        <v>23</v>
      </c>
      <c r="B16" s="75">
        <v>0</v>
      </c>
      <c r="C16" s="69">
        <v>0</v>
      </c>
      <c r="D16" s="46">
        <v>0</v>
      </c>
      <c r="E16" s="46">
        <v>0</v>
      </c>
      <c r="F16" s="45">
        <v>16150000</v>
      </c>
      <c r="G16" s="21">
        <v>59888425</v>
      </c>
      <c r="H16" s="21">
        <v>127455638.79475333</v>
      </c>
      <c r="I16" s="21">
        <v>170934371.02832305</v>
      </c>
      <c r="J16" s="21">
        <v>166240256.3291949</v>
      </c>
      <c r="K16" s="21">
        <v>86146801.835942969</v>
      </c>
      <c r="L16" s="3"/>
      <c r="M16" s="80"/>
      <c r="N16" s="62">
        <f>F16-D16</f>
        <v>16150000</v>
      </c>
      <c r="O16" s="33"/>
      <c r="P16" s="33"/>
      <c r="Q16" s="33"/>
      <c r="R16" s="33"/>
      <c r="S16" s="33"/>
      <c r="T16" s="33"/>
      <c r="U16" s="33"/>
    </row>
    <row r="17" spans="1:21" s="30" customFormat="1" ht="15.6" x14ac:dyDescent="0.3">
      <c r="A17" s="78" t="s">
        <v>24</v>
      </c>
      <c r="B17" s="49">
        <v>0</v>
      </c>
      <c r="C17" s="18">
        <v>0</v>
      </c>
      <c r="D17" s="46">
        <v>0</v>
      </c>
      <c r="E17" s="46">
        <v>0</v>
      </c>
      <c r="F17" s="45">
        <v>42000000</v>
      </c>
      <c r="G17" s="21">
        <v>33340000</v>
      </c>
      <c r="H17" s="21">
        <v>88722888</v>
      </c>
      <c r="I17" s="21">
        <v>3074610.0000000009</v>
      </c>
      <c r="J17" s="21">
        <v>3720278.1000000024</v>
      </c>
      <c r="K17" s="21">
        <v>2143588.810000001</v>
      </c>
      <c r="L17" s="3"/>
      <c r="M17" s="80"/>
      <c r="N17" s="62">
        <f>F17-D17</f>
        <v>42000000</v>
      </c>
      <c r="O17" s="33"/>
      <c r="P17" s="33"/>
      <c r="Q17" s="33"/>
      <c r="R17" s="33"/>
      <c r="S17" s="33"/>
      <c r="T17" s="33"/>
      <c r="U17" s="33"/>
    </row>
    <row r="18" spans="1:21" s="30" customFormat="1" ht="15.6" x14ac:dyDescent="0.3">
      <c r="A18" s="78" t="s">
        <v>25</v>
      </c>
      <c r="B18" s="63">
        <v>0</v>
      </c>
      <c r="C18" s="18">
        <v>0</v>
      </c>
      <c r="D18" s="46">
        <v>0</v>
      </c>
      <c r="E18" s="46">
        <v>0</v>
      </c>
      <c r="F18" s="45">
        <v>7500000</v>
      </c>
      <c r="G18" s="21">
        <v>11849360</v>
      </c>
      <c r="H18" s="21">
        <v>29381457.626011945</v>
      </c>
      <c r="I18" s="21">
        <v>42311718.191519007</v>
      </c>
      <c r="J18" s="21">
        <v>48076116.008176655</v>
      </c>
      <c r="K18" s="21">
        <v>24574254.752726905</v>
      </c>
      <c r="L18" s="3"/>
      <c r="M18" s="80"/>
      <c r="N18" s="62">
        <f>F18-D18</f>
        <v>7500000</v>
      </c>
      <c r="O18" s="64"/>
      <c r="P18" s="33"/>
      <c r="Q18" s="33"/>
      <c r="R18" s="33"/>
      <c r="S18" s="33"/>
      <c r="T18" s="33"/>
      <c r="U18" s="33"/>
    </row>
    <row r="19" spans="1:21" s="30" customFormat="1" ht="15.6" x14ac:dyDescent="0.3">
      <c r="A19" s="78" t="s">
        <v>26</v>
      </c>
      <c r="B19" s="49">
        <v>0</v>
      </c>
      <c r="C19" s="18">
        <v>0</v>
      </c>
      <c r="D19" s="46">
        <v>0</v>
      </c>
      <c r="E19" s="46">
        <v>0</v>
      </c>
      <c r="F19" s="45">
        <v>8200000</v>
      </c>
      <c r="G19" s="21">
        <v>6289900</v>
      </c>
      <c r="H19" s="21">
        <v>14928077.150099998</v>
      </c>
      <c r="I19" s="21">
        <v>15364130.015673706</v>
      </c>
      <c r="J19" s="21">
        <v>15154048.423861369</v>
      </c>
      <c r="K19" s="21">
        <v>7742219.8892203849</v>
      </c>
      <c r="L19" s="3"/>
      <c r="M19" s="80"/>
      <c r="N19" s="62">
        <f>F19-D19</f>
        <v>8200000</v>
      </c>
      <c r="O19" s="64"/>
      <c r="P19" s="33"/>
      <c r="Q19" s="33"/>
      <c r="R19" s="33"/>
      <c r="S19" s="33"/>
      <c r="T19" s="33"/>
      <c r="U19" s="33"/>
    </row>
    <row r="20" spans="1:21" s="30" customFormat="1" ht="15.6" x14ac:dyDescent="0.3">
      <c r="A20" s="79" t="s">
        <v>27</v>
      </c>
      <c r="B20" s="11">
        <v>0</v>
      </c>
      <c r="C20" s="18">
        <v>0</v>
      </c>
      <c r="D20" s="46">
        <v>0</v>
      </c>
      <c r="E20" s="46">
        <v>0</v>
      </c>
      <c r="F20" s="45">
        <v>1750000</v>
      </c>
      <c r="G20" s="21">
        <v>2029000</v>
      </c>
      <c r="H20" s="21">
        <v>3415794.4382125</v>
      </c>
      <c r="I20" s="21">
        <v>3950799.7450917386</v>
      </c>
      <c r="J20" s="21">
        <v>3730444.5087857693</v>
      </c>
      <c r="K20" s="21">
        <v>1683091.2802653008</v>
      </c>
      <c r="L20" s="17"/>
      <c r="M20" s="80"/>
      <c r="N20" s="62">
        <f>F20-D20</f>
        <v>1750000</v>
      </c>
      <c r="O20" s="64"/>
      <c r="P20" s="33"/>
      <c r="Q20" s="33"/>
      <c r="R20" s="33"/>
      <c r="S20" s="33"/>
      <c r="T20" s="33"/>
      <c r="U20" s="33"/>
    </row>
    <row r="21" spans="1:21" s="30" customFormat="1" ht="15.6" x14ac:dyDescent="0.3">
      <c r="A21" s="83" t="s">
        <v>28</v>
      </c>
      <c r="B21" s="49"/>
      <c r="C21" s="81"/>
      <c r="D21" s="46"/>
      <c r="E21" s="46"/>
      <c r="F21" s="45">
        <v>771020</v>
      </c>
      <c r="G21" s="21">
        <v>1098501.5499999998</v>
      </c>
      <c r="H21" s="21">
        <v>2282491.1145874998</v>
      </c>
      <c r="I21" s="21">
        <v>2508479.0313174715</v>
      </c>
      <c r="J21" s="21">
        <v>2637579.6657031132</v>
      </c>
      <c r="K21" s="21">
        <v>1369426.7487285703</v>
      </c>
      <c r="L21" s="17"/>
      <c r="M21" s="80"/>
      <c r="N21" s="62"/>
      <c r="O21" s="64"/>
      <c r="P21" s="33"/>
      <c r="Q21" s="33"/>
      <c r="R21" s="33"/>
      <c r="S21" s="33"/>
      <c r="T21" s="33"/>
      <c r="U21" s="33"/>
    </row>
    <row r="22" spans="1:21" s="30" customFormat="1" ht="15.6" x14ac:dyDescent="0.3">
      <c r="A22" s="83" t="s">
        <v>29</v>
      </c>
      <c r="B22" s="49"/>
      <c r="C22" s="81"/>
      <c r="D22" s="46"/>
      <c r="E22" s="46"/>
      <c r="F22" s="45">
        <v>5065398.4000000004</v>
      </c>
      <c r="G22" s="21">
        <v>7581410.0760000004</v>
      </c>
      <c r="H22" s="21">
        <v>18398125.706165001</v>
      </c>
      <c r="I22" s="21">
        <v>19381821.150747482</v>
      </c>
      <c r="J22" s="21">
        <v>19587383.554740317</v>
      </c>
      <c r="K22" s="21">
        <v>9978785.0229771473</v>
      </c>
      <c r="L22" s="17"/>
      <c r="M22" s="80"/>
      <c r="N22" s="62"/>
      <c r="O22" s="64"/>
      <c r="P22" s="33"/>
      <c r="Q22" s="33"/>
      <c r="R22" s="33"/>
      <c r="S22" s="33"/>
      <c r="T22" s="33"/>
      <c r="U22" s="33"/>
    </row>
    <row r="23" spans="1:21" s="30" customFormat="1" ht="15.6" x14ac:dyDescent="0.3">
      <c r="A23" s="83" t="s">
        <v>30</v>
      </c>
      <c r="B23" s="49"/>
      <c r="C23" s="81"/>
      <c r="D23" s="46"/>
      <c r="E23" s="46"/>
      <c r="F23" s="45">
        <v>3500000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17"/>
      <c r="M23" s="80"/>
      <c r="N23" s="62"/>
      <c r="O23" s="64"/>
      <c r="P23" s="33"/>
      <c r="Q23" s="33"/>
      <c r="R23" s="33"/>
      <c r="S23" s="33"/>
      <c r="T23" s="33"/>
      <c r="U23" s="33"/>
    </row>
    <row r="24" spans="1:21" s="30" customFormat="1" ht="15.6" x14ac:dyDescent="0.3">
      <c r="A24" s="83" t="s">
        <v>31</v>
      </c>
      <c r="B24" s="49"/>
      <c r="C24" s="81"/>
      <c r="D24" s="46"/>
      <c r="E24" s="46"/>
      <c r="F24" s="45">
        <v>1000000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17"/>
      <c r="M24" s="80"/>
      <c r="N24" s="62"/>
      <c r="O24" s="64"/>
      <c r="P24" s="33"/>
      <c r="Q24" s="33"/>
      <c r="R24" s="33"/>
      <c r="S24" s="33"/>
      <c r="T24" s="33"/>
      <c r="U24" s="33"/>
    </row>
    <row r="25" spans="1:21" s="30" customFormat="1" ht="15.6" x14ac:dyDescent="0.3">
      <c r="A25" s="84"/>
      <c r="B25" s="16"/>
      <c r="C25" s="16"/>
      <c r="D25" s="39"/>
      <c r="E25" s="39"/>
      <c r="F25" s="39"/>
      <c r="G25" s="49">
        <v>0</v>
      </c>
      <c r="H25" s="49">
        <v>0</v>
      </c>
      <c r="I25" s="49"/>
      <c r="J25" s="11"/>
      <c r="K25" s="11"/>
      <c r="L25" s="17"/>
      <c r="N25" s="62">
        <f>F25-D25</f>
        <v>0</v>
      </c>
      <c r="O25" s="64"/>
      <c r="P25" s="33"/>
      <c r="Q25" s="33"/>
      <c r="R25" s="33"/>
      <c r="S25" s="33"/>
      <c r="T25" s="33"/>
      <c r="U25" s="33"/>
    </row>
    <row r="26" spans="1:21" s="30" customFormat="1" ht="15.6" x14ac:dyDescent="0.3">
      <c r="A26" s="24" t="s">
        <v>32</v>
      </c>
      <c r="B26" s="8">
        <f t="shared" ref="B26:K26" si="4">SUM(B16:B25)</f>
        <v>0</v>
      </c>
      <c r="C26" s="8">
        <f t="shared" si="4"/>
        <v>0</v>
      </c>
      <c r="D26" s="42">
        <f t="shared" si="4"/>
        <v>0</v>
      </c>
      <c r="E26" s="42">
        <f t="shared" si="4"/>
        <v>0</v>
      </c>
      <c r="F26" s="42">
        <f t="shared" si="4"/>
        <v>85936418.400000006</v>
      </c>
      <c r="G26" s="8">
        <f t="shared" si="4"/>
        <v>122076596.626</v>
      </c>
      <c r="H26" s="8">
        <f t="shared" si="4"/>
        <v>284584472.82983023</v>
      </c>
      <c r="I26" s="8">
        <f t="shared" si="4"/>
        <v>257525929.16267246</v>
      </c>
      <c r="J26" s="8">
        <f t="shared" si="4"/>
        <v>259146106.59046215</v>
      </c>
      <c r="K26" s="8">
        <f t="shared" si="4"/>
        <v>133638168.33986127</v>
      </c>
      <c r="L26" s="17"/>
      <c r="N26" s="62">
        <f>F26-D26</f>
        <v>85936418.400000006</v>
      </c>
      <c r="O26" s="62" t="e">
        <f>N26-#REF!</f>
        <v>#REF!</v>
      </c>
    </row>
    <row r="27" spans="1:21" s="30" customFormat="1" ht="17.399999999999999" x14ac:dyDescent="0.3">
      <c r="A27" s="25" t="s">
        <v>33</v>
      </c>
      <c r="B27" s="28"/>
      <c r="C27" s="28"/>
      <c r="D27" s="43"/>
      <c r="E27" s="44"/>
      <c r="F27" s="44">
        <f>C27</f>
        <v>0</v>
      </c>
      <c r="G27" s="29"/>
      <c r="H27" s="29"/>
      <c r="I27" s="29"/>
      <c r="J27" s="29"/>
      <c r="K27" s="29"/>
      <c r="L27" s="17"/>
      <c r="N27" s="62"/>
    </row>
    <row r="28" spans="1:21" s="30" customFormat="1" ht="15.6" x14ac:dyDescent="0.3">
      <c r="A28" s="23" t="s">
        <v>34</v>
      </c>
      <c r="B28" s="20"/>
      <c r="C28" s="20"/>
      <c r="D28" s="39"/>
      <c r="E28" s="39"/>
      <c r="F28" s="39"/>
      <c r="G28" s="18"/>
      <c r="H28" s="18"/>
      <c r="I28" s="18"/>
      <c r="J28" s="18"/>
      <c r="K28" s="18"/>
      <c r="L28" s="17"/>
    </row>
    <row r="29" spans="1:21" s="30" customFormat="1" ht="15.6" x14ac:dyDescent="0.3">
      <c r="A29" s="76" t="s">
        <v>35</v>
      </c>
      <c r="B29" s="16">
        <v>0</v>
      </c>
      <c r="C29" s="16">
        <v>0</v>
      </c>
      <c r="D29" s="45">
        <v>0</v>
      </c>
      <c r="E29" s="45">
        <v>0</v>
      </c>
      <c r="F29" s="45">
        <v>0</v>
      </c>
      <c r="G29" s="16">
        <v>0</v>
      </c>
      <c r="H29" s="21">
        <v>0</v>
      </c>
      <c r="I29" s="21"/>
      <c r="J29" s="21"/>
      <c r="K29" s="21"/>
      <c r="L29" s="17"/>
    </row>
    <row r="30" spans="1:21" s="30" customFormat="1" ht="15.6" hidden="1" outlineLevel="1" x14ac:dyDescent="0.3">
      <c r="A30" s="76" t="s">
        <v>36</v>
      </c>
      <c r="B30" s="16">
        <v>0</v>
      </c>
      <c r="C30" s="16">
        <v>0</v>
      </c>
      <c r="D30" s="45">
        <v>0</v>
      </c>
      <c r="E30" s="45">
        <v>0</v>
      </c>
      <c r="F30" s="45">
        <f>-B30</f>
        <v>0</v>
      </c>
      <c r="G30" s="16">
        <v>0</v>
      </c>
      <c r="H30" s="21">
        <v>0</v>
      </c>
      <c r="I30" s="21"/>
      <c r="J30" s="21"/>
      <c r="K30" s="21"/>
      <c r="L30" s="17"/>
    </row>
    <row r="31" spans="1:21" s="30" customFormat="1" ht="15.6" collapsed="1" x14ac:dyDescent="0.3">
      <c r="A31" s="23" t="s">
        <v>37</v>
      </c>
      <c r="B31" s="8">
        <f t="shared" ref="B31:H31" si="5">SUM(B29:B30)</f>
        <v>0</v>
      </c>
      <c r="C31" s="8">
        <f t="shared" si="5"/>
        <v>0</v>
      </c>
      <c r="D31" s="42">
        <f t="shared" si="5"/>
        <v>0</v>
      </c>
      <c r="E31" s="42">
        <f t="shared" si="5"/>
        <v>0</v>
      </c>
      <c r="F31" s="42">
        <f t="shared" si="5"/>
        <v>0</v>
      </c>
      <c r="G31" s="8">
        <f t="shared" si="5"/>
        <v>0</v>
      </c>
      <c r="H31" s="8">
        <f t="shared" si="5"/>
        <v>0</v>
      </c>
      <c r="I31" s="8"/>
      <c r="J31" s="8"/>
      <c r="K31" s="8"/>
      <c r="L31" s="17"/>
    </row>
    <row r="32" spans="1:21" s="30" customFormat="1" ht="15.6" x14ac:dyDescent="0.3">
      <c r="A32" s="25" t="s">
        <v>38</v>
      </c>
      <c r="B32" s="52">
        <f>B5+B14-B26-B27+B31</f>
        <v>0</v>
      </c>
      <c r="C32" s="52">
        <f>C5+C14-C26-C27+C31</f>
        <v>0</v>
      </c>
      <c r="D32" s="95">
        <f>D5+D14-D26-D27-D31</f>
        <v>0</v>
      </c>
      <c r="E32" s="95">
        <f>E5+E14-E26-E27-E31</f>
        <v>0</v>
      </c>
      <c r="F32" s="95">
        <f>F5+F14-F26-F27-F31</f>
        <v>31954435.018800005</v>
      </c>
      <c r="G32" s="52">
        <f>G5+G14-G26-G27+G31</f>
        <v>30305682.978200004</v>
      </c>
      <c r="H32" s="52">
        <f>H5+H14-H26-H27+H31</f>
        <v>-5461804.2910802364</v>
      </c>
      <c r="I32" s="52">
        <f>I5+I14-I26-I27+I31</f>
        <v>-3175160.4480527043</v>
      </c>
      <c r="J32" s="52">
        <f>J5+J14-J26-J27+J31</f>
        <v>8901003.5417351127</v>
      </c>
      <c r="K32" s="52">
        <f>K5+K14-K26-K27+K31</f>
        <v>15305230.546923816</v>
      </c>
      <c r="L32" s="3"/>
    </row>
    <row r="33" spans="1:21" s="30" customFormat="1" ht="13.8" customHeight="1" x14ac:dyDescent="0.3">
      <c r="A33" s="23" t="s">
        <v>39</v>
      </c>
      <c r="B33" s="9"/>
      <c r="C33" s="9"/>
      <c r="D33" s="46"/>
      <c r="E33" s="46"/>
      <c r="F33" s="46"/>
      <c r="G33" s="6"/>
      <c r="H33" s="6"/>
      <c r="I33" s="6"/>
      <c r="J33" s="6"/>
      <c r="K33" s="6"/>
      <c r="L33" s="3"/>
    </row>
    <row r="34" spans="1:21" s="30" customFormat="1" ht="15.6" hidden="1" outlineLevel="1" x14ac:dyDescent="0.3">
      <c r="A34" s="86" t="s">
        <v>40</v>
      </c>
      <c r="B34" s="87">
        <f>(ROUND(B26/730,0)*60)</f>
        <v>0</v>
      </c>
      <c r="C34" s="87">
        <f>(ROUND(C26/365,0)*60)</f>
        <v>0</v>
      </c>
      <c r="D34" s="85">
        <f>(ROUND(D26/365,0)*60)</f>
        <v>0</v>
      </c>
      <c r="E34" s="85">
        <f>(ROUND(E26/365,0)*60)</f>
        <v>0</v>
      </c>
      <c r="F34" s="85"/>
      <c r="G34" s="87"/>
      <c r="H34" s="87">
        <v>0</v>
      </c>
      <c r="I34" s="87"/>
      <c r="J34" s="87"/>
      <c r="K34" s="87"/>
      <c r="L34" s="17"/>
    </row>
    <row r="35" spans="1:21" s="30" customFormat="1" ht="15.6" collapsed="1" x14ac:dyDescent="0.3">
      <c r="A35" s="86" t="s">
        <v>41</v>
      </c>
      <c r="B35" s="87"/>
      <c r="C35" s="87"/>
      <c r="D35" s="85"/>
      <c r="E35" s="85"/>
      <c r="F35" s="85">
        <v>27600503</v>
      </c>
      <c r="G35" s="87">
        <v>28256093</v>
      </c>
      <c r="H35" s="87"/>
      <c r="I35" s="87"/>
      <c r="J35" s="87"/>
      <c r="K35" s="87"/>
      <c r="L35" s="17"/>
    </row>
    <row r="36" spans="1:21" s="30" customFormat="1" ht="15.6" hidden="1" outlineLevel="1" x14ac:dyDescent="0.3">
      <c r="A36" s="88" t="s">
        <v>42</v>
      </c>
      <c r="B36" s="87"/>
      <c r="C36" s="87"/>
      <c r="D36" s="85"/>
      <c r="E36" s="85"/>
      <c r="F36" s="85"/>
      <c r="G36" s="87"/>
      <c r="H36" s="87"/>
      <c r="I36" s="87"/>
      <c r="J36" s="87"/>
      <c r="K36" s="87"/>
      <c r="L36" s="17"/>
    </row>
    <row r="37" spans="1:21" s="30" customFormat="1" ht="15.6" collapsed="1" x14ac:dyDescent="0.3">
      <c r="A37" s="88" t="s">
        <v>43</v>
      </c>
      <c r="B37" s="87"/>
      <c r="C37" s="87"/>
      <c r="D37" s="85"/>
      <c r="E37" s="85"/>
      <c r="F37" s="85">
        <v>4353931.7917808229</v>
      </c>
      <c r="G37" s="87">
        <v>2049589.5823561647</v>
      </c>
      <c r="H37" s="87">
        <v>5338850.0191986868</v>
      </c>
      <c r="I37" s="87">
        <v>11903167.306058146</v>
      </c>
      <c r="J37" s="87">
        <v>14725627.47622402</v>
      </c>
      <c r="K37" s="89">
        <v>15285169.570904084</v>
      </c>
      <c r="L37" s="17"/>
    </row>
    <row r="38" spans="1:21" s="30" customFormat="1" ht="15.6" hidden="1" outlineLevel="1" x14ac:dyDescent="0.3">
      <c r="A38" s="88" t="s">
        <v>44</v>
      </c>
      <c r="B38" s="87"/>
      <c r="C38" s="87"/>
      <c r="D38" s="85"/>
      <c r="E38" s="85"/>
      <c r="F38" s="85"/>
      <c r="G38" s="87"/>
      <c r="H38" s="87"/>
      <c r="I38" s="87"/>
      <c r="J38" s="87"/>
      <c r="K38" s="87"/>
      <c r="L38" s="17"/>
    </row>
    <row r="39" spans="1:21" s="30" customFormat="1" ht="15.6" collapsed="1" x14ac:dyDescent="0.3">
      <c r="A39" s="23" t="s">
        <v>45</v>
      </c>
      <c r="B39" s="10">
        <f>SUM(B34:B34)</f>
        <v>0</v>
      </c>
      <c r="C39" s="10">
        <f>SUM(C34:C34)</f>
        <v>0</v>
      </c>
      <c r="D39" s="47">
        <f>SUM(D34:D34)</f>
        <v>0</v>
      </c>
      <c r="E39" s="47">
        <f>SUM(E34:E34)</f>
        <v>0</v>
      </c>
      <c r="F39" s="47">
        <f>SUM(F34:F38)</f>
        <v>31954434.791780822</v>
      </c>
      <c r="G39" s="10">
        <f t="shared" ref="G39:J39" si="6">SUM(G34:G38)</f>
        <v>30305682.582356166</v>
      </c>
      <c r="H39" s="10">
        <f t="shared" si="6"/>
        <v>5338850.0191986868</v>
      </c>
      <c r="I39" s="10">
        <f t="shared" si="6"/>
        <v>11903167.306058146</v>
      </c>
      <c r="J39" s="10">
        <f t="shared" si="6"/>
        <v>14725627.47622402</v>
      </c>
      <c r="K39" s="10">
        <f t="shared" ref="K39" si="7">SUM(K34:K38)</f>
        <v>15285169.570904084</v>
      </c>
      <c r="L39" s="3"/>
    </row>
    <row r="40" spans="1:21" s="30" customFormat="1" ht="15.6" x14ac:dyDescent="0.3">
      <c r="A40" s="26"/>
      <c r="B40" s="11"/>
      <c r="C40" s="11"/>
      <c r="D40" s="47"/>
      <c r="E40" s="47"/>
      <c r="F40" s="47"/>
      <c r="G40" s="10"/>
      <c r="H40" s="10"/>
      <c r="I40" s="10"/>
      <c r="J40" s="10"/>
      <c r="K40" s="10"/>
      <c r="L40" s="3"/>
    </row>
    <row r="41" spans="1:21" s="30" customFormat="1" ht="15.6" x14ac:dyDescent="0.3">
      <c r="A41" s="86" t="s">
        <v>46</v>
      </c>
      <c r="B41" s="6">
        <f t="shared" ref="B41:J41" si="8">ABS(IF(B32-B39&gt;0,0,B32-B39))</f>
        <v>0</v>
      </c>
      <c r="C41" s="6">
        <f t="shared" si="8"/>
        <v>0</v>
      </c>
      <c r="D41" s="46">
        <f t="shared" si="8"/>
        <v>0</v>
      </c>
      <c r="E41" s="46">
        <f t="shared" si="8"/>
        <v>0</v>
      </c>
      <c r="F41" s="46">
        <f t="shared" si="8"/>
        <v>0</v>
      </c>
      <c r="G41" s="63">
        <f t="shared" si="8"/>
        <v>0</v>
      </c>
      <c r="H41" s="63">
        <f t="shared" si="8"/>
        <v>10800654.310278922</v>
      </c>
      <c r="I41" s="63">
        <f t="shared" si="8"/>
        <v>15078327.75411085</v>
      </c>
      <c r="J41" s="6">
        <f t="shared" si="8"/>
        <v>5824623.9344889075</v>
      </c>
      <c r="K41" s="6">
        <f t="shared" ref="K41" si="9">ABS(IF(K32-K39&gt;0,0,K32-K39))</f>
        <v>0</v>
      </c>
      <c r="L41" s="3"/>
    </row>
    <row r="42" spans="1:21" s="30" customFormat="1" ht="15.6" x14ac:dyDescent="0.3">
      <c r="A42" s="24"/>
      <c r="B42" s="12"/>
      <c r="C42" s="12"/>
      <c r="D42" s="48"/>
      <c r="E42" s="48"/>
      <c r="F42" s="48"/>
      <c r="G42" s="13"/>
      <c r="H42" s="13"/>
      <c r="I42" s="13"/>
      <c r="J42" s="13"/>
      <c r="K42" s="13"/>
      <c r="L42" s="3"/>
    </row>
    <row r="43" spans="1:21" s="30" customFormat="1" ht="15.6" x14ac:dyDescent="0.3">
      <c r="A43" s="25" t="s">
        <v>47</v>
      </c>
      <c r="B43" s="14">
        <f t="shared" ref="B43:J43" si="10">ROUND(B32-B39+B41,0)</f>
        <v>0</v>
      </c>
      <c r="C43" s="14">
        <f t="shared" si="10"/>
        <v>0</v>
      </c>
      <c r="D43" s="14">
        <f t="shared" si="10"/>
        <v>0</v>
      </c>
      <c r="E43" s="14">
        <f t="shared" si="10"/>
        <v>0</v>
      </c>
      <c r="F43" s="14">
        <f t="shared" si="10"/>
        <v>0</v>
      </c>
      <c r="G43" s="14">
        <f t="shared" si="10"/>
        <v>0</v>
      </c>
      <c r="H43" s="14">
        <f t="shared" si="10"/>
        <v>0</v>
      </c>
      <c r="I43" s="14">
        <f t="shared" si="10"/>
        <v>0</v>
      </c>
      <c r="J43" s="14">
        <f t="shared" si="10"/>
        <v>0</v>
      </c>
      <c r="K43" s="14">
        <f t="shared" ref="K43" si="11">ROUND(K32-K39+K41,0)</f>
        <v>20061</v>
      </c>
      <c r="L43" s="3"/>
    </row>
    <row r="44" spans="1:21" s="30" customFormat="1" x14ac:dyDescent="0.3">
      <c r="A44" s="1"/>
      <c r="B44" s="1"/>
      <c r="C44" s="51"/>
      <c r="D44" s="1"/>
      <c r="E44" s="1"/>
      <c r="F44" s="1"/>
      <c r="G44" s="51"/>
      <c r="H44" s="51"/>
      <c r="I44" s="51"/>
      <c r="J44" s="51"/>
      <c r="K44" s="51"/>
      <c r="L44" s="1"/>
    </row>
    <row r="45" spans="1:21" ht="15.6" x14ac:dyDescent="0.3">
      <c r="A45" s="57" t="s">
        <v>48</v>
      </c>
      <c r="B45" s="58"/>
      <c r="C45" s="58"/>
      <c r="D45" s="59"/>
      <c r="E45" s="59"/>
      <c r="F45" s="59"/>
      <c r="G45" s="59"/>
      <c r="H45" s="59"/>
      <c r="I45" s="59"/>
      <c r="J45" s="59"/>
      <c r="K45" s="59"/>
      <c r="M45" s="30"/>
      <c r="N45" s="36"/>
      <c r="O45" s="30"/>
      <c r="P45" s="30"/>
      <c r="Q45" s="30"/>
      <c r="R45" s="30"/>
      <c r="S45" s="30"/>
      <c r="T45" s="30"/>
      <c r="U45" s="30"/>
    </row>
    <row r="46" spans="1:21" x14ac:dyDescent="0.3">
      <c r="A46" s="98" t="s">
        <v>58</v>
      </c>
      <c r="B46" s="100"/>
      <c r="C46" s="100"/>
      <c r="D46" s="100"/>
      <c r="E46" s="100"/>
      <c r="F46" s="100"/>
      <c r="G46" s="100"/>
      <c r="H46" s="100"/>
      <c r="I46" s="93"/>
      <c r="J46" s="93"/>
      <c r="K46" s="93"/>
      <c r="M46" s="30"/>
      <c r="N46" s="60"/>
      <c r="O46" s="61"/>
      <c r="P46" s="61"/>
      <c r="Q46" s="61"/>
      <c r="R46" s="61"/>
      <c r="S46" s="30"/>
      <c r="T46" s="30"/>
      <c r="U46" s="30"/>
    </row>
    <row r="47" spans="1:21" ht="14.4" customHeight="1" x14ac:dyDescent="0.3">
      <c r="A47" s="91" t="s">
        <v>49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M47" s="30"/>
      <c r="N47" s="60"/>
      <c r="O47" s="61"/>
      <c r="P47" s="61"/>
      <c r="Q47" s="61"/>
      <c r="R47" s="61"/>
      <c r="S47" s="30"/>
      <c r="T47" s="30"/>
      <c r="U47" s="30"/>
    </row>
    <row r="48" spans="1:21" x14ac:dyDescent="0.3">
      <c r="A48" s="97" t="s">
        <v>50</v>
      </c>
      <c r="B48" s="97"/>
      <c r="C48" s="97"/>
      <c r="D48" s="97"/>
      <c r="E48" s="97"/>
      <c r="F48" s="97"/>
      <c r="G48" s="97"/>
      <c r="H48" s="97"/>
      <c r="I48" s="97"/>
      <c r="J48" s="97"/>
      <c r="K48" s="90"/>
      <c r="M48" s="30"/>
      <c r="N48" s="35">
        <f>IF(COUNTIF($B$32:$H$32,"&lt;0")&gt;0,1,0)</f>
        <v>1</v>
      </c>
      <c r="O48" s="30"/>
      <c r="P48" s="30"/>
      <c r="Q48" s="30"/>
      <c r="R48" s="30"/>
      <c r="S48" s="30"/>
      <c r="T48" s="30"/>
      <c r="U48" s="30"/>
    </row>
    <row r="49" spans="1:21" ht="27.75" customHeight="1" x14ac:dyDescent="0.3">
      <c r="A49" s="101" t="s">
        <v>59</v>
      </c>
      <c r="B49" s="101"/>
      <c r="C49" s="101"/>
      <c r="D49" s="101"/>
      <c r="E49" s="101"/>
      <c r="F49" s="101"/>
      <c r="G49" s="101"/>
      <c r="H49" s="101"/>
      <c r="I49" s="101"/>
      <c r="J49" s="101"/>
      <c r="K49" s="94"/>
      <c r="M49" s="30"/>
      <c r="N49" s="35"/>
      <c r="O49" s="30"/>
      <c r="P49" s="30"/>
      <c r="Q49" s="30"/>
      <c r="R49" s="30"/>
      <c r="S49" s="30"/>
      <c r="T49" s="30"/>
      <c r="U49" s="30"/>
    </row>
    <row r="50" spans="1:21" ht="24" customHeight="1" x14ac:dyDescent="0.3">
      <c r="A50" s="98" t="s">
        <v>51</v>
      </c>
      <c r="B50" s="98"/>
      <c r="C50" s="98"/>
      <c r="D50" s="98"/>
      <c r="E50" s="98"/>
      <c r="F50" s="98"/>
      <c r="G50" s="98"/>
      <c r="H50" s="98"/>
      <c r="I50" s="98"/>
      <c r="J50" s="98"/>
      <c r="K50" s="91"/>
      <c r="M50" s="30"/>
      <c r="N50" s="35"/>
      <c r="O50" s="30"/>
      <c r="P50" s="30"/>
      <c r="Q50" s="30"/>
      <c r="R50" s="30"/>
      <c r="S50" s="30"/>
      <c r="T50" s="30"/>
      <c r="U50" s="30"/>
    </row>
    <row r="51" spans="1:21" x14ac:dyDescent="0.3">
      <c r="A51" s="97" t="s">
        <v>52</v>
      </c>
      <c r="B51" s="97"/>
      <c r="C51" s="97"/>
      <c r="D51" s="97"/>
      <c r="E51" s="97"/>
      <c r="F51" s="97"/>
      <c r="G51" s="97"/>
      <c r="H51" s="97"/>
      <c r="I51" s="97"/>
      <c r="J51" s="97"/>
      <c r="K51" s="90"/>
      <c r="M51" s="30"/>
      <c r="N51" s="35"/>
      <c r="O51" s="30"/>
      <c r="P51" s="30"/>
      <c r="Q51" s="30"/>
      <c r="R51" s="30"/>
      <c r="S51" s="30"/>
      <c r="T51" s="30"/>
      <c r="U51" s="30"/>
    </row>
    <row r="52" spans="1:21" ht="22.2" customHeight="1" x14ac:dyDescent="0.3">
      <c r="A52" s="98" t="s">
        <v>53</v>
      </c>
      <c r="B52" s="98"/>
      <c r="C52" s="98"/>
      <c r="D52" s="98"/>
      <c r="E52" s="98"/>
      <c r="F52" s="98"/>
      <c r="G52" s="98"/>
      <c r="H52" s="98"/>
      <c r="I52" s="98"/>
      <c r="J52" s="98"/>
      <c r="K52" s="91"/>
      <c r="M52" s="30"/>
      <c r="N52" s="35"/>
      <c r="O52" s="30"/>
      <c r="P52" s="30"/>
      <c r="Q52" s="30"/>
      <c r="R52" s="30"/>
      <c r="S52" s="30"/>
      <c r="T52" s="30"/>
      <c r="U52" s="30"/>
    </row>
    <row r="53" spans="1:21" x14ac:dyDescent="0.3">
      <c r="A53" s="97" t="s">
        <v>54</v>
      </c>
      <c r="B53" s="97"/>
      <c r="C53" s="97"/>
      <c r="D53" s="97"/>
      <c r="E53" s="97"/>
      <c r="F53" s="97"/>
      <c r="G53" s="97"/>
      <c r="H53" s="97"/>
      <c r="I53" s="97"/>
      <c r="J53" s="97"/>
      <c r="K53" s="90"/>
      <c r="M53" s="30"/>
      <c r="N53" s="35"/>
      <c r="O53" s="30"/>
      <c r="P53" s="30"/>
      <c r="Q53" s="30"/>
      <c r="R53" s="30"/>
      <c r="S53" s="30"/>
      <c r="T53" s="30"/>
      <c r="U53" s="30"/>
    </row>
    <row r="54" spans="1:21" ht="30" customHeight="1" x14ac:dyDescent="0.3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30"/>
      <c r="N54" s="35"/>
      <c r="O54" s="30"/>
      <c r="P54" s="30"/>
      <c r="Q54" s="30"/>
      <c r="R54" s="30"/>
      <c r="S54" s="30"/>
      <c r="T54" s="30"/>
      <c r="U54" s="30"/>
    </row>
    <row r="55" spans="1:21" x14ac:dyDescent="0.3">
      <c r="A55" s="97" t="s">
        <v>55</v>
      </c>
      <c r="B55" s="97"/>
      <c r="C55" s="97"/>
      <c r="D55" s="97"/>
      <c r="E55" s="97"/>
      <c r="F55" s="97"/>
      <c r="G55" s="97"/>
      <c r="H55" s="97"/>
      <c r="I55" s="97"/>
      <c r="J55" s="97"/>
      <c r="K55" s="90"/>
      <c r="M55" s="30"/>
      <c r="N55" s="35"/>
      <c r="O55" s="30"/>
      <c r="P55" s="30"/>
      <c r="Q55" s="30"/>
      <c r="R55" s="30"/>
      <c r="S55" s="30"/>
      <c r="T55" s="30"/>
      <c r="U55" s="30"/>
    </row>
    <row r="56" spans="1:21" ht="18.600000000000001" customHeight="1" x14ac:dyDescent="0.3">
      <c r="A56" s="98" t="s">
        <v>60</v>
      </c>
      <c r="B56" s="98"/>
      <c r="C56" s="98"/>
      <c r="D56" s="98"/>
      <c r="E56" s="98"/>
      <c r="F56" s="98"/>
      <c r="G56" s="98"/>
      <c r="H56" s="98"/>
      <c r="I56" s="98"/>
      <c r="J56" s="98"/>
      <c r="K56" s="91"/>
      <c r="M56" s="30"/>
      <c r="N56" s="35"/>
      <c r="O56" s="30"/>
      <c r="P56" s="30"/>
      <c r="Q56" s="30"/>
      <c r="R56" s="30"/>
      <c r="S56" s="30"/>
      <c r="T56" s="30"/>
      <c r="U56" s="30"/>
    </row>
    <row r="57" spans="1:21" ht="17.25" customHeight="1" x14ac:dyDescent="0.3">
      <c r="A57" s="54"/>
      <c r="B57" s="53"/>
      <c r="C57" s="55"/>
      <c r="D57" s="53"/>
      <c r="E57" s="53"/>
      <c r="F57" s="53"/>
      <c r="G57" s="53"/>
      <c r="H57" s="53"/>
      <c r="I57" s="53"/>
      <c r="J57" s="53"/>
      <c r="K57" s="53"/>
      <c r="M57" s="30"/>
      <c r="N57" s="35"/>
      <c r="O57" s="30"/>
      <c r="P57" s="30"/>
      <c r="Q57" s="30"/>
      <c r="R57" s="30"/>
      <c r="S57" s="30"/>
      <c r="T57" s="30"/>
      <c r="U57" s="30"/>
    </row>
    <row r="58" spans="1:21" x14ac:dyDescent="0.3">
      <c r="A58" s="56" t="s">
        <v>56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21" x14ac:dyDescent="0.3">
      <c r="A59" s="30"/>
    </row>
    <row r="60" spans="1:21" x14ac:dyDescent="0.3">
      <c r="A60" s="30"/>
    </row>
    <row r="61" spans="1:21" x14ac:dyDescent="0.3">
      <c r="A61" s="30"/>
    </row>
    <row r="62" spans="1:21" x14ac:dyDescent="0.3">
      <c r="A62" s="30"/>
    </row>
    <row r="63" spans="1:21" x14ac:dyDescent="0.3">
      <c r="A63" s="30"/>
    </row>
    <row r="64" spans="1:21" x14ac:dyDescent="0.3">
      <c r="A64" s="30"/>
    </row>
    <row r="65" spans="1:1" x14ac:dyDescent="0.3">
      <c r="A65" s="30"/>
    </row>
  </sheetData>
  <sheetProtection formatCells="0" formatColumns="0" formatRows="0" insertColumns="0" insertRows="0" deleteRows="0" pivotTables="0"/>
  <mergeCells count="12">
    <mergeCell ref="A50:J50"/>
    <mergeCell ref="A1:H1"/>
    <mergeCell ref="A2:H2"/>
    <mergeCell ref="A46:H46"/>
    <mergeCell ref="A48:J48"/>
    <mergeCell ref="A49:J49"/>
    <mergeCell ref="A54:L54"/>
    <mergeCell ref="A55:J55"/>
    <mergeCell ref="A56:J56"/>
    <mergeCell ref="A51:J51"/>
    <mergeCell ref="A52:J52"/>
    <mergeCell ref="A53:J53"/>
  </mergeCells>
  <pageMargins left="0.5" right="0.5" top="0.75" bottom="0.75" header="0.3" footer="0.3"/>
  <pageSetup scale="58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7EF3917C0A77764E8D0B5C9B757655B6" ma:contentTypeVersion="14" ma:contentTypeDescription="" ma:contentTypeScope="" ma:versionID="bd7a3b641a9a8790ed641ed67a772207">
  <xsd:schema xmlns:xsd="http://www.w3.org/2001/XMLSchema" xmlns:xs="http://www.w3.org/2001/XMLSchema" xmlns:p="http://schemas.microsoft.com/office/2006/metadata/properties" xmlns:ns1="http://schemas.microsoft.com/sharepoint/v3" xmlns:ns2="cc811197-5a73-4d86-a206-c117da05ddaa" xmlns:ns3="c5c4b2fa-852d-41c0-9f34-5cde8eb99e29" targetNamespace="http://schemas.microsoft.com/office/2006/metadata/properties" ma:root="true" ma:fieldsID="90eacc1107d1c9624ab7ed447aae513b" ns1:_="" ns2:_="" ns3:_="">
    <xsd:import namespace="http://schemas.microsoft.com/sharepoint/v3"/>
    <xsd:import namespace="cc811197-5a73-4d86-a206-c117da05ddaa"/>
    <xsd:import namespace="c5c4b2fa-852d-41c0-9f34-5cde8eb99e29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haredWithUsers" minOccurs="0"/>
                <xsd:element ref="ns2:SharingHintHash" minOccurs="0"/>
                <xsd:element ref="ns2:SharedWithDetails" minOccurs="0"/>
                <xsd:element ref="ns3:PSBReviewer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4b2fa-852d-41c0-9f34-5cde8eb99e29" elementFormDefault="qualified">
    <xsd:import namespace="http://schemas.microsoft.com/office/2006/documentManagement/types"/>
    <xsd:import namespace="http://schemas.microsoft.com/office/infopath/2007/PartnerControls"/>
    <xsd:element name="PSBReviewer" ma:index="12" nillable="true" ma:displayName="PSB Reviewer" ma:format="Dropdown" ma:list="UserInfo" ma:SharePointGroup="0" ma:internalName="PSB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811197-5a73-4d86-a206-c117da05ddaa">
      <UserInfo>
        <DisplayName>Diaz, Christian</DisplayName>
        <AccountId>18</AccountId>
        <AccountType/>
      </UserInfo>
    </SharedWithUsers>
    <PSBReviewer xmlns="c5c4b2fa-852d-41c0-9f34-5cde8eb99e29">
      <UserInfo>
        <DisplayName/>
        <AccountId xsi:nil="true"/>
        <AccountType/>
      </UserInfo>
    </PSBReviewer>
    <AssignedTo xmlns="http://schemas.microsoft.com/sharepoint/v3">
      <UserInfo>
        <DisplayName/>
        <AccountId xsi:nil="true"/>
        <AccountType/>
      </UserInfo>
    </AssignedTo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DA6F24-A81A-44CA-A1B8-4C533E2276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811197-5a73-4d86-a206-c117da05ddaa"/>
    <ds:schemaRef ds:uri="c5c4b2fa-852d-41c0-9f34-5cde8eb99e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D9FCA7-AF43-4638-972B-CA021FA586A2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DCD2B582-1432-42F7-85AF-CD08BB407D4C}">
  <ds:schemaRefs>
    <ds:schemaRef ds:uri="cc811197-5a73-4d86-a206-c117da05ddaa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http://schemas.microsoft.com/sharepoint/v3"/>
    <ds:schemaRef ds:uri="http://purl.org/dc/elements/1.1/"/>
    <ds:schemaRef ds:uri="http://schemas.microsoft.com/office/infopath/2007/PartnerControls"/>
    <ds:schemaRef ds:uri="c5c4b2fa-852d-41c0-9f34-5cde8eb99e29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7E289B3-7F27-4B8C-A9AA-95A5C265E9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Operating Financial Plan </vt:lpstr>
      <vt:lpstr>'Operating Financial Plan '!Print_Area</vt:lpstr>
    </vt:vector>
  </TitlesOfParts>
  <Manager/>
  <Company>King County - DCHS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plan</dc:title>
  <dc:subject/>
  <dc:creator>Yoon, Haeyoung (Alex)</dc:creator>
  <cp:keywords/>
  <dc:description/>
  <cp:lastModifiedBy>Wiggins, Kaitlyn</cp:lastModifiedBy>
  <cp:revision/>
  <dcterms:created xsi:type="dcterms:W3CDTF">2014-11-26T15:18:10Z</dcterms:created>
  <dcterms:modified xsi:type="dcterms:W3CDTF">2023-12-29T19:31:09Z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0x010100D03C1FEDB24A304B88B22491CFC09769007EF3917C0A77764E8D0B5C9B757655B6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  <property fmtid="{D5CDD505-2E9C-101B-9397-08002B2CF9AE}" pid="6" name="_dlc_DocIdItemGuid">
    <vt:lpwstr>6ebdd8cc-ce0c-4d0d-83cc-37b71357d31e</vt:lpwstr>
  </property>
</Properties>
</file>