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356" windowWidth="15675" windowHeight="6975" activeTab="0"/>
  </bookViews>
  <sheets>
    <sheet name="Transit Capital" sheetId="1" r:id="rId1"/>
  </sheets>
  <definedNames>
    <definedName name="_xlnm.Print_Area" localSheetId="0">'Transit Capital'!$A$1:$H$42</definedName>
  </definedNames>
  <calcPr fullCalcOnLoad="1"/>
</workbook>
</file>

<file path=xl/sharedStrings.xml><?xml version="1.0" encoding="utf-8"?>
<sst xmlns="http://schemas.openxmlformats.org/spreadsheetml/2006/main" count="46" uniqueCount="32">
  <si>
    <t>FISCAL NOTE</t>
  </si>
  <si>
    <t>Ordinance/Motion No.   2010</t>
  </si>
  <si>
    <t>Title:   2010/2011 Transit Capital Mid Biennium Adjustments</t>
  </si>
  <si>
    <t>Affected Agency and/or Agencies:   Transit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</si>
  <si>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</si>
  <si>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</si>
  <si>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</si>
  <si>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</si>
  <si>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</si>
  <si>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Code</t>
  </si>
  <si>
    <t>Source</t>
  </si>
  <si>
    <t>Transit Capital</t>
  </si>
  <si>
    <t>Capital Grants</t>
  </si>
  <si>
    <t xml:space="preserve"> </t>
  </si>
  <si>
    <t>Sales Tax</t>
  </si>
  <si>
    <t>Miscellaneous</t>
  </si>
  <si>
    <t>Interest</t>
  </si>
  <si>
    <t>Long Term Debt</t>
  </si>
  <si>
    <t>Fund Balance</t>
  </si>
  <si>
    <t xml:space="preserve">TOTAL </t>
  </si>
  <si>
    <t>Expenditures from:</t>
  </si>
  <si>
    <t>Department</t>
  </si>
  <si>
    <t>Public Transportation</t>
  </si>
  <si>
    <t>Transit</t>
  </si>
  <si>
    <t>Transfer to Operating</t>
  </si>
  <si>
    <t>Debt Service</t>
  </si>
  <si>
    <t xml:space="preserve">   Transit</t>
  </si>
  <si>
    <t>TOTAL</t>
  </si>
  <si>
    <t>Expenditures by Categories</t>
  </si>
  <si>
    <t>Capital Program Expense</t>
  </si>
  <si>
    <t>Note Prepared By:  Jill Krecklow, Transit</t>
  </si>
  <si>
    <t xml:space="preserve">  Impact of the above legislation on the fiscal affairs of King County is estimated to be (all values in thousand $):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</si>
</sst>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37" fontId="4" fillId="0" borderId="16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37" fontId="4" fillId="0" borderId="16" xfId="0" applyNumberFormat="1" applyFont="1" applyBorder="1" applyAlignment="1">
      <alignment horizontal="right"/>
    </xf>
    <xf numFmtId="37" fontId="4" fillId="0" borderId="17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1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37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37" fontId="7" fillId="0" borderId="2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167" fontId="4" fillId="0" borderId="16" xfId="15" applyNumberFormat="1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30" xfId="0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7" fontId="9" fillId="0" borderId="16" xfId="0" applyNumberFormat="1" applyFont="1" applyBorder="1" applyAlignment="1">
      <alignment horizontal="right"/>
    </xf>
    <xf numFmtId="37" fontId="7" fillId="0" borderId="31" xfId="0" applyNumberFormat="1" applyFont="1" applyBorder="1" applyAlignment="1">
      <alignment/>
    </xf>
    <xf numFmtId="37" fontId="9" fillId="0" borderId="18" xfId="0" applyNumberFormat="1" applyFont="1" applyBorder="1" applyAlignment="1">
      <alignment horizontal="right"/>
    </xf>
    <xf numFmtId="37" fontId="4" fillId="0" borderId="18" xfId="0" applyNumberFormat="1" applyFont="1" applyBorder="1" applyAlignment="1">
      <alignment/>
    </xf>
    <xf numFmtId="37" fontId="4" fillId="0" borderId="18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28575</xdr:rowOff>
    </xdr:from>
    <xdr:to>
      <xdr:col>7</xdr:col>
      <xdr:colOff>857250</xdr:colOff>
      <xdr:row>41</xdr:row>
      <xdr:rowOff>123825</xdr:rowOff>
    </xdr:to>
    <xdr:sp>
      <xdr:nvSpPr>
        <xdr:cNvPr id="1" name="Rectangle 1"/>
        <xdr:cNvSpPr>
          <a:spLocks/>
        </xdr:cNvSpPr>
      </xdr:nvSpPr>
      <xdr:spPr>
        <a:xfrm flipV="1">
          <a:off x="85725" y="8582025"/>
          <a:ext cx="70008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Assumptions:Cash flow changes associated with capital projects which are largely grant funded as well as timing adjustments to reflect updated expenditures.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26">
      <selection activeCell="I38" sqref="I3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30</v>
      </c>
      <c r="B6" s="16"/>
      <c r="C6" s="16"/>
      <c r="D6" s="16"/>
      <c r="E6" s="16"/>
      <c r="F6" s="16"/>
      <c r="G6" s="16"/>
      <c r="H6" s="17"/>
    </row>
    <row r="7" spans="1:8" ht="18" customHeight="1" thickBot="1">
      <c r="A7" s="18" t="s">
        <v>4</v>
      </c>
      <c r="B7" s="19"/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31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6</v>
      </c>
      <c r="B11" s="24"/>
      <c r="C11" s="25" t="s">
        <v>7</v>
      </c>
      <c r="D11" s="25" t="s">
        <v>8</v>
      </c>
      <c r="E11" s="25">
        <v>2010</v>
      </c>
      <c r="F11" s="25">
        <v>2011</v>
      </c>
      <c r="G11" s="26">
        <v>2012</v>
      </c>
      <c r="H11" s="27">
        <v>2013</v>
      </c>
    </row>
    <row r="12" spans="1:8" ht="18" customHeight="1">
      <c r="A12" s="28"/>
      <c r="B12" s="29"/>
      <c r="C12" s="30" t="s">
        <v>9</v>
      </c>
      <c r="D12" s="30" t="s">
        <v>10</v>
      </c>
      <c r="E12" s="31"/>
      <c r="F12" s="32"/>
      <c r="G12" s="33"/>
      <c r="H12" s="34"/>
    </row>
    <row r="13" spans="1:9" ht="18" customHeight="1">
      <c r="A13" s="28" t="s">
        <v>11</v>
      </c>
      <c r="B13" s="29"/>
      <c r="C13" s="35">
        <v>3641</v>
      </c>
      <c r="D13" s="36" t="s">
        <v>12</v>
      </c>
      <c r="E13" s="37">
        <v>-44248</v>
      </c>
      <c r="F13" s="38">
        <f>49885-1000</f>
        <v>48885</v>
      </c>
      <c r="G13" s="38">
        <v>3328</v>
      </c>
      <c r="H13" s="79">
        <v>6365</v>
      </c>
      <c r="I13" t="s">
        <v>13</v>
      </c>
    </row>
    <row r="14" spans="1:8" ht="18" customHeight="1">
      <c r="A14" s="28" t="s">
        <v>11</v>
      </c>
      <c r="B14" s="29"/>
      <c r="C14" s="35">
        <v>3641</v>
      </c>
      <c r="D14" s="36" t="s">
        <v>14</v>
      </c>
      <c r="E14" s="37">
        <v>-12195</v>
      </c>
      <c r="F14" s="38">
        <v>12211</v>
      </c>
      <c r="G14" s="38">
        <v>-5733</v>
      </c>
      <c r="H14" s="79">
        <v>-17181</v>
      </c>
    </row>
    <row r="15" spans="1:8" ht="18" customHeight="1">
      <c r="A15" s="28" t="s">
        <v>11</v>
      </c>
      <c r="B15" s="29"/>
      <c r="C15" s="35">
        <v>3641</v>
      </c>
      <c r="D15" s="36" t="s">
        <v>15</v>
      </c>
      <c r="E15" s="37">
        <v>-20354</v>
      </c>
      <c r="F15" s="38">
        <v>16737</v>
      </c>
      <c r="G15" s="38">
        <v>2078</v>
      </c>
      <c r="H15" s="79"/>
    </row>
    <row r="16" spans="1:8" ht="18" customHeight="1">
      <c r="A16" s="28" t="s">
        <v>11</v>
      </c>
      <c r="B16" s="29"/>
      <c r="C16" s="35">
        <v>3641</v>
      </c>
      <c r="D16" s="39" t="s">
        <v>16</v>
      </c>
      <c r="E16" s="37">
        <v>-569</v>
      </c>
      <c r="F16" s="38">
        <v>-615</v>
      </c>
      <c r="G16" s="38">
        <v>-1191</v>
      </c>
      <c r="H16" s="79">
        <v>-1038</v>
      </c>
    </row>
    <row r="17" spans="1:8" ht="18" customHeight="1">
      <c r="A17" s="28" t="s">
        <v>11</v>
      </c>
      <c r="B17" s="29"/>
      <c r="C17" s="35">
        <v>3641</v>
      </c>
      <c r="D17" s="36" t="s">
        <v>17</v>
      </c>
      <c r="E17" s="40">
        <v>5073</v>
      </c>
      <c r="F17" s="41">
        <v>0</v>
      </c>
      <c r="G17" s="41">
        <v>0</v>
      </c>
      <c r="H17" s="80">
        <v>0</v>
      </c>
    </row>
    <row r="18" spans="1:8" ht="18" customHeight="1">
      <c r="A18" s="42" t="s">
        <v>11</v>
      </c>
      <c r="B18" s="43" t="s">
        <v>13</v>
      </c>
      <c r="C18" s="44">
        <v>3641</v>
      </c>
      <c r="D18" s="45" t="s">
        <v>18</v>
      </c>
      <c r="E18" s="46">
        <f>+E27-SUM(E13:E17)</f>
        <v>-12827</v>
      </c>
      <c r="F18" s="46">
        <f>+F27-SUM(F13:F17)</f>
        <v>17393</v>
      </c>
      <c r="G18" s="46">
        <f>+G27-SUM(G13:G17)</f>
        <v>46743</v>
      </c>
      <c r="H18" s="79">
        <f>+H27-SUM(H13:H17)</f>
        <v>-4771</v>
      </c>
    </row>
    <row r="19" spans="1:8" ht="18" customHeight="1" thickBot="1">
      <c r="A19" s="47"/>
      <c r="B19" s="48" t="s">
        <v>19</v>
      </c>
      <c r="C19" s="49"/>
      <c r="D19" s="49"/>
      <c r="E19" s="50">
        <f>SUM(E13:E18)</f>
        <v>-85120</v>
      </c>
      <c r="F19" s="50">
        <f>SUM(F13:F18)</f>
        <v>94611</v>
      </c>
      <c r="G19" s="50">
        <f>SUM(G13:G18)</f>
        <v>45225</v>
      </c>
      <c r="H19" s="77">
        <f>SUM(H13:H18)</f>
        <v>-16625</v>
      </c>
    </row>
    <row r="20" spans="1:8" ht="18" customHeight="1">
      <c r="A20" s="21"/>
      <c r="B20" s="21"/>
      <c r="C20" s="21"/>
      <c r="D20" s="21"/>
      <c r="E20" s="51"/>
      <c r="F20" s="51"/>
      <c r="G20" s="51"/>
      <c r="H20" s="51"/>
    </row>
    <row r="21" spans="1:8" ht="18" customHeight="1" thickBot="1">
      <c r="A21" s="52" t="s">
        <v>20</v>
      </c>
      <c r="B21" s="16"/>
      <c r="C21" s="16"/>
      <c r="D21" s="21"/>
      <c r="E21" s="21"/>
      <c r="F21" s="21"/>
      <c r="G21" s="21"/>
      <c r="H21" s="21"/>
    </row>
    <row r="22" spans="1:8" ht="18" customHeight="1">
      <c r="A22" s="23" t="s">
        <v>6</v>
      </c>
      <c r="B22" s="24"/>
      <c r="C22" s="25" t="s">
        <v>7</v>
      </c>
      <c r="D22" s="25" t="s">
        <v>21</v>
      </c>
      <c r="E22" s="25">
        <v>2010</v>
      </c>
      <c r="F22" s="25">
        <v>2011</v>
      </c>
      <c r="G22" s="26">
        <v>2012</v>
      </c>
      <c r="H22" s="27">
        <v>2013</v>
      </c>
    </row>
    <row r="23" spans="1:8" ht="18" customHeight="1">
      <c r="A23" s="28"/>
      <c r="B23" s="53"/>
      <c r="C23" s="30" t="s">
        <v>9</v>
      </c>
      <c r="D23" s="30"/>
      <c r="E23" s="31"/>
      <c r="F23" s="31"/>
      <c r="G23" s="33"/>
      <c r="H23" s="34"/>
    </row>
    <row r="24" spans="1:10" ht="18" customHeight="1">
      <c r="A24" s="28" t="s">
        <v>22</v>
      </c>
      <c r="B24" s="53"/>
      <c r="C24" s="35">
        <v>3641</v>
      </c>
      <c r="D24" s="30" t="s">
        <v>23</v>
      </c>
      <c r="E24" s="37">
        <v>-84066</v>
      </c>
      <c r="F24" s="37">
        <f>79711-1156</f>
        <v>78555</v>
      </c>
      <c r="G24" s="54">
        <v>30199</v>
      </c>
      <c r="H24" s="55">
        <v>4103</v>
      </c>
      <c r="J24" t="s">
        <v>13</v>
      </c>
    </row>
    <row r="25" spans="1:8" ht="18" customHeight="1">
      <c r="A25" s="28" t="s">
        <v>24</v>
      </c>
      <c r="B25" s="53"/>
      <c r="C25" s="35">
        <v>3641</v>
      </c>
      <c r="D25" s="30" t="s">
        <v>23</v>
      </c>
      <c r="E25" s="56"/>
      <c r="F25" s="54">
        <f>19289-2836</f>
        <v>16453</v>
      </c>
      <c r="G25" s="57">
        <v>15403</v>
      </c>
      <c r="H25" s="79">
        <v>-20368</v>
      </c>
    </row>
    <row r="26" spans="1:8" ht="18" customHeight="1">
      <c r="A26" s="28" t="s">
        <v>25</v>
      </c>
      <c r="B26" s="53"/>
      <c r="C26" s="58">
        <v>3641</v>
      </c>
      <c r="D26" s="58" t="s">
        <v>26</v>
      </c>
      <c r="E26" s="37">
        <v>-1054</v>
      </c>
      <c r="F26" s="37">
        <v>-397</v>
      </c>
      <c r="G26" s="37">
        <v>-377</v>
      </c>
      <c r="H26" s="79">
        <v>-360</v>
      </c>
    </row>
    <row r="27" spans="1:9" ht="18" customHeight="1" thickBot="1">
      <c r="A27" s="47"/>
      <c r="B27" s="48" t="s">
        <v>27</v>
      </c>
      <c r="C27" s="49"/>
      <c r="D27" s="49"/>
      <c r="E27" s="50">
        <f>SUM(E24:E26)</f>
        <v>-85120</v>
      </c>
      <c r="F27" s="50">
        <f>SUM(F24:F26)</f>
        <v>94611</v>
      </c>
      <c r="G27" s="50">
        <f>SUM(G24:G26)</f>
        <v>45225</v>
      </c>
      <c r="H27" s="77">
        <f>SUM(H24:H26)</f>
        <v>-16625</v>
      </c>
      <c r="I27" s="59"/>
    </row>
    <row r="28" spans="1:8" ht="18" customHeight="1">
      <c r="A28" s="21"/>
      <c r="B28" s="21"/>
      <c r="C28" s="21"/>
      <c r="D28" s="21"/>
      <c r="E28" s="51"/>
      <c r="F28" s="51"/>
      <c r="G28" s="51"/>
      <c r="H28" s="51"/>
    </row>
    <row r="29" spans="1:8" ht="18" customHeight="1" thickBot="1">
      <c r="A29" s="52" t="s">
        <v>28</v>
      </c>
      <c r="B29" s="16"/>
      <c r="C29" s="16"/>
      <c r="D29" s="16"/>
      <c r="E29" s="21"/>
      <c r="F29" s="21"/>
      <c r="G29" s="21"/>
      <c r="H29" s="21"/>
    </row>
    <row r="30" spans="1:10" ht="18" customHeight="1">
      <c r="A30" s="23"/>
      <c r="B30" s="24"/>
      <c r="C30" s="60"/>
      <c r="D30" s="61"/>
      <c r="E30" s="25">
        <v>2010</v>
      </c>
      <c r="F30" s="25">
        <v>2011</v>
      </c>
      <c r="G30" s="26">
        <v>2012</v>
      </c>
      <c r="H30" s="27">
        <v>2013</v>
      </c>
      <c r="I30" s="62"/>
      <c r="J30" s="62"/>
    </row>
    <row r="31" spans="1:10" ht="18" customHeight="1">
      <c r="A31" s="28" t="s">
        <v>29</v>
      </c>
      <c r="B31" s="29"/>
      <c r="C31" s="63"/>
      <c r="D31" s="64"/>
      <c r="E31" s="76">
        <f>E24</f>
        <v>-84066</v>
      </c>
      <c r="F31" s="76">
        <f>F24</f>
        <v>78555</v>
      </c>
      <c r="G31" s="76">
        <f>G24</f>
        <v>30199</v>
      </c>
      <c r="H31" s="78">
        <f>H24</f>
        <v>4103</v>
      </c>
      <c r="I31" s="62"/>
      <c r="J31" s="62"/>
    </row>
    <row r="32" spans="1:10" ht="18" customHeight="1">
      <c r="A32" s="28" t="s">
        <v>24</v>
      </c>
      <c r="B32" s="29"/>
      <c r="C32" s="29"/>
      <c r="D32" s="53"/>
      <c r="E32" s="76">
        <f aca="true" t="shared" si="0" ref="E32:H33">+E25</f>
        <v>0</v>
      </c>
      <c r="F32" s="76">
        <f t="shared" si="0"/>
        <v>16453</v>
      </c>
      <c r="G32" s="76">
        <f t="shared" si="0"/>
        <v>15403</v>
      </c>
      <c r="H32" s="78">
        <f t="shared" si="0"/>
        <v>-20368</v>
      </c>
      <c r="I32" s="65"/>
      <c r="J32" s="65"/>
    </row>
    <row r="33" spans="1:10" ht="18" customHeight="1">
      <c r="A33" s="28" t="s">
        <v>25</v>
      </c>
      <c r="B33" s="29"/>
      <c r="C33" s="29"/>
      <c r="D33" s="53"/>
      <c r="E33" s="76">
        <f t="shared" si="0"/>
        <v>-1054</v>
      </c>
      <c r="F33" s="76">
        <f t="shared" si="0"/>
        <v>-397</v>
      </c>
      <c r="G33" s="76">
        <f t="shared" si="0"/>
        <v>-377</v>
      </c>
      <c r="H33" s="78">
        <f t="shared" si="0"/>
        <v>-360</v>
      </c>
      <c r="I33" s="65"/>
      <c r="J33" s="65"/>
    </row>
    <row r="34" spans="1:8" ht="18" customHeight="1">
      <c r="A34" s="28"/>
      <c r="B34" s="29"/>
      <c r="C34" s="29"/>
      <c r="D34" s="53"/>
      <c r="E34" s="66"/>
      <c r="F34" s="54"/>
      <c r="G34" s="57"/>
      <c r="H34" s="55"/>
    </row>
    <row r="35" spans="1:8" ht="18" customHeight="1">
      <c r="A35" s="42"/>
      <c r="B35" s="43"/>
      <c r="C35" s="43"/>
      <c r="D35" s="67"/>
      <c r="E35" s="68"/>
      <c r="F35" s="68"/>
      <c r="G35" s="69"/>
      <c r="H35" s="70"/>
    </row>
    <row r="36" spans="1:10" ht="18" customHeight="1" thickBot="1">
      <c r="A36" s="47" t="s">
        <v>27</v>
      </c>
      <c r="B36" s="48"/>
      <c r="C36" s="48"/>
      <c r="D36" s="71"/>
      <c r="E36" s="50">
        <f>SUM(E31:E35)</f>
        <v>-85120</v>
      </c>
      <c r="F36" s="50">
        <f>SUM(F31:F35)</f>
        <v>94611</v>
      </c>
      <c r="G36" s="50">
        <f>SUM(G31:G35)</f>
        <v>45225</v>
      </c>
      <c r="H36" s="77">
        <f>SUM(H31:H35)</f>
        <v>-16625</v>
      </c>
      <c r="I36" s="72"/>
      <c r="J36" s="72"/>
    </row>
    <row r="37" spans="1:10" ht="18" customHeight="1">
      <c r="A37" s="21"/>
      <c r="B37" s="21"/>
      <c r="C37" s="21"/>
      <c r="D37" s="21"/>
      <c r="E37" s="51"/>
      <c r="F37" s="51"/>
      <c r="G37" s="51"/>
      <c r="H37" s="51"/>
      <c r="I37" s="72"/>
      <c r="J37" s="72"/>
    </row>
    <row r="38" spans="1:10" ht="13.5">
      <c r="A38" s="21"/>
      <c r="C38" s="21"/>
      <c r="D38" s="21"/>
      <c r="E38" s="51"/>
      <c r="F38" s="51"/>
      <c r="G38" s="51"/>
      <c r="H38" s="51"/>
      <c r="I38" s="72"/>
      <c r="J38" s="72"/>
    </row>
    <row r="39" spans="1:10" ht="13.5">
      <c r="A39" s="21"/>
      <c r="C39" s="21"/>
      <c r="D39" s="21"/>
      <c r="E39" s="51"/>
      <c r="F39" s="51"/>
      <c r="G39" s="51"/>
      <c r="H39" s="51"/>
      <c r="I39" s="72"/>
      <c r="J39" s="72"/>
    </row>
    <row r="40" spans="1:8" ht="13.5">
      <c r="A40" s="21"/>
      <c r="C40" s="21"/>
      <c r="D40" s="21"/>
      <c r="E40" s="21"/>
      <c r="F40" s="21"/>
      <c r="G40" s="21"/>
      <c r="H40" s="21"/>
    </row>
    <row r="41" spans="1:8" ht="13.5">
      <c r="A41" s="73"/>
      <c r="B41" s="21"/>
      <c r="C41" s="21"/>
      <c r="D41" s="21"/>
      <c r="E41" s="51"/>
      <c r="F41" s="51"/>
      <c r="G41" s="51"/>
      <c r="H41" s="51"/>
    </row>
    <row r="42" ht="12.75">
      <c r="A42" s="74"/>
    </row>
    <row r="43" ht="12.75">
      <c r="A43" s="75"/>
    </row>
  </sheetData>
  <printOptions/>
  <pageMargins left="0.77" right="0.7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De Wys</dc:creator>
  <cp:keywords/>
  <dc:description/>
  <cp:lastModifiedBy>TriciaDavis</cp:lastModifiedBy>
  <cp:lastPrinted>2010-10-15T19:12:03Z</cp:lastPrinted>
  <dcterms:created xsi:type="dcterms:W3CDTF">2010-10-14T00:19:15Z</dcterms:created>
  <dcterms:modified xsi:type="dcterms:W3CDTF">2010-10-15T22:07:09Z</dcterms:modified>
  <cp:category/>
  <cp:version/>
  <cp:contentType/>
  <cp:contentStatus/>
</cp:coreProperties>
</file>