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375" windowWidth="19170" windowHeight="6420" activeTab="0"/>
  </bookViews>
  <sheets>
    <sheet name="Summary" sheetId="1" r:id="rId1"/>
  </sheets>
  <definedNames>
    <definedName name="_xlnm.Print_Area" localSheetId="0">'Summary'!$A$1:$H$71</definedName>
  </definedNames>
  <calcPr fullCalcOnLoad="1"/>
</workbook>
</file>

<file path=xl/sharedStrings.xml><?xml version="1.0" encoding="utf-8"?>
<sst xmlns="http://schemas.openxmlformats.org/spreadsheetml/2006/main" count="92" uniqueCount="74">
  <si>
    <t>FISCAL NOTE</t>
  </si>
  <si>
    <t xml:space="preserve">Title:   </t>
  </si>
  <si>
    <t xml:space="preserve">Affected Agency and/or Agencies:   </t>
  </si>
  <si>
    <t xml:space="preserve">Note Prepared By:  </t>
  </si>
  <si>
    <t xml:space="preserve">Note Reviewed By:   </t>
  </si>
  <si>
    <t xml:space="preserve">  Impact of the above legislation on the fiscal affairs of King County is estimated to be:</t>
  </si>
  <si>
    <t>Revenue to:</t>
  </si>
  <si>
    <t>Fund/Agency</t>
  </si>
  <si>
    <t xml:space="preserve">Fund </t>
  </si>
  <si>
    <t xml:space="preserve">Revenue </t>
  </si>
  <si>
    <t>Code</t>
  </si>
  <si>
    <t>Source</t>
  </si>
  <si>
    <t xml:space="preserve">TOTAL </t>
  </si>
  <si>
    <t>Expenditures from:</t>
  </si>
  <si>
    <t>Department</t>
  </si>
  <si>
    <t>TOTAL</t>
  </si>
  <si>
    <t>Expenditures by Categories</t>
  </si>
  <si>
    <t>Assumptions:</t>
  </si>
  <si>
    <t>Salaries &amp; Benefits</t>
  </si>
  <si>
    <t>Capital Outlay</t>
  </si>
  <si>
    <t>Other</t>
  </si>
  <si>
    <t>DCHS/OPD</t>
  </si>
  <si>
    <t>Agency</t>
  </si>
  <si>
    <t>Associated Counsel for the Accused (ACA)</t>
  </si>
  <si>
    <t>Northwest Defenders Association (NDA)</t>
  </si>
  <si>
    <t>Society of Counsel for Representing Accused Persons (SCRAP)</t>
  </si>
  <si>
    <t>The Defender Association (TDA)</t>
  </si>
  <si>
    <t>Total</t>
  </si>
  <si>
    <t>Juvenile</t>
  </si>
  <si>
    <t>King County Misdemeanor</t>
  </si>
  <si>
    <t>Involuntary Treatment</t>
  </si>
  <si>
    <t>Dependency</t>
  </si>
  <si>
    <t>Contempt of Court</t>
  </si>
  <si>
    <t>Juvenile Drug Court</t>
  </si>
  <si>
    <t>Marijo Klem</t>
  </si>
  <si>
    <t>Calendar Staffing</t>
  </si>
  <si>
    <t xml:space="preserve">Case Type / Service </t>
  </si>
  <si>
    <r>
      <t xml:space="preserve">Felony </t>
    </r>
    <r>
      <rPr>
        <vertAlign val="superscript"/>
        <sz val="10"/>
        <rFont val="Times New Roman"/>
        <family val="1"/>
      </rPr>
      <t>1</t>
    </r>
  </si>
  <si>
    <t>Krishna Duggirala</t>
  </si>
  <si>
    <t>Drug Diversion Court</t>
  </si>
  <si>
    <t>Public Defense Support</t>
  </si>
  <si>
    <r>
      <t xml:space="preserve">Becca </t>
    </r>
    <r>
      <rPr>
        <vertAlign val="superscript"/>
        <sz val="10"/>
        <rFont val="Times New Roman"/>
        <family val="1"/>
      </rPr>
      <t>3</t>
    </r>
  </si>
  <si>
    <r>
      <t xml:space="preserve">TOTAL </t>
    </r>
    <r>
      <rPr>
        <b/>
        <vertAlign val="superscript"/>
        <sz val="10"/>
        <color indexed="12"/>
        <rFont val="Times New Roman"/>
        <family val="1"/>
      </rPr>
      <t>4</t>
    </r>
  </si>
  <si>
    <t>Agency Administration</t>
  </si>
  <si>
    <t xml:space="preserve">Supplies and Services </t>
  </si>
  <si>
    <t>Grants Fund</t>
  </si>
  <si>
    <r>
      <t xml:space="preserve">1 </t>
    </r>
    <r>
      <rPr>
        <sz val="10"/>
        <rFont val="Times New Roman"/>
        <family val="1"/>
      </rPr>
      <t xml:space="preserve"> Felony budget for regular, 593 and known complex litigation cases; does not include complex litigation reserve amount.</t>
    </r>
  </si>
  <si>
    <t>King County Office of the Public Defender</t>
  </si>
  <si>
    <t>Juvenile Drug Court - MIDD</t>
  </si>
  <si>
    <t xml:space="preserve">Ordinance/Motion No.   </t>
  </si>
  <si>
    <t>2010 Portion</t>
  </si>
  <si>
    <t>2009 - 2010 Total Contracts</t>
  </si>
  <si>
    <r>
      <t xml:space="preserve">General Fund (GF) </t>
    </r>
    <r>
      <rPr>
        <b/>
        <vertAlign val="superscript"/>
        <sz val="10"/>
        <rFont val="Times New Roman"/>
        <family val="1"/>
      </rPr>
      <t>2</t>
    </r>
  </si>
  <si>
    <t>General Fund</t>
  </si>
  <si>
    <t>General Fund Expenditures</t>
  </si>
  <si>
    <t xml:space="preserve">Grant Fund Expenditures </t>
  </si>
  <si>
    <t>July 2010- June 2011 Contracts for Public Defense Services</t>
  </si>
  <si>
    <t>MIDD Fund</t>
  </si>
  <si>
    <t>0983</t>
  </si>
  <si>
    <t>Total 2010-2011</t>
  </si>
  <si>
    <t>MIDD Funded Expenditures</t>
  </si>
  <si>
    <t>Jul-Dec 2010 Public Defense Contracts</t>
  </si>
  <si>
    <t>2010-2011 Public Defense Contracts</t>
  </si>
  <si>
    <t>Mental Health Court - Base</t>
  </si>
  <si>
    <t>Mental Health Court - Expansion</t>
  </si>
  <si>
    <r>
      <t xml:space="preserve">4   </t>
    </r>
    <r>
      <rPr>
        <sz val="10"/>
        <rFont val="Times New Roman"/>
        <family val="1"/>
      </rPr>
      <t>The total $32 M expenditure is for four contracts between the KC Office of the Public Defender and the four (4) nonprofit contractors providing defense services.  This expenditure represents the bulk of the payments to be made to the public defense contractors.</t>
    </r>
  </si>
  <si>
    <r>
      <t>Jan-Jun 2011 Public Defense Contracts</t>
    </r>
    <r>
      <rPr>
        <b/>
        <vertAlign val="superscript"/>
        <sz val="10"/>
        <rFont val="Times New Roman"/>
        <family val="1"/>
      </rPr>
      <t xml:space="preserve"> 5</t>
    </r>
  </si>
  <si>
    <t>2011 Preliminary Estimates</t>
  </si>
  <si>
    <t>This a  12 month contract starting July 2010 and ending June 2011. The 2011 amounts are preliminary estimates and will change based on 2011 adopted budget.</t>
  </si>
  <si>
    <t>General fund revenues include ITA revenues, screening fees and attorney cost recoupment charges.  Grant Fund revenues are from the state.</t>
  </si>
  <si>
    <r>
      <t xml:space="preserve">5   </t>
    </r>
    <r>
      <rPr>
        <sz val="10"/>
        <rFont val="Times New Roman"/>
        <family val="1"/>
      </rPr>
      <t>The total $17 M expenditure is an estimated amount and is subject to funding in the 2011 Adopted Budget.</t>
    </r>
  </si>
  <si>
    <r>
      <t>3</t>
    </r>
    <r>
      <rPr>
        <sz val="10"/>
        <rFont val="Times New Roman"/>
        <family val="1"/>
      </rPr>
      <t xml:space="preserve">  Becca total includes budget for defender agencies' contract only and does not include assigned counsel budget.  The funds are in the Grant Fund.</t>
    </r>
  </si>
  <si>
    <r>
      <t>2</t>
    </r>
    <r>
      <rPr>
        <sz val="10"/>
        <rFont val="Times New Roman"/>
        <family val="1"/>
      </rPr>
      <t xml:space="preserve">  GF total does not include assigned counsel, experts and OPD Administration budget, which are outside the contract. </t>
    </r>
  </si>
  <si>
    <t>The fiscal impact of this contract was included in the 2010 Adopted Budget and no supplemental is needed.</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</si>
</sst>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 numFmtId="172" formatCode="_(&quot;$&quot;* #,##0.0_);_(&quot;$&quot;* \(#,##0.0\);_(&quot;$&quot;* &quot;-&quot;??_);_(@_)"/>
    <numFmt numFmtId="173" formatCode="_(&quot;$&quot;* #,##0_);_(&quot;$&quot;* \(#,##0\);_(&quot;$&quot;* &quot;-&quot;??_);_(@_)"/>
    <numFmt numFmtId="174" formatCode="0.0%"/>
  </numFmts>
  <fonts count="15">
    <font>
      <sz val="10"/>
      <name val="Arial"/>
      <family val="0"/>
    </font>
    <font>
      <b/>
      <sz val="10"/>
      <name val="Arial"/>
      <family val="0"/>
    </font>
    <font>
      <i/>
      <sz val="10"/>
      <name val="Arial"/>
      <family val="0"/>
    </font>
    <font>
      <b/>
      <i/>
      <sz val="10"/>
      <name val="Arial"/>
      <family val="0"/>
    </font>
    <font>
      <sz val="8"/>
      <name val="Arial"/>
      <family val="0"/>
    </font>
    <font>
      <u val="single"/>
      <sz val="7.5"/>
      <color indexed="12"/>
      <name val="Arial"/>
      <family val="0"/>
    </font>
    <font>
      <u val="single"/>
      <sz val="7.5"/>
      <color indexed="36"/>
      <name val="Arial"/>
      <family val="0"/>
    </font>
    <font>
      <sz val="10"/>
      <name val="Univers"/>
      <family val="2"/>
    </font>
    <font>
      <sz val="10"/>
      <name val="Times New Roman"/>
      <family val="1"/>
    </font>
    <font>
      <b/>
      <sz val="10"/>
      <name val="Times New Roman"/>
      <family val="1"/>
    </font>
    <font>
      <i/>
      <u val="single"/>
      <sz val="10"/>
      <name val="Times New Roman"/>
      <family val="1"/>
    </font>
    <font>
      <vertAlign val="superscript"/>
      <sz val="10"/>
      <name val="Times New Roman"/>
      <family val="1"/>
    </font>
    <font>
      <b/>
      <sz val="10"/>
      <color indexed="12"/>
      <name val="Times New Roman"/>
      <family val="1"/>
    </font>
    <font>
      <b/>
      <vertAlign val="superscript"/>
      <sz val="10"/>
      <color indexed="12"/>
      <name val="Times New Roman"/>
      <family val="1"/>
    </font>
    <font>
      <b/>
      <vertAlign val="superscript"/>
      <sz val="10"/>
      <name val="Times New Roman"/>
      <family val="1"/>
    </font>
  </fonts>
  <fills count="2">
    <fill>
      <patternFill/>
    </fill>
    <fill>
      <patternFill patternType="gray125"/>
    </fill>
  </fills>
  <borders count="34">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style="thin"/>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style="thin"/>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97">
    <xf numFmtId="0" fontId="0" fillId="0" borderId="0" xfId="0" applyAlignment="1">
      <alignment/>
    </xf>
    <xf numFmtId="3" fontId="7" fillId="0" borderId="0" xfId="0" applyNumberFormat="1" applyFont="1" applyBorder="1" applyAlignment="1">
      <alignment/>
    </xf>
    <xf numFmtId="0" fontId="0" fillId="0" borderId="0" xfId="0" applyFont="1" applyAlignment="1">
      <alignment/>
    </xf>
    <xf numFmtId="0" fontId="1" fillId="0" borderId="0" xfId="0" applyFont="1" applyAlignment="1">
      <alignment/>
    </xf>
    <xf numFmtId="0" fontId="8" fillId="0" borderId="0" xfId="0" applyFont="1" applyAlignment="1">
      <alignment/>
    </xf>
    <xf numFmtId="0" fontId="9" fillId="0" borderId="0" xfId="0" applyFont="1" applyAlignment="1">
      <alignment horizontal="centerContinuous"/>
    </xf>
    <xf numFmtId="0" fontId="8" fillId="0" borderId="0" xfId="0" applyFont="1" applyAlignment="1">
      <alignment horizontal="centerContinuous"/>
    </xf>
    <xf numFmtId="0" fontId="8" fillId="0" borderId="0" xfId="0" applyFont="1" applyAlignment="1">
      <alignment horizontal="left"/>
    </xf>
    <xf numFmtId="0" fontId="8" fillId="0" borderId="1" xfId="0" applyFont="1" applyBorder="1" applyAlignment="1">
      <alignment horizontal="left"/>
    </xf>
    <xf numFmtId="0" fontId="8" fillId="0" borderId="2" xfId="0" applyFont="1" applyBorder="1" applyAlignment="1">
      <alignment horizontal="left"/>
    </xf>
    <xf numFmtId="0" fontId="8" fillId="0" borderId="2" xfId="0" applyFont="1" applyBorder="1" applyAlignment="1">
      <alignment horizontal="centerContinuous"/>
    </xf>
    <xf numFmtId="0" fontId="8" fillId="0" borderId="3" xfId="0" applyFont="1" applyBorder="1" applyAlignment="1">
      <alignment horizontal="centerContinuous"/>
    </xf>
    <xf numFmtId="0" fontId="8" fillId="0" borderId="4" xfId="0" applyFont="1" applyBorder="1" applyAlignment="1">
      <alignment horizontal="left"/>
    </xf>
    <xf numFmtId="0" fontId="8" fillId="0" borderId="0" xfId="0" applyFont="1" applyBorder="1" applyAlignment="1">
      <alignment horizontal="left"/>
    </xf>
    <xf numFmtId="0" fontId="8" fillId="0" borderId="0" xfId="0" applyFont="1" applyBorder="1" applyAlignment="1">
      <alignment horizontal="centerContinuous"/>
    </xf>
    <xf numFmtId="0" fontId="8" fillId="0" borderId="5" xfId="0" applyFont="1" applyBorder="1" applyAlignment="1">
      <alignment horizontal="centerContinuous"/>
    </xf>
    <xf numFmtId="0" fontId="8" fillId="0" borderId="4" xfId="0" applyFont="1" applyBorder="1" applyAlignment="1">
      <alignment/>
    </xf>
    <xf numFmtId="0" fontId="8" fillId="0" borderId="0" xfId="0" applyFont="1" applyBorder="1" applyAlignment="1">
      <alignment/>
    </xf>
    <xf numFmtId="0" fontId="8" fillId="0" borderId="5" xfId="0" applyFont="1" applyBorder="1" applyAlignment="1">
      <alignment/>
    </xf>
    <xf numFmtId="0" fontId="8" fillId="0" borderId="6" xfId="0" applyFont="1" applyBorder="1" applyAlignment="1">
      <alignment/>
    </xf>
    <xf numFmtId="0" fontId="8" fillId="0" borderId="7" xfId="0" applyFont="1" applyBorder="1" applyAlignment="1">
      <alignment/>
    </xf>
    <xf numFmtId="0" fontId="8" fillId="0" borderId="8" xfId="0" applyFont="1" applyBorder="1" applyAlignment="1">
      <alignment/>
    </xf>
    <xf numFmtId="0" fontId="8" fillId="0" borderId="0" xfId="0" applyFont="1" applyAlignment="1">
      <alignment/>
    </xf>
    <xf numFmtId="0" fontId="9" fillId="0" borderId="0" xfId="0" applyFont="1" applyAlignment="1">
      <alignment/>
    </xf>
    <xf numFmtId="0" fontId="8" fillId="0" borderId="9" xfId="0" applyFont="1" applyBorder="1" applyAlignment="1">
      <alignment/>
    </xf>
    <xf numFmtId="0" fontId="8" fillId="0" borderId="10" xfId="0" applyFont="1" applyBorder="1" applyAlignment="1">
      <alignment/>
    </xf>
    <xf numFmtId="0" fontId="8" fillId="0" borderId="11"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8" fillId="0" borderId="14" xfId="0" applyFont="1" applyBorder="1" applyAlignment="1">
      <alignment/>
    </xf>
    <xf numFmtId="0" fontId="8" fillId="0" borderId="15" xfId="0" applyFont="1" applyBorder="1" applyAlignment="1">
      <alignment/>
    </xf>
    <xf numFmtId="0" fontId="8" fillId="0" borderId="16" xfId="0" applyFont="1" applyBorder="1" applyAlignment="1">
      <alignment horizontal="center"/>
    </xf>
    <xf numFmtId="0" fontId="10" fillId="0" borderId="16" xfId="0" applyFont="1" applyBorder="1" applyAlignment="1">
      <alignment horizontal="center"/>
    </xf>
    <xf numFmtId="0" fontId="10" fillId="0" borderId="17" xfId="0" applyFont="1" applyBorder="1" applyAlignment="1">
      <alignment horizontal="center"/>
    </xf>
    <xf numFmtId="0" fontId="10" fillId="0" borderId="18" xfId="0" applyFont="1" applyBorder="1" applyAlignment="1">
      <alignment horizontal="center"/>
    </xf>
    <xf numFmtId="164" fontId="8" fillId="0" borderId="16" xfId="0" applyNumberFormat="1" applyFont="1" applyBorder="1" applyAlignment="1">
      <alignment/>
    </xf>
    <xf numFmtId="3" fontId="8" fillId="0" borderId="16" xfId="0" applyNumberFormat="1" applyFont="1" applyBorder="1" applyAlignment="1">
      <alignment/>
    </xf>
    <xf numFmtId="3" fontId="8" fillId="0" borderId="17" xfId="0" applyNumberFormat="1" applyFont="1" applyBorder="1" applyAlignment="1">
      <alignment/>
    </xf>
    <xf numFmtId="3" fontId="8" fillId="0" borderId="18" xfId="0" applyNumberFormat="1" applyFont="1" applyBorder="1" applyAlignment="1">
      <alignment/>
    </xf>
    <xf numFmtId="0" fontId="8" fillId="0" borderId="16" xfId="0" applyFont="1" applyBorder="1" applyAlignment="1">
      <alignment/>
    </xf>
    <xf numFmtId="3" fontId="8" fillId="0" borderId="16" xfId="0" applyNumberFormat="1" applyFont="1" applyBorder="1" applyAlignment="1">
      <alignment horizontal="right"/>
    </xf>
    <xf numFmtId="3" fontId="8" fillId="0" borderId="18" xfId="0" applyNumberFormat="1" applyFont="1" applyBorder="1" applyAlignment="1">
      <alignment horizontal="right"/>
    </xf>
    <xf numFmtId="0" fontId="8" fillId="0" borderId="19" xfId="0" applyFont="1" applyBorder="1" applyAlignment="1">
      <alignment/>
    </xf>
    <xf numFmtId="0" fontId="8" fillId="0" borderId="20" xfId="0" applyFont="1" applyBorder="1" applyAlignment="1">
      <alignment/>
    </xf>
    <xf numFmtId="0" fontId="8" fillId="0" borderId="21" xfId="0" applyFont="1" applyBorder="1" applyAlignment="1">
      <alignment/>
    </xf>
    <xf numFmtId="3" fontId="9" fillId="0" borderId="21" xfId="0" applyNumberFormat="1" applyFont="1" applyBorder="1" applyAlignment="1">
      <alignment/>
    </xf>
    <xf numFmtId="3" fontId="9" fillId="0" borderId="22" xfId="0" applyNumberFormat="1" applyFont="1" applyBorder="1" applyAlignment="1">
      <alignment/>
    </xf>
    <xf numFmtId="3" fontId="9" fillId="0" borderId="0" xfId="0" applyNumberFormat="1" applyFont="1" applyBorder="1" applyAlignment="1">
      <alignment/>
    </xf>
    <xf numFmtId="0" fontId="9" fillId="0" borderId="0" xfId="0" applyFont="1" applyBorder="1" applyAlignment="1">
      <alignment/>
    </xf>
    <xf numFmtId="0" fontId="8" fillId="0" borderId="23" xfId="0" applyFont="1" applyBorder="1" applyAlignment="1">
      <alignment/>
    </xf>
    <xf numFmtId="3" fontId="8" fillId="0" borderId="0" xfId="0" applyNumberFormat="1" applyFont="1" applyAlignment="1">
      <alignment/>
    </xf>
    <xf numFmtId="0" fontId="9" fillId="0" borderId="24" xfId="0" applyFont="1" applyBorder="1" applyAlignment="1">
      <alignment/>
    </xf>
    <xf numFmtId="0" fontId="8" fillId="0" borderId="25" xfId="0" applyFont="1" applyBorder="1" applyAlignment="1">
      <alignment/>
    </xf>
    <xf numFmtId="0" fontId="8" fillId="0" borderId="10" xfId="0" applyFont="1" applyBorder="1" applyAlignment="1">
      <alignment/>
    </xf>
    <xf numFmtId="0" fontId="8" fillId="0" borderId="10" xfId="0" applyFont="1" applyBorder="1" applyAlignment="1">
      <alignment horizontal="center"/>
    </xf>
    <xf numFmtId="0" fontId="8" fillId="0" borderId="26" xfId="0" applyFont="1" applyBorder="1" applyAlignment="1">
      <alignment horizontal="center"/>
    </xf>
    <xf numFmtId="0" fontId="8" fillId="0" borderId="15" xfId="0" applyFont="1" applyBorder="1" applyAlignment="1">
      <alignment/>
    </xf>
    <xf numFmtId="0" fontId="8" fillId="0" borderId="15" xfId="0" applyFont="1" applyBorder="1" applyAlignment="1">
      <alignment horizontal="center"/>
    </xf>
    <xf numFmtId="0" fontId="8" fillId="0" borderId="23" xfId="0" applyFont="1" applyBorder="1" applyAlignment="1">
      <alignment horizontal="center"/>
    </xf>
    <xf numFmtId="167" fontId="8" fillId="0" borderId="16" xfId="15" applyNumberFormat="1" applyFont="1" applyBorder="1" applyAlignment="1">
      <alignment/>
    </xf>
    <xf numFmtId="0" fontId="8" fillId="0" borderId="27" xfId="0" applyFont="1" applyBorder="1" applyAlignment="1">
      <alignment/>
    </xf>
    <xf numFmtId="0" fontId="8" fillId="0" borderId="28" xfId="0" applyFont="1" applyBorder="1" applyAlignment="1">
      <alignment/>
    </xf>
    <xf numFmtId="0" fontId="8" fillId="0" borderId="29" xfId="0" applyFont="1" applyBorder="1" applyAlignment="1">
      <alignment/>
    </xf>
    <xf numFmtId="3" fontId="8" fillId="0" borderId="30" xfId="0" applyNumberFormat="1" applyFont="1" applyBorder="1" applyAlignment="1">
      <alignment/>
    </xf>
    <xf numFmtId="3" fontId="8" fillId="0" borderId="31" xfId="0" applyNumberFormat="1" applyFont="1" applyBorder="1" applyAlignment="1">
      <alignment/>
    </xf>
    <xf numFmtId="3" fontId="8" fillId="0" borderId="32" xfId="0" applyNumberFormat="1" applyFont="1" applyBorder="1" applyAlignment="1">
      <alignment/>
    </xf>
    <xf numFmtId="0" fontId="8" fillId="0" borderId="33" xfId="0" applyFont="1" applyBorder="1" applyAlignment="1">
      <alignment/>
    </xf>
    <xf numFmtId="0" fontId="9" fillId="0" borderId="0" xfId="0" applyFont="1" applyAlignment="1">
      <alignment horizontal="center" wrapText="1"/>
    </xf>
    <xf numFmtId="0" fontId="8" fillId="0" borderId="15" xfId="0" applyFont="1" applyBorder="1" applyAlignment="1" quotePrefix="1">
      <alignment/>
    </xf>
    <xf numFmtId="173" fontId="8" fillId="0" borderId="15" xfId="17" applyNumberFormat="1" applyFont="1" applyBorder="1" applyAlignment="1">
      <alignment/>
    </xf>
    <xf numFmtId="0" fontId="9" fillId="0" borderId="15" xfId="0" applyFont="1" applyBorder="1" applyAlignment="1">
      <alignment/>
    </xf>
    <xf numFmtId="173" fontId="9" fillId="0" borderId="15" xfId="17" applyNumberFormat="1" applyFont="1" applyBorder="1" applyAlignment="1">
      <alignment/>
    </xf>
    <xf numFmtId="173" fontId="9" fillId="0" borderId="0" xfId="17" applyNumberFormat="1" applyFont="1" applyBorder="1" applyAlignment="1">
      <alignment/>
    </xf>
    <xf numFmtId="173" fontId="8" fillId="0" borderId="0" xfId="17" applyNumberFormat="1" applyFont="1" applyAlignment="1">
      <alignment/>
    </xf>
    <xf numFmtId="173" fontId="9" fillId="0" borderId="0" xfId="17" applyNumberFormat="1" applyFont="1" applyAlignment="1">
      <alignment/>
    </xf>
    <xf numFmtId="0" fontId="12" fillId="0" borderId="0" xfId="0" applyFont="1" applyAlignment="1">
      <alignment/>
    </xf>
    <xf numFmtId="173" fontId="12" fillId="0" borderId="0" xfId="17" applyNumberFormat="1" applyFont="1" applyAlignment="1">
      <alignment/>
    </xf>
    <xf numFmtId="0" fontId="8" fillId="0" borderId="14" xfId="0" applyFont="1" applyBorder="1" applyAlignment="1">
      <alignment/>
    </xf>
    <xf numFmtId="0" fontId="1" fillId="0" borderId="0" xfId="0" applyFont="1" applyBorder="1" applyAlignment="1">
      <alignment/>
    </xf>
    <xf numFmtId="167" fontId="0" fillId="0" borderId="0" xfId="0" applyNumberFormat="1" applyBorder="1" applyAlignment="1">
      <alignment/>
    </xf>
    <xf numFmtId="167" fontId="8" fillId="0" borderId="0" xfId="15" applyNumberFormat="1" applyFont="1" applyAlignment="1">
      <alignment/>
    </xf>
    <xf numFmtId="164" fontId="8" fillId="0" borderId="16" xfId="0" applyNumberFormat="1" applyFont="1" applyBorder="1" applyAlignment="1" quotePrefix="1">
      <alignment horizontal="right"/>
    </xf>
    <xf numFmtId="0" fontId="0" fillId="0" borderId="0" xfId="0" applyFont="1" applyAlignment="1">
      <alignment/>
    </xf>
    <xf numFmtId="0" fontId="0" fillId="0" borderId="0" xfId="0" applyFont="1" applyAlignment="1">
      <alignment horizontal="centerContinuous"/>
    </xf>
    <xf numFmtId="0" fontId="0" fillId="0" borderId="0" xfId="0" applyFont="1" applyBorder="1" applyAlignment="1">
      <alignment/>
    </xf>
    <xf numFmtId="3" fontId="0" fillId="0" borderId="0" xfId="0" applyNumberFormat="1" applyFont="1" applyBorder="1" applyAlignment="1">
      <alignment/>
    </xf>
    <xf numFmtId="3" fontId="0" fillId="0" borderId="0" xfId="0" applyNumberFormat="1" applyFont="1" applyAlignment="1">
      <alignment/>
    </xf>
    <xf numFmtId="173" fontId="0" fillId="0" borderId="0" xfId="17" applyNumberFormat="1" applyFont="1" applyAlignment="1">
      <alignment/>
    </xf>
    <xf numFmtId="167" fontId="0" fillId="0" borderId="0" xfId="15" applyNumberFormat="1" applyFont="1" applyAlignment="1">
      <alignment/>
    </xf>
    <xf numFmtId="167" fontId="0" fillId="0" borderId="0" xfId="15" applyNumberFormat="1" applyBorder="1" applyAlignment="1">
      <alignment/>
    </xf>
    <xf numFmtId="167" fontId="0" fillId="0" borderId="0" xfId="15" applyNumberFormat="1" applyFont="1" applyFill="1" applyBorder="1" applyAlignment="1">
      <alignment/>
    </xf>
    <xf numFmtId="0" fontId="8" fillId="0" borderId="11" xfId="0" applyFont="1" applyBorder="1" applyAlignment="1">
      <alignment horizontal="center" wrapText="1"/>
    </xf>
    <xf numFmtId="0" fontId="11" fillId="0" borderId="0" xfId="0" applyFont="1" applyAlignment="1">
      <alignment vertical="top" wrapText="1"/>
    </xf>
    <xf numFmtId="0" fontId="8" fillId="0" borderId="0" xfId="0" applyFont="1" applyAlignment="1">
      <alignment vertical="top" wrapText="1"/>
    </xf>
    <xf numFmtId="0" fontId="8" fillId="0" borderId="15" xfId="0" applyFont="1" applyBorder="1" applyAlignment="1">
      <alignment wrapText="1"/>
    </xf>
    <xf numFmtId="0" fontId="11" fillId="0" borderId="0" xfId="0" applyFont="1" applyAlignment="1">
      <alignment horizontal="left" wrapText="1"/>
    </xf>
    <xf numFmtId="0" fontId="11"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1"/>
  <sheetViews>
    <sheetView tabSelected="1" zoomScale="75" zoomScaleNormal="75" workbookViewId="0" topLeftCell="A28">
      <selection activeCell="A38" sqref="A38"/>
    </sheetView>
  </sheetViews>
  <sheetFormatPr defaultColWidth="9.140625" defaultRowHeight="12.75"/>
  <cols>
    <col min="1" max="1" width="21.7109375" style="2" customWidth="1"/>
    <col min="2" max="2" width="11.00390625" style="2" customWidth="1"/>
    <col min="3" max="3" width="10.140625" style="2" customWidth="1"/>
    <col min="4" max="4" width="11.00390625" style="2" customWidth="1"/>
    <col min="5" max="5" width="19.28125" style="2" customWidth="1"/>
    <col min="6" max="6" width="18.8515625" style="2" customWidth="1"/>
    <col min="7" max="7" width="15.28125" style="2" customWidth="1"/>
    <col min="8" max="8" width="14.8515625" style="2" customWidth="1"/>
    <col min="9" max="9" width="9.140625" style="2" customWidth="1"/>
    <col min="10" max="10" width="11.28125" style="2" bestFit="1" customWidth="1"/>
    <col min="11" max="16384" width="9.140625" style="2" customWidth="1"/>
  </cols>
  <sheetData>
    <row r="1" spans="1:10" ht="12.75">
      <c r="A1" s="4"/>
      <c r="B1" s="4"/>
      <c r="C1" s="4"/>
      <c r="D1" s="5" t="s">
        <v>0</v>
      </c>
      <c r="E1" s="6"/>
      <c r="F1" s="4"/>
      <c r="G1" s="4"/>
      <c r="H1" s="4"/>
      <c r="I1" s="82"/>
      <c r="J1" s="82"/>
    </row>
    <row r="2" spans="1:9" ht="13.5" thickBot="1">
      <c r="A2" s="7"/>
      <c r="B2" s="6"/>
      <c r="C2" s="6"/>
      <c r="D2" s="6"/>
      <c r="E2" s="6"/>
      <c r="F2" s="6"/>
      <c r="G2" s="6"/>
      <c r="H2" s="6"/>
      <c r="I2" s="83"/>
    </row>
    <row r="3" spans="1:9" ht="21.75" customHeight="1" thickTop="1">
      <c r="A3" s="8" t="s">
        <v>49</v>
      </c>
      <c r="B3" s="9"/>
      <c r="C3" s="10"/>
      <c r="D3" s="10"/>
      <c r="E3" s="10"/>
      <c r="F3" s="10"/>
      <c r="G3" s="10"/>
      <c r="H3" s="11"/>
      <c r="I3" s="83"/>
    </row>
    <row r="4" spans="1:9" ht="21.75" customHeight="1">
      <c r="A4" s="12" t="s">
        <v>1</v>
      </c>
      <c r="B4" s="13" t="s">
        <v>56</v>
      </c>
      <c r="C4" s="14"/>
      <c r="D4" s="14"/>
      <c r="E4" s="14"/>
      <c r="F4" s="14"/>
      <c r="G4" s="14"/>
      <c r="H4" s="15"/>
      <c r="I4" s="83"/>
    </row>
    <row r="5" spans="1:8" ht="21.75" customHeight="1">
      <c r="A5" s="16" t="s">
        <v>2</v>
      </c>
      <c r="B5" s="17"/>
      <c r="C5" s="17" t="s">
        <v>47</v>
      </c>
      <c r="D5" s="17"/>
      <c r="E5" s="17"/>
      <c r="F5" s="17"/>
      <c r="G5" s="17"/>
      <c r="H5" s="18"/>
    </row>
    <row r="6" spans="1:8" ht="21.75" customHeight="1">
      <c r="A6" s="16" t="s">
        <v>3</v>
      </c>
      <c r="B6" s="17" t="s">
        <v>34</v>
      </c>
      <c r="C6" s="17"/>
      <c r="D6" s="17"/>
      <c r="E6" s="17"/>
      <c r="F6" s="17"/>
      <c r="G6" s="17"/>
      <c r="H6" s="18"/>
    </row>
    <row r="7" spans="1:8" ht="21.75" customHeight="1" thickBot="1">
      <c r="A7" s="19" t="s">
        <v>4</v>
      </c>
      <c r="B7" s="20" t="s">
        <v>38</v>
      </c>
      <c r="C7" s="20"/>
      <c r="D7" s="20"/>
      <c r="E7" s="20"/>
      <c r="F7" s="20"/>
      <c r="G7" s="20"/>
      <c r="H7" s="21"/>
    </row>
    <row r="8" spans="1:8" ht="21.75" customHeight="1" thickTop="1">
      <c r="A8" s="22"/>
      <c r="B8" s="22"/>
      <c r="C8" s="22"/>
      <c r="D8" s="17"/>
      <c r="E8" s="17"/>
      <c r="F8" s="17"/>
      <c r="G8" s="17"/>
      <c r="H8" s="17"/>
    </row>
    <row r="9" spans="1:8" ht="21.75" customHeight="1">
      <c r="A9" s="17" t="s">
        <v>5</v>
      </c>
      <c r="B9" s="22"/>
      <c r="C9" s="22"/>
      <c r="D9" s="22"/>
      <c r="E9" s="22"/>
      <c r="F9" s="22"/>
      <c r="G9" s="22"/>
      <c r="H9" s="22"/>
    </row>
    <row r="10" spans="1:8" ht="18" customHeight="1" thickBot="1">
      <c r="A10" s="23" t="s">
        <v>6</v>
      </c>
      <c r="B10" s="17"/>
      <c r="C10" s="22"/>
      <c r="D10" s="22"/>
      <c r="E10" s="22"/>
      <c r="F10" s="22"/>
      <c r="G10" s="22"/>
      <c r="H10" s="22"/>
    </row>
    <row r="11" spans="1:8" ht="28.5" customHeight="1">
      <c r="A11" s="24" t="s">
        <v>7</v>
      </c>
      <c r="B11" s="25"/>
      <c r="C11" s="26" t="s">
        <v>8</v>
      </c>
      <c r="D11" s="26" t="s">
        <v>9</v>
      </c>
      <c r="E11" s="26" t="s">
        <v>50</v>
      </c>
      <c r="F11" s="91" t="s">
        <v>67</v>
      </c>
      <c r="G11" s="27" t="s">
        <v>59</v>
      </c>
      <c r="H11" s="28"/>
    </row>
    <row r="12" spans="1:8" ht="21.75" customHeight="1">
      <c r="A12" s="29"/>
      <c r="B12" s="30"/>
      <c r="C12" s="31" t="s">
        <v>10</v>
      </c>
      <c r="D12" s="31" t="s">
        <v>11</v>
      </c>
      <c r="E12" s="32"/>
      <c r="F12" s="32"/>
      <c r="G12" s="33"/>
      <c r="H12" s="34"/>
    </row>
    <row r="13" spans="1:8" ht="21.75" customHeight="1">
      <c r="A13" s="29" t="s">
        <v>53</v>
      </c>
      <c r="B13" s="49"/>
      <c r="C13" s="35">
        <v>10</v>
      </c>
      <c r="D13" s="31" t="s">
        <v>21</v>
      </c>
      <c r="E13" s="36">
        <v>649463</v>
      </c>
      <c r="F13" s="36">
        <v>754118</v>
      </c>
      <c r="G13" s="37">
        <f>SUM(E13:F13)</f>
        <v>1403581</v>
      </c>
      <c r="H13" s="38"/>
    </row>
    <row r="14" spans="1:8" ht="21.75" customHeight="1">
      <c r="A14" s="29" t="s">
        <v>45</v>
      </c>
      <c r="B14" s="49"/>
      <c r="C14" s="39">
        <v>2140</v>
      </c>
      <c r="D14" s="31" t="s">
        <v>21</v>
      </c>
      <c r="E14" s="36">
        <f>E59</f>
        <v>613928</v>
      </c>
      <c r="F14" s="36">
        <f>F59</f>
        <v>632600</v>
      </c>
      <c r="G14" s="37">
        <f>SUM(E14:F14)</f>
        <v>1246528</v>
      </c>
      <c r="H14" s="38"/>
    </row>
    <row r="15" spans="1:8" ht="21.75" customHeight="1">
      <c r="A15" s="29"/>
      <c r="B15" s="30"/>
      <c r="C15" s="81"/>
      <c r="D15" s="39"/>
      <c r="E15" s="40"/>
      <c r="F15" s="40"/>
      <c r="G15" s="37"/>
      <c r="H15" s="41"/>
    </row>
    <row r="16" spans="1:8" ht="21.75" customHeight="1" thickBot="1">
      <c r="A16" s="42"/>
      <c r="B16" s="43" t="s">
        <v>12</v>
      </c>
      <c r="C16" s="44"/>
      <c r="D16" s="44"/>
      <c r="E16" s="45">
        <f>E13+E14</f>
        <v>1263391</v>
      </c>
      <c r="F16" s="45">
        <f>F13+F14</f>
        <v>1386718</v>
      </c>
      <c r="G16" s="45">
        <f>G13+G14</f>
        <v>2650109</v>
      </c>
      <c r="H16" s="46">
        <f>H13+H14</f>
        <v>0</v>
      </c>
    </row>
    <row r="17" spans="1:8" ht="21.75" customHeight="1">
      <c r="A17" s="17" t="s">
        <v>69</v>
      </c>
      <c r="B17" s="17"/>
      <c r="C17" s="17"/>
      <c r="D17" s="17"/>
      <c r="E17" s="47"/>
      <c r="F17" s="47"/>
      <c r="G17" s="47"/>
      <c r="H17" s="47"/>
    </row>
    <row r="18" spans="1:8" ht="21.75" customHeight="1">
      <c r="A18" s="17"/>
      <c r="B18" s="17"/>
      <c r="C18" s="17"/>
      <c r="D18" s="17"/>
      <c r="E18" s="47"/>
      <c r="F18" s="47"/>
      <c r="G18" s="47"/>
      <c r="H18" s="47"/>
    </row>
    <row r="19" spans="1:8" ht="21.75" customHeight="1" thickBot="1">
      <c r="A19" s="48" t="s">
        <v>13</v>
      </c>
      <c r="B19" s="17"/>
      <c r="C19" s="17"/>
      <c r="D19" s="22"/>
      <c r="E19" s="22"/>
      <c r="F19" s="22"/>
      <c r="G19" s="22"/>
      <c r="H19" s="22"/>
    </row>
    <row r="20" spans="1:8" ht="29.25" customHeight="1">
      <c r="A20" s="24" t="s">
        <v>7</v>
      </c>
      <c r="B20" s="25"/>
      <c r="C20" s="26" t="s">
        <v>8</v>
      </c>
      <c r="D20" s="26" t="s">
        <v>14</v>
      </c>
      <c r="E20" s="26" t="s">
        <v>50</v>
      </c>
      <c r="F20" s="91" t="s">
        <v>67</v>
      </c>
      <c r="G20" s="27" t="s">
        <v>59</v>
      </c>
      <c r="H20" s="28"/>
    </row>
    <row r="21" spans="1:8" ht="21.75" customHeight="1">
      <c r="A21" s="29"/>
      <c r="B21" s="49"/>
      <c r="C21" s="31" t="s">
        <v>10</v>
      </c>
      <c r="D21" s="31"/>
      <c r="E21" s="32"/>
      <c r="F21" s="32"/>
      <c r="G21" s="33"/>
      <c r="H21" s="34"/>
    </row>
    <row r="22" spans="1:8" ht="21.75" customHeight="1">
      <c r="A22" s="29" t="s">
        <v>53</v>
      </c>
      <c r="B22" s="49"/>
      <c r="C22" s="35">
        <v>10</v>
      </c>
      <c r="D22" s="31" t="s">
        <v>21</v>
      </c>
      <c r="E22" s="36">
        <f>E55</f>
        <v>14159011</v>
      </c>
      <c r="F22" s="36">
        <f>F55</f>
        <v>16001743</v>
      </c>
      <c r="G22" s="37">
        <f>SUM(E22:F22)</f>
        <v>30160754</v>
      </c>
      <c r="H22" s="38"/>
    </row>
    <row r="23" spans="1:8" ht="21.75" customHeight="1">
      <c r="A23" s="29" t="s">
        <v>45</v>
      </c>
      <c r="B23" s="49"/>
      <c r="C23" s="39">
        <v>2140</v>
      </c>
      <c r="D23" s="31" t="s">
        <v>21</v>
      </c>
      <c r="E23" s="36">
        <f>E59</f>
        <v>613928</v>
      </c>
      <c r="F23" s="36">
        <f>F59</f>
        <v>632600</v>
      </c>
      <c r="G23" s="37">
        <f>SUM(E23:F23)</f>
        <v>1246528</v>
      </c>
      <c r="H23" s="38"/>
    </row>
    <row r="24" spans="1:8" ht="21.75" customHeight="1">
      <c r="A24" s="29" t="s">
        <v>57</v>
      </c>
      <c r="B24" s="49"/>
      <c r="C24" s="81" t="s">
        <v>58</v>
      </c>
      <c r="D24" s="39" t="s">
        <v>21</v>
      </c>
      <c r="E24" s="36">
        <f>E64</f>
        <v>728456</v>
      </c>
      <c r="F24" s="36">
        <f>F64</f>
        <v>696531</v>
      </c>
      <c r="G24" s="37">
        <f>SUM(E24:F24)</f>
        <v>1424987</v>
      </c>
      <c r="H24" s="38"/>
    </row>
    <row r="25" spans="1:9" ht="21.75" customHeight="1" thickBot="1">
      <c r="A25" s="42"/>
      <c r="B25" s="43" t="s">
        <v>15</v>
      </c>
      <c r="C25" s="44"/>
      <c r="D25" s="44"/>
      <c r="E25" s="45">
        <f>SUM(E22:E24)</f>
        <v>15501395</v>
      </c>
      <c r="F25" s="45">
        <f>SUM(F22:F24)</f>
        <v>17330874</v>
      </c>
      <c r="G25" s="45">
        <f>SUM(G22:G24)</f>
        <v>32832269</v>
      </c>
      <c r="H25" s="46">
        <f>SUM(H22:H24)</f>
        <v>0</v>
      </c>
      <c r="I25" s="1"/>
    </row>
    <row r="26" spans="1:8" ht="21.75" customHeight="1">
      <c r="A26" s="22"/>
      <c r="B26" s="22"/>
      <c r="C26" s="22"/>
      <c r="D26" s="22"/>
      <c r="E26" s="50"/>
      <c r="F26" s="50"/>
      <c r="G26" s="50"/>
      <c r="H26" s="50"/>
    </row>
    <row r="27" spans="1:8" ht="21.75" customHeight="1" thickBot="1">
      <c r="A27" s="51" t="s">
        <v>16</v>
      </c>
      <c r="B27" s="17"/>
      <c r="C27" s="17"/>
      <c r="D27" s="17"/>
      <c r="E27" s="22"/>
      <c r="F27" s="22"/>
      <c r="G27" s="22"/>
      <c r="H27" s="22"/>
    </row>
    <row r="28" spans="1:10" ht="30.75" customHeight="1">
      <c r="A28" s="52"/>
      <c r="B28" s="53"/>
      <c r="C28" s="54"/>
      <c r="D28" s="55"/>
      <c r="E28" s="26" t="s">
        <v>50</v>
      </c>
      <c r="F28" s="91" t="s">
        <v>67</v>
      </c>
      <c r="G28" s="27" t="s">
        <v>59</v>
      </c>
      <c r="H28" s="28"/>
      <c r="I28" s="84"/>
      <c r="J28" s="84"/>
    </row>
    <row r="29" spans="1:10" ht="21.75" customHeight="1">
      <c r="A29" s="77" t="s">
        <v>18</v>
      </c>
      <c r="B29" s="56"/>
      <c r="C29" s="57"/>
      <c r="D29" s="58"/>
      <c r="E29" s="32"/>
      <c r="F29" s="32"/>
      <c r="G29" s="33"/>
      <c r="H29" s="34"/>
      <c r="I29" s="84"/>
      <c r="J29" s="84"/>
    </row>
    <row r="30" spans="1:10" ht="21.75" customHeight="1">
      <c r="A30" s="77" t="s">
        <v>44</v>
      </c>
      <c r="B30" s="56"/>
      <c r="C30" s="56"/>
      <c r="D30" s="49"/>
      <c r="E30" s="36">
        <f>E25</f>
        <v>15501395</v>
      </c>
      <c r="F30" s="36">
        <f>F25</f>
        <v>17330874</v>
      </c>
      <c r="G30" s="37">
        <f>SUM(E30:F30)</f>
        <v>32832269</v>
      </c>
      <c r="H30" s="38"/>
      <c r="I30" s="85"/>
      <c r="J30" s="85"/>
    </row>
    <row r="31" spans="1:10" ht="21.75" customHeight="1">
      <c r="A31" s="77" t="s">
        <v>19</v>
      </c>
      <c r="B31" s="56"/>
      <c r="C31" s="56"/>
      <c r="D31" s="49"/>
      <c r="E31" s="36"/>
      <c r="F31" s="36"/>
      <c r="G31" s="37"/>
      <c r="H31" s="38"/>
      <c r="I31" s="85"/>
      <c r="J31" s="85"/>
    </row>
    <row r="32" spans="1:8" ht="21.75" customHeight="1">
      <c r="A32" s="77" t="s">
        <v>20</v>
      </c>
      <c r="B32" s="30"/>
      <c r="C32" s="30"/>
      <c r="D32" s="49"/>
      <c r="E32" s="59"/>
      <c r="F32" s="36"/>
      <c r="G32" s="37"/>
      <c r="H32" s="38"/>
    </row>
    <row r="33" spans="1:8" ht="21.75" customHeight="1">
      <c r="A33" s="60"/>
      <c r="B33" s="61"/>
      <c r="C33" s="61"/>
      <c r="D33" s="62"/>
      <c r="E33" s="63"/>
      <c r="F33" s="63"/>
      <c r="G33" s="64"/>
      <c r="H33" s="65"/>
    </row>
    <row r="34" spans="1:10" ht="21.75" customHeight="1" thickBot="1">
      <c r="A34" s="42" t="s">
        <v>15</v>
      </c>
      <c r="B34" s="43"/>
      <c r="C34" s="43"/>
      <c r="D34" s="66"/>
      <c r="E34" s="45">
        <f>E30+E31+E32</f>
        <v>15501395</v>
      </c>
      <c r="F34" s="45">
        <f>F30+F31+F32</f>
        <v>17330874</v>
      </c>
      <c r="G34" s="45">
        <f>G30+G31+G32</f>
        <v>32832269</v>
      </c>
      <c r="H34" s="46">
        <f>H30+H31+H32</f>
        <v>0</v>
      </c>
      <c r="I34" s="86"/>
      <c r="J34" s="86"/>
    </row>
    <row r="35" spans="1:10" ht="21.75" customHeight="1">
      <c r="A35" s="22" t="s">
        <v>17</v>
      </c>
      <c r="B35" s="22"/>
      <c r="C35" s="22"/>
      <c r="D35" s="22"/>
      <c r="E35" s="50"/>
      <c r="F35" s="50"/>
      <c r="G35" s="50"/>
      <c r="H35" s="50"/>
      <c r="I35" s="86"/>
      <c r="J35" s="86"/>
    </row>
    <row r="36" spans="1:10" ht="18" customHeight="1">
      <c r="A36" s="22" t="s">
        <v>68</v>
      </c>
      <c r="B36" s="22"/>
      <c r="C36" s="22"/>
      <c r="D36" s="22"/>
      <c r="E36" s="50"/>
      <c r="F36" s="50"/>
      <c r="G36" s="50"/>
      <c r="H36" s="50"/>
      <c r="I36" s="86"/>
      <c r="J36" s="86"/>
    </row>
    <row r="37" spans="1:10" ht="18" customHeight="1">
      <c r="A37" s="22" t="s">
        <v>73</v>
      </c>
      <c r="B37" s="22"/>
      <c r="C37" s="22"/>
      <c r="D37" s="22"/>
      <c r="E37" s="50"/>
      <c r="F37" s="50"/>
      <c r="G37" s="50"/>
      <c r="H37" s="50"/>
      <c r="I37" s="86"/>
      <c r="J37" s="86"/>
    </row>
    <row r="38" spans="1:8" ht="45.75" customHeight="1">
      <c r="A38" s="23" t="s">
        <v>22</v>
      </c>
      <c r="B38" s="23"/>
      <c r="C38" s="23"/>
      <c r="D38" s="23"/>
      <c r="E38" s="67" t="s">
        <v>55</v>
      </c>
      <c r="F38" s="67" t="s">
        <v>60</v>
      </c>
      <c r="G38" s="67" t="s">
        <v>54</v>
      </c>
      <c r="H38" s="67" t="s">
        <v>51</v>
      </c>
    </row>
    <row r="39" spans="1:9" ht="25.5" customHeight="1">
      <c r="A39" s="68" t="s">
        <v>23</v>
      </c>
      <c r="B39" s="30"/>
      <c r="C39" s="30"/>
      <c r="D39" s="30"/>
      <c r="E39" s="69">
        <v>500372</v>
      </c>
      <c r="F39" s="69">
        <v>1386645</v>
      </c>
      <c r="G39" s="69">
        <v>7638643</v>
      </c>
      <c r="H39" s="69">
        <f>SUM(E39:G39)</f>
        <v>9525660</v>
      </c>
      <c r="I39" s="87"/>
    </row>
    <row r="40" spans="1:9" ht="25.5" customHeight="1">
      <c r="A40" s="30" t="s">
        <v>24</v>
      </c>
      <c r="B40" s="30"/>
      <c r="C40" s="30"/>
      <c r="D40" s="30"/>
      <c r="E40" s="69">
        <v>64274</v>
      </c>
      <c r="F40" s="69"/>
      <c r="G40" s="69">
        <v>4926007</v>
      </c>
      <c r="H40" s="69">
        <f>SUM(E40:G40)</f>
        <v>4990281</v>
      </c>
      <c r="I40" s="87"/>
    </row>
    <row r="41" spans="1:9" ht="25.5" customHeight="1">
      <c r="A41" s="94" t="s">
        <v>25</v>
      </c>
      <c r="B41" s="94"/>
      <c r="C41" s="94"/>
      <c r="D41" s="94"/>
      <c r="E41" s="69">
        <v>438168</v>
      </c>
      <c r="F41" s="69">
        <v>64891</v>
      </c>
      <c r="G41" s="69">
        <v>8798261</v>
      </c>
      <c r="H41" s="69">
        <f>SUM(E41:G41)</f>
        <v>9301320</v>
      </c>
      <c r="I41" s="87"/>
    </row>
    <row r="42" spans="1:9" ht="25.5" customHeight="1">
      <c r="A42" s="30" t="s">
        <v>26</v>
      </c>
      <c r="B42" s="30"/>
      <c r="C42" s="30"/>
      <c r="D42" s="30"/>
      <c r="E42" s="69">
        <v>243714</v>
      </c>
      <c r="F42" s="69"/>
      <c r="G42" s="69">
        <v>8821294</v>
      </c>
      <c r="H42" s="69">
        <f>SUM(E42:G42)</f>
        <v>9065008</v>
      </c>
      <c r="I42" s="87"/>
    </row>
    <row r="43" spans="1:9" ht="25.5" customHeight="1">
      <c r="A43" s="70" t="s">
        <v>27</v>
      </c>
      <c r="B43" s="70"/>
      <c r="C43" s="70"/>
      <c r="D43" s="70"/>
      <c r="E43" s="71">
        <f>SUM(E39:E42)</f>
        <v>1246528</v>
      </c>
      <c r="F43" s="71">
        <f>SUM(F39:F42)</f>
        <v>1451536</v>
      </c>
      <c r="G43" s="71">
        <f>SUM(G39:G42)</f>
        <v>30184205</v>
      </c>
      <c r="H43" s="71">
        <f>SUM(H39:H42)</f>
        <v>32882269</v>
      </c>
      <c r="I43" s="87"/>
    </row>
    <row r="44" spans="1:9" ht="12.75">
      <c r="A44" s="48"/>
      <c r="B44" s="48"/>
      <c r="C44" s="48"/>
      <c r="D44" s="48"/>
      <c r="E44" s="72"/>
      <c r="F44" s="72"/>
      <c r="G44" s="72"/>
      <c r="H44" s="72"/>
      <c r="I44" s="87"/>
    </row>
    <row r="45" spans="1:10" ht="12" customHeight="1">
      <c r="A45" s="22"/>
      <c r="B45" s="22"/>
      <c r="C45" s="22"/>
      <c r="D45" s="22"/>
      <c r="E45" s="50"/>
      <c r="F45" s="50"/>
      <c r="G45" s="50"/>
      <c r="H45" s="50"/>
      <c r="I45" s="86"/>
      <c r="J45" s="86"/>
    </row>
    <row r="46" spans="1:7" ht="51.75" customHeight="1">
      <c r="A46" s="23" t="s">
        <v>36</v>
      </c>
      <c r="B46" s="22"/>
      <c r="C46" s="22"/>
      <c r="D46" s="22"/>
      <c r="E46" s="67" t="s">
        <v>61</v>
      </c>
      <c r="F46" s="67" t="s">
        <v>66</v>
      </c>
      <c r="G46" s="67" t="s">
        <v>62</v>
      </c>
    </row>
    <row r="47" spans="1:7" ht="19.5" customHeight="1">
      <c r="A47" s="22" t="s">
        <v>37</v>
      </c>
      <c r="B47" s="22"/>
      <c r="C47" s="22"/>
      <c r="D47" s="22"/>
      <c r="E47" s="87">
        <v>5223025</v>
      </c>
      <c r="F47" s="73">
        <v>5711246</v>
      </c>
      <c r="G47" s="73">
        <f aca="true" t="shared" si="0" ref="G47:G54">SUM(E47:F47)</f>
        <v>10934271</v>
      </c>
    </row>
    <row r="48" spans="1:7" ht="19.5" customHeight="1">
      <c r="A48" s="22" t="s">
        <v>28</v>
      </c>
      <c r="B48" s="22"/>
      <c r="C48" s="22"/>
      <c r="D48" s="22"/>
      <c r="E48" s="88">
        <v>1080622</v>
      </c>
      <c r="F48" s="80">
        <v>1142248</v>
      </c>
      <c r="G48" s="80">
        <f t="shared" si="0"/>
        <v>2222870</v>
      </c>
    </row>
    <row r="49" spans="1:7" ht="19.5" customHeight="1">
      <c r="A49" s="22" t="s">
        <v>29</v>
      </c>
      <c r="B49" s="22"/>
      <c r="C49" s="22"/>
      <c r="D49" s="22"/>
      <c r="E49" s="88">
        <v>1170678</v>
      </c>
      <c r="F49" s="80">
        <v>1554728</v>
      </c>
      <c r="G49" s="80">
        <f t="shared" si="0"/>
        <v>2725406</v>
      </c>
    </row>
    <row r="50" spans="1:7" ht="19.5" customHeight="1">
      <c r="A50" s="22" t="s">
        <v>30</v>
      </c>
      <c r="B50" s="22"/>
      <c r="C50" s="22"/>
      <c r="D50" s="22"/>
      <c r="E50" s="88">
        <v>540314</v>
      </c>
      <c r="F50" s="80">
        <v>626844</v>
      </c>
      <c r="G50" s="80">
        <f t="shared" si="0"/>
        <v>1167158</v>
      </c>
    </row>
    <row r="51" spans="1:7" ht="19.5" customHeight="1">
      <c r="A51" s="22" t="s">
        <v>31</v>
      </c>
      <c r="B51" s="22"/>
      <c r="C51" s="22"/>
      <c r="D51" s="22"/>
      <c r="E51" s="88">
        <v>1620940</v>
      </c>
      <c r="F51" s="80">
        <v>1713375</v>
      </c>
      <c r="G51" s="80">
        <f t="shared" si="0"/>
        <v>3334315</v>
      </c>
    </row>
    <row r="52" spans="1:7" ht="19.5" customHeight="1">
      <c r="A52" s="22" t="s">
        <v>32</v>
      </c>
      <c r="B52" s="22"/>
      <c r="C52" s="22"/>
      <c r="D52" s="22"/>
      <c r="E52" s="88">
        <v>990176</v>
      </c>
      <c r="F52" s="80">
        <v>1142250</v>
      </c>
      <c r="G52" s="80">
        <f t="shared" si="0"/>
        <v>2132426</v>
      </c>
    </row>
    <row r="53" spans="1:7" ht="19.5" customHeight="1">
      <c r="A53" s="22" t="s">
        <v>43</v>
      </c>
      <c r="B53" s="22"/>
      <c r="C53" s="22"/>
      <c r="D53" s="22"/>
      <c r="E53" s="88">
        <v>2265074</v>
      </c>
      <c r="F53" s="80">
        <v>2769271</v>
      </c>
      <c r="G53" s="80">
        <f t="shared" si="0"/>
        <v>5034345</v>
      </c>
    </row>
    <row r="54" spans="1:7" ht="19.5" customHeight="1">
      <c r="A54" s="22" t="s">
        <v>35</v>
      </c>
      <c r="B54" s="22"/>
      <c r="C54" s="22"/>
      <c r="D54" s="22"/>
      <c r="E54" s="88">
        <v>1268182</v>
      </c>
      <c r="F54" s="80">
        <v>1341781</v>
      </c>
      <c r="G54" s="80">
        <f t="shared" si="0"/>
        <v>2609963</v>
      </c>
    </row>
    <row r="55" spans="1:7" s="3" customFormat="1" ht="19.5" customHeight="1">
      <c r="A55" s="70" t="s">
        <v>52</v>
      </c>
      <c r="B55" s="70"/>
      <c r="C55" s="70"/>
      <c r="D55" s="70"/>
      <c r="E55" s="71">
        <f>SUM(E47:E54)</f>
        <v>14159011</v>
      </c>
      <c r="F55" s="71">
        <f>SUM(F47:F54)</f>
        <v>16001743</v>
      </c>
      <c r="G55" s="71">
        <f>SUM(G47:G54)</f>
        <v>30160754</v>
      </c>
    </row>
    <row r="56" spans="1:9" ht="19.5" customHeight="1">
      <c r="A56" s="22" t="s">
        <v>41</v>
      </c>
      <c r="B56" s="22"/>
      <c r="C56" s="22"/>
      <c r="D56" s="22"/>
      <c r="E56" s="87">
        <v>230969</v>
      </c>
      <c r="F56" s="73">
        <v>229029</v>
      </c>
      <c r="G56" s="73">
        <f>SUM(E56:F56)</f>
        <v>459998</v>
      </c>
      <c r="I56" s="3"/>
    </row>
    <row r="57" spans="1:9" ht="19.5" customHeight="1">
      <c r="A57" s="22" t="s">
        <v>33</v>
      </c>
      <c r="B57" s="22"/>
      <c r="C57" s="22"/>
      <c r="D57" s="22"/>
      <c r="E57" s="88">
        <v>7620</v>
      </c>
      <c r="F57" s="80">
        <v>7620</v>
      </c>
      <c r="G57" s="80">
        <f>SUM(E57:F57)</f>
        <v>15240</v>
      </c>
      <c r="I57" s="3"/>
    </row>
    <row r="58" spans="1:7" ht="19.5" customHeight="1">
      <c r="A58" s="22" t="s">
        <v>40</v>
      </c>
      <c r="B58" s="22"/>
      <c r="C58" s="22"/>
      <c r="D58" s="22"/>
      <c r="E58" s="88">
        <v>375339</v>
      </c>
      <c r="F58" s="80">
        <v>395951</v>
      </c>
      <c r="G58" s="80">
        <f>SUM(E58:F58)</f>
        <v>771290</v>
      </c>
    </row>
    <row r="59" spans="1:7" ht="19.5" customHeight="1">
      <c r="A59" s="70" t="s">
        <v>45</v>
      </c>
      <c r="B59" s="70"/>
      <c r="C59" s="70"/>
      <c r="D59" s="70"/>
      <c r="E59" s="71">
        <f>SUM(E56:E58)</f>
        <v>613928</v>
      </c>
      <c r="F59" s="71">
        <f>SUM(F56:F58)</f>
        <v>632600</v>
      </c>
      <c r="G59" s="71">
        <f>SUM(G56:G58)</f>
        <v>1246528</v>
      </c>
    </row>
    <row r="60" spans="1:7" ht="19.5" customHeight="1">
      <c r="A60" s="22" t="s">
        <v>39</v>
      </c>
      <c r="B60" s="22"/>
      <c r="C60" s="22"/>
      <c r="D60" s="22"/>
      <c r="E60" s="88">
        <v>390811</v>
      </c>
      <c r="F60" s="80">
        <f>67021*5+67025</f>
        <v>402130</v>
      </c>
      <c r="G60" s="80">
        <f>SUM(E60:F60)</f>
        <v>792941</v>
      </c>
    </row>
    <row r="61" spans="1:7" ht="19.5" customHeight="1">
      <c r="A61" s="22" t="s">
        <v>63</v>
      </c>
      <c r="B61" s="22"/>
      <c r="C61" s="22"/>
      <c r="D61" s="22"/>
      <c r="E61" s="88">
        <v>162855</v>
      </c>
      <c r="F61" s="80">
        <v>116410</v>
      </c>
      <c r="G61" s="80">
        <f>SUM(E61:F61)</f>
        <v>279265</v>
      </c>
    </row>
    <row r="62" spans="1:7" ht="19.5" customHeight="1">
      <c r="A62" s="22" t="s">
        <v>64</v>
      </c>
      <c r="B62" s="22"/>
      <c r="C62" s="22"/>
      <c r="D62" s="22"/>
      <c r="E62" s="88">
        <v>142344</v>
      </c>
      <c r="F62" s="80">
        <v>145546</v>
      </c>
      <c r="G62" s="80">
        <f>SUM(E62:F62)</f>
        <v>287890</v>
      </c>
    </row>
    <row r="63" spans="1:7" ht="19.5" customHeight="1">
      <c r="A63" s="22" t="s">
        <v>48</v>
      </c>
      <c r="B63" s="22"/>
      <c r="C63" s="22"/>
      <c r="D63" s="22"/>
      <c r="E63" s="88">
        <v>32446</v>
      </c>
      <c r="F63" s="80">
        <v>32445</v>
      </c>
      <c r="G63" s="80">
        <f>SUM(E63:F63)</f>
        <v>64891</v>
      </c>
    </row>
    <row r="64" spans="1:7" ht="19.5" customHeight="1">
      <c r="A64" s="70" t="s">
        <v>57</v>
      </c>
      <c r="B64" s="70"/>
      <c r="C64" s="70"/>
      <c r="D64" s="70"/>
      <c r="E64" s="71">
        <f>SUM(E60:E63)</f>
        <v>728456</v>
      </c>
      <c r="F64" s="71">
        <f>SUM(F60:F63)</f>
        <v>696531</v>
      </c>
      <c r="G64" s="71">
        <f>SUM(G60:G63)</f>
        <v>1424987</v>
      </c>
    </row>
    <row r="65" spans="1:7" s="3" customFormat="1" ht="19.5" customHeight="1">
      <c r="A65" s="75" t="s">
        <v>42</v>
      </c>
      <c r="B65" s="75"/>
      <c r="C65" s="75"/>
      <c r="D65" s="75"/>
      <c r="E65" s="76">
        <f>SUM(E55,E59,E64)</f>
        <v>15501395</v>
      </c>
      <c r="F65" s="76">
        <f>SUM(F55,F59,F64)</f>
        <v>17330874</v>
      </c>
      <c r="G65" s="76">
        <f>SUM(G55,G59,G64)</f>
        <v>32832269</v>
      </c>
    </row>
    <row r="66" spans="1:12" s="3" customFormat="1" ht="12.75">
      <c r="A66" s="23"/>
      <c r="B66" s="23"/>
      <c r="C66" s="23"/>
      <c r="D66" s="23"/>
      <c r="E66" s="74"/>
      <c r="F66" s="74"/>
      <c r="G66" s="74"/>
      <c r="H66" s="23"/>
      <c r="J66" s="78"/>
      <c r="K66" s="78"/>
      <c r="L66" s="78"/>
    </row>
    <row r="67" spans="1:12" s="3" customFormat="1" ht="26.25" customHeight="1">
      <c r="A67" s="95" t="s">
        <v>46</v>
      </c>
      <c r="B67" s="95"/>
      <c r="C67" s="95"/>
      <c r="D67" s="95"/>
      <c r="E67" s="95"/>
      <c r="F67" s="95"/>
      <c r="G67" s="95"/>
      <c r="H67" s="95"/>
      <c r="J67" s="89"/>
      <c r="K67" s="78"/>
      <c r="L67" s="78"/>
    </row>
    <row r="68" spans="1:12" s="3" customFormat="1" ht="14.25" customHeight="1">
      <c r="A68" s="95" t="s">
        <v>72</v>
      </c>
      <c r="B68" s="95"/>
      <c r="C68" s="95"/>
      <c r="D68" s="95"/>
      <c r="E68" s="95"/>
      <c r="F68" s="95"/>
      <c r="G68" s="95"/>
      <c r="H68" s="95"/>
      <c r="J68" s="90"/>
      <c r="K68" s="78"/>
      <c r="L68" s="78"/>
    </row>
    <row r="69" spans="1:12" s="3" customFormat="1" ht="20.25" customHeight="1">
      <c r="A69" s="96" t="s">
        <v>71</v>
      </c>
      <c r="B69" s="96"/>
      <c r="C69" s="96"/>
      <c r="D69" s="96"/>
      <c r="E69" s="96"/>
      <c r="F69" s="96"/>
      <c r="G69" s="96"/>
      <c r="H69" s="96"/>
      <c r="J69" s="79"/>
      <c r="K69" s="78"/>
      <c r="L69" s="78"/>
    </row>
    <row r="70" spans="1:12" ht="30.75" customHeight="1">
      <c r="A70" s="92" t="s">
        <v>65</v>
      </c>
      <c r="B70" s="93"/>
      <c r="C70" s="93"/>
      <c r="D70" s="93"/>
      <c r="E70" s="93"/>
      <c r="F70" s="93"/>
      <c r="G70" s="93"/>
      <c r="H70" s="93"/>
      <c r="I70" s="86"/>
      <c r="J70" s="79"/>
      <c r="K70" s="78"/>
      <c r="L70" s="84"/>
    </row>
    <row r="71" spans="1:8" ht="22.5" customHeight="1">
      <c r="A71" s="92" t="s">
        <v>70</v>
      </c>
      <c r="B71" s="93"/>
      <c r="C71" s="93"/>
      <c r="D71" s="93"/>
      <c r="E71" s="93"/>
      <c r="F71" s="93"/>
      <c r="G71" s="93"/>
      <c r="H71" s="93"/>
    </row>
  </sheetData>
  <mergeCells count="6">
    <mergeCell ref="A70:H70"/>
    <mergeCell ref="A71:H71"/>
    <mergeCell ref="A41:D41"/>
    <mergeCell ref="A67:H67"/>
    <mergeCell ref="A69:H69"/>
    <mergeCell ref="A68:H68"/>
  </mergeCells>
  <printOptions/>
  <pageMargins left="0.91" right="0.3" top="1" bottom="1" header="0.5" footer="0.5"/>
  <pageSetup fitToHeight="2" horizontalDpi="600" verticalDpi="600" orientation="portrait" scale="72" r:id="rId1"/>
  <headerFooter alignWithMargins="0">
    <oddHeader>&amp;C&amp;A</oddHeader>
    <oddFooter>&amp;L&amp;F&amp;CPage &amp;P&amp;R&amp;D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Krista Camenzind</cp:lastModifiedBy>
  <cp:lastPrinted>2009-07-21T16:40:38Z</cp:lastPrinted>
  <dcterms:created xsi:type="dcterms:W3CDTF">1999-06-02T23:29:55Z</dcterms:created>
  <dcterms:modified xsi:type="dcterms:W3CDTF">2010-02-26T19:12:44Z</dcterms:modified>
  <cp:category/>
  <cp:version/>
  <cp:contentType/>
  <cp:contentStatus/>
</cp:coreProperties>
</file>