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Plan'!$A$2:$G$39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<sst xmlns="http://schemas.openxmlformats.org/spreadsheetml/2006/main" count="42" uniqueCount="42">
  <si>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</si>
  <si>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</si>
  <si>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</si>
  <si>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</si>
  <si>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</si>
  <si>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</si>
  <si>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</si>
  <si>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</si>
  <si>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</si>
  <si>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</si>
  <si>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</si>
  <si>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</si>
  <si>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</si>
  <si>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</si>
  <si>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</si>
  <si>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</si>
  <si>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>Financial Plan Notes:</t>
  </si>
  <si>
    <r>
      <t xml:space="preserve">2008 Actual </t>
    </r>
    <r>
      <rPr>
        <b/>
        <vertAlign val="superscript"/>
        <sz val="12"/>
        <rFont val="Times New Roman"/>
        <family val="1"/>
      </rPr>
      <t>1</t>
    </r>
  </si>
  <si>
    <r>
      <t>2009 Adopted</t>
    </r>
    <r>
      <rPr>
        <b/>
        <vertAlign val="superscript"/>
        <sz val="12"/>
        <rFont val="Times New Roman"/>
        <family val="1"/>
      </rPr>
      <t>2</t>
    </r>
  </si>
  <si>
    <t xml:space="preserve">2009 Revised  </t>
  </si>
  <si>
    <t>2009 Estimated</t>
  </si>
  <si>
    <r>
      <t>2</t>
    </r>
    <r>
      <rPr>
        <sz val="10"/>
        <rFont val="Times New Roman"/>
        <family val="1"/>
      </rPr>
      <t xml:space="preserve">  Adopted is taken form 2009 Adopted Budget Book.</t>
    </r>
  </si>
  <si>
    <t xml:space="preserve">  Property Tax</t>
  </si>
  <si>
    <t xml:space="preserve">  Gas Taxes</t>
  </si>
  <si>
    <t xml:space="preserve">  Reimbursable Fees for Service</t>
  </si>
  <si>
    <t xml:space="preserve">  Sale of Assets</t>
  </si>
  <si>
    <t xml:space="preserve">  Grants</t>
  </si>
  <si>
    <t xml:space="preserve">  Other Revenues</t>
  </si>
  <si>
    <t xml:space="preserve">  Roads Operating Base (730)</t>
  </si>
  <si>
    <t xml:space="preserve">  Surface Water Utility Payment</t>
  </si>
  <si>
    <t xml:space="preserve">  Traffic Enforcement Payment to Sheriff</t>
  </si>
  <si>
    <t xml:space="preserve">  Regional Stormwater Disposal Program (726)</t>
  </si>
  <si>
    <t>Estimated Underexpenditure</t>
  </si>
  <si>
    <t xml:space="preserve">  CIP Fund Contribution (0734)</t>
  </si>
  <si>
    <t>Add expenditure authority from decreased CIP transfer ($788,815), reduce COLA to show full savings from reducing COLA from 5% to 4.88%</t>
  </si>
  <si>
    <t>Reduce overlay program in CIP program to pay for increased sheriff transfer</t>
  </si>
  <si>
    <t>Fund Number: 1030</t>
  </si>
  <si>
    <t>Fund Name: Road Fund</t>
  </si>
  <si>
    <r>
      <t>1</t>
    </r>
    <r>
      <rPr>
        <sz val="10"/>
        <rFont val="Times New Roman"/>
        <family val="1"/>
      </rPr>
      <t xml:space="preserve">  Actuals are taken from ARMS 14th Month.</t>
    </r>
  </si>
  <si>
    <t>Property sales estimated for 2008 are carried forward to 2009.</t>
  </si>
  <si>
    <t>Prepared by:  Greg Scharrer, Road Services Division</t>
  </si>
  <si>
    <t>Date: 16 April 2009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</si>
</sst>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  <numFmt numFmtId="167" formatCode="_(* #,##0.000_);_(* \(#,##0.000\);_(* &quot;-&quot;???_);_(@_)"/>
  </numFmts>
  <fonts count="1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6" fillId="0" borderId="0">
      <alignment/>
      <protection/>
    </xf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7" fontId="7" fillId="0" borderId="0" xfId="21" applyFont="1" applyFill="1" applyBorder="1" applyAlignment="1">
      <alignment horizontal="centerContinuous" wrapText="1"/>
      <protection/>
    </xf>
    <xf numFmtId="37" fontId="8" fillId="0" borderId="0" xfId="21" applyFont="1" applyFill="1" applyBorder="1" applyAlignment="1">
      <alignment horizontal="centerContinuous" wrapText="1"/>
      <protection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6" fillId="0" borderId="0" xfId="21" applyFont="1" applyBorder="1" applyAlignment="1">
      <alignment horizontal="centerContinuous" wrapText="1"/>
      <protection/>
    </xf>
    <xf numFmtId="0" fontId="6" fillId="0" borderId="0" xfId="0" applyFont="1" applyFill="1" applyBorder="1" applyAlignment="1">
      <alignment horizontal="left"/>
    </xf>
    <xf numFmtId="37" fontId="7" fillId="0" borderId="0" xfId="2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Continuous"/>
    </xf>
    <xf numFmtId="37" fontId="6" fillId="0" borderId="0" xfId="21" applyFont="1" applyFill="1" applyBorder="1" applyAlignment="1">
      <alignment horizontal="left" wrapText="1"/>
      <protection/>
    </xf>
    <xf numFmtId="0" fontId="0" fillId="2" borderId="0" xfId="0" applyFill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9" fillId="0" borderId="0" xfId="21" applyFont="1" applyFill="1" applyBorder="1" applyAlignment="1">
      <alignment horizontal="left"/>
      <protection/>
    </xf>
    <xf numFmtId="166" fontId="6" fillId="0" borderId="0" xfId="21" applyNumberFormat="1" applyFont="1" applyFill="1" applyBorder="1" applyAlignment="1">
      <alignment horizontal="left" wrapText="1"/>
      <protection/>
    </xf>
    <xf numFmtId="37" fontId="10" fillId="0" borderId="1" xfId="21" applyFont="1" applyFill="1" applyBorder="1" applyAlignment="1">
      <alignment horizontal="left" wrapText="1"/>
      <protection/>
    </xf>
    <xf numFmtId="37" fontId="11" fillId="0" borderId="0" xfId="21" applyFont="1" applyFill="1" applyBorder="1" applyAlignment="1">
      <alignment horizontal="left" wrapText="1"/>
      <protection/>
    </xf>
    <xf numFmtId="0" fontId="0" fillId="0" borderId="0" xfId="0" applyFill="1" applyBorder="1" applyAlignment="1">
      <alignment horizontal="center"/>
    </xf>
    <xf numFmtId="37" fontId="6" fillId="0" borderId="0" xfId="21" applyFont="1" applyFill="1" applyBorder="1" applyAlignment="1">
      <alignment horizontal="centerContinuous" wrapText="1"/>
      <protection/>
    </xf>
    <xf numFmtId="37" fontId="12" fillId="0" borderId="0" xfId="21" applyFont="1" applyFill="1" applyBorder="1" applyAlignment="1">
      <alignment horizontal="centerContinuous" wrapText="1"/>
      <protection/>
    </xf>
    <xf numFmtId="37" fontId="12" fillId="0" borderId="0" xfId="21" applyFont="1" applyBorder="1" applyAlignment="1">
      <alignment horizontal="centerContinuous" wrapText="1"/>
      <protection/>
    </xf>
    <xf numFmtId="37" fontId="9" fillId="2" borderId="2" xfId="21" applyFont="1" applyFill="1" applyBorder="1" applyAlignment="1" applyProtection="1">
      <alignment horizontal="left" wrapText="1"/>
      <protection/>
    </xf>
    <xf numFmtId="37" fontId="9" fillId="2" borderId="3" xfId="21" applyFont="1" applyFill="1" applyBorder="1" applyAlignment="1">
      <alignment horizontal="center" wrapText="1"/>
      <protection/>
    </xf>
    <xf numFmtId="37" fontId="9" fillId="2" borderId="4" xfId="21" applyFont="1" applyFill="1" applyBorder="1" applyAlignment="1">
      <alignment horizontal="center" wrapText="1"/>
      <protection/>
    </xf>
    <xf numFmtId="37" fontId="9" fillId="2" borderId="0" xfId="21" applyFont="1" applyFill="1" applyAlignment="1">
      <alignment horizontal="center" wrapText="1"/>
      <protection/>
    </xf>
    <xf numFmtId="0" fontId="6" fillId="2" borderId="0" xfId="0" applyFont="1" applyFill="1" applyAlignment="1">
      <alignment/>
    </xf>
    <xf numFmtId="164" fontId="9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4" fontId="6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15" applyNumberFormat="1" applyFont="1" applyFill="1" applyBorder="1" applyAlignment="1">
      <alignment/>
    </xf>
    <xf numFmtId="164" fontId="9" fillId="0" borderId="0" xfId="15" applyNumberFormat="1" applyFont="1" applyFill="1" applyBorder="1" applyAlignment="1">
      <alignment/>
    </xf>
    <xf numFmtId="37" fontId="9" fillId="0" borderId="3" xfId="21" applyFont="1" applyFill="1" applyBorder="1" applyAlignment="1" quotePrefix="1">
      <alignment horizontal="left"/>
      <protection/>
    </xf>
    <xf numFmtId="164" fontId="6" fillId="0" borderId="0" xfId="15" applyNumberFormat="1" applyFont="1" applyAlignment="1">
      <alignment horizontal="right"/>
    </xf>
    <xf numFmtId="37" fontId="10" fillId="0" borderId="0" xfId="21" applyFont="1" applyAlignment="1">
      <alignment horizontal="left"/>
      <protection/>
    </xf>
    <xf numFmtId="37" fontId="14" fillId="0" borderId="0" xfId="21" applyFont="1" applyBorder="1">
      <alignment/>
      <protection/>
    </xf>
    <xf numFmtId="37" fontId="10" fillId="0" borderId="0" xfId="21" applyFont="1" applyBorder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/>
    </xf>
    <xf numFmtId="37" fontId="10" fillId="0" borderId="0" xfId="21" applyFont="1" applyBorder="1" applyAlignment="1" quotePrefix="1">
      <alignment/>
      <protection/>
    </xf>
    <xf numFmtId="37" fontId="14" fillId="0" borderId="0" xfId="21" applyFont="1" applyBorder="1" applyAlignment="1">
      <alignment/>
      <protection/>
    </xf>
    <xf numFmtId="37" fontId="15" fillId="0" borderId="0" xfId="21" applyFont="1" applyBorder="1" applyAlignment="1">
      <alignment/>
      <protection/>
    </xf>
    <xf numFmtId="0" fontId="10" fillId="0" borderId="0" xfId="0" applyFont="1" applyBorder="1" applyAlignment="1" quotePrefix="1">
      <alignment/>
    </xf>
    <xf numFmtId="37" fontId="6" fillId="0" borderId="0" xfId="21" applyFont="1" applyBorder="1" applyAlignment="1">
      <alignment/>
      <protection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37" fontId="9" fillId="0" borderId="3" xfId="21" applyFont="1" applyFill="1" applyBorder="1" applyAlignment="1">
      <alignment horizontal="left" vertical="center"/>
      <protection/>
    </xf>
    <xf numFmtId="37" fontId="9" fillId="0" borderId="5" xfId="21" applyFont="1" applyFill="1" applyBorder="1" applyAlignment="1">
      <alignment horizontal="left" vertical="center"/>
      <protection/>
    </xf>
    <xf numFmtId="37" fontId="6" fillId="0" borderId="5" xfId="21" applyFont="1" applyFill="1" applyBorder="1" applyAlignment="1">
      <alignment horizontal="left" vertical="center"/>
      <protection/>
    </xf>
    <xf numFmtId="37" fontId="9" fillId="0" borderId="6" xfId="21" applyFont="1" applyFill="1" applyBorder="1" applyAlignment="1">
      <alignment horizontal="left" vertical="center"/>
      <protection/>
    </xf>
    <xf numFmtId="37" fontId="9" fillId="0" borderId="3" xfId="21" applyFont="1" applyFill="1" applyBorder="1" applyAlignment="1">
      <alignment horizontal="left" vertical="center"/>
      <protection/>
    </xf>
    <xf numFmtId="37" fontId="9" fillId="0" borderId="5" xfId="21" applyFont="1" applyFill="1" applyBorder="1" applyAlignment="1">
      <alignment horizontal="left" vertical="center"/>
      <protection/>
    </xf>
    <xf numFmtId="164" fontId="6" fillId="0" borderId="7" xfId="15" applyNumberFormat="1" applyFont="1" applyBorder="1" applyAlignment="1">
      <alignment vertical="center"/>
    </xf>
    <xf numFmtId="164" fontId="6" fillId="0" borderId="8" xfId="15" applyNumberFormat="1" applyFont="1" applyFill="1" applyBorder="1" applyAlignment="1">
      <alignment vertical="center"/>
    </xf>
    <xf numFmtId="164" fontId="9" fillId="0" borderId="3" xfId="15" applyNumberFormat="1" applyFont="1" applyFill="1" applyBorder="1" applyAlignment="1">
      <alignment vertical="center"/>
    </xf>
    <xf numFmtId="164" fontId="6" fillId="0" borderId="0" xfId="15" applyNumberFormat="1" applyFont="1" applyFill="1" applyBorder="1" applyAlignment="1">
      <alignment vertical="center"/>
    </xf>
    <xf numFmtId="164" fontId="9" fillId="0" borderId="6" xfId="15" applyNumberFormat="1" applyFont="1" applyFill="1" applyBorder="1" applyAlignment="1">
      <alignment vertical="center"/>
    </xf>
    <xf numFmtId="164" fontId="6" fillId="3" borderId="9" xfId="15" applyNumberFormat="1" applyFont="1" applyFill="1" applyBorder="1" applyAlignment="1">
      <alignment vertical="center"/>
    </xf>
    <xf numFmtId="164" fontId="6" fillId="0" borderId="5" xfId="15" applyNumberFormat="1" applyFont="1" applyFill="1" applyBorder="1" applyAlignment="1">
      <alignment vertical="center"/>
    </xf>
    <xf numFmtId="164" fontId="6" fillId="0" borderId="9" xfId="15" applyNumberFormat="1" applyFont="1" applyFill="1" applyBorder="1" applyAlignment="1" quotePrefix="1">
      <alignment vertical="center"/>
    </xf>
    <xf numFmtId="164" fontId="9" fillId="0" borderId="9" xfId="15" applyNumberFormat="1" applyFont="1" applyFill="1" applyBorder="1" applyAlignment="1">
      <alignment vertical="center"/>
    </xf>
    <xf numFmtId="164" fontId="6" fillId="0" borderId="3" xfId="15" applyNumberFormat="1" applyFont="1" applyFill="1" applyBorder="1" applyAlignment="1">
      <alignment vertical="center"/>
    </xf>
    <xf numFmtId="164" fontId="6" fillId="0" borderId="7" xfId="15" applyNumberFormat="1" applyFont="1" applyFill="1" applyBorder="1" applyAlignment="1">
      <alignment vertical="center"/>
    </xf>
    <xf numFmtId="164" fontId="6" fillId="0" borderId="10" xfId="15" applyNumberFormat="1" applyFont="1" applyFill="1" applyBorder="1" applyAlignment="1">
      <alignment vertical="center"/>
    </xf>
    <xf numFmtId="164" fontId="9" fillId="0" borderId="11" xfId="15" applyNumberFormat="1" applyFont="1" applyFill="1" applyBorder="1" applyAlignment="1">
      <alignment vertical="center"/>
    </xf>
    <xf numFmtId="164" fontId="6" fillId="0" borderId="12" xfId="15" applyNumberFormat="1" applyFont="1" applyFill="1" applyBorder="1" applyAlignment="1">
      <alignment vertical="center"/>
    </xf>
    <xf numFmtId="38" fontId="14" fillId="0" borderId="5" xfId="15" applyNumberFormat="1" applyFont="1" applyBorder="1" applyAlignment="1">
      <alignment/>
    </xf>
    <xf numFmtId="38" fontId="14" fillId="0" borderId="6" xfId="15" applyNumberFormat="1" applyFont="1" applyFill="1" applyBorder="1" applyAlignment="1">
      <alignment/>
    </xf>
    <xf numFmtId="164" fontId="6" fillId="0" borderId="3" xfId="15" applyNumberFormat="1" applyFont="1" applyBorder="1" applyAlignment="1">
      <alignment vertical="center"/>
    </xf>
    <xf numFmtId="38" fontId="6" fillId="0" borderId="5" xfId="15" applyNumberFormat="1" applyFont="1" applyBorder="1" applyAlignment="1">
      <alignment/>
    </xf>
    <xf numFmtId="164" fontId="16" fillId="0" borderId="5" xfId="15" applyNumberFormat="1" applyFont="1" applyFill="1" applyBorder="1" applyAlignment="1">
      <alignment vertical="center" wrapText="1"/>
    </xf>
    <xf numFmtId="38" fontId="9" fillId="0" borderId="6" xfId="15" applyNumberFormat="1" applyFont="1" applyBorder="1" applyAlignment="1">
      <alignment/>
    </xf>
    <xf numFmtId="164" fontId="9" fillId="0" borderId="3" xfId="15" applyNumberFormat="1" applyFont="1" applyFill="1" applyBorder="1" applyAlignment="1">
      <alignment vertical="center"/>
    </xf>
    <xf numFmtId="164" fontId="9" fillId="0" borderId="3" xfId="15" applyNumberFormat="1" applyFont="1" applyBorder="1" applyAlignment="1">
      <alignment vertical="center"/>
    </xf>
    <xf numFmtId="164" fontId="9" fillId="0" borderId="9" xfId="15" applyNumberFormat="1" applyFont="1" applyFill="1" applyBorder="1" applyAlignment="1" quotePrefix="1">
      <alignment vertical="center"/>
    </xf>
    <xf numFmtId="38" fontId="6" fillId="0" borderId="3" xfId="15" applyNumberFormat="1" applyFont="1" applyBorder="1" applyAlignment="1">
      <alignment horizontal="right"/>
    </xf>
    <xf numFmtId="37" fontId="8" fillId="0" borderId="0" xfId="21" applyFont="1" applyFill="1" applyBorder="1" applyAlignment="1">
      <alignment horizontal="center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tabSelected="1" zoomScale="75" zoomScaleNormal="75" workbookViewId="0" topLeftCell="A1">
      <selection activeCell="A2" sqref="A2:G39"/>
    </sheetView>
  </sheetViews>
  <sheetFormatPr defaultColWidth="9.140625" defaultRowHeight="12.75"/>
  <cols>
    <col min="1" max="1" width="43.7109375" style="53" customWidth="1"/>
    <col min="2" max="2" width="15.28125" style="1" customWidth="1"/>
    <col min="3" max="3" width="15.421875" style="5" customWidth="1"/>
    <col min="4" max="4" width="16.28125" style="1" customWidth="1"/>
    <col min="5" max="5" width="19.7109375" style="1" customWidth="1"/>
    <col min="6" max="6" width="20.7109375" style="1" customWidth="1"/>
    <col min="7" max="7" width="49.28125" style="4" customWidth="1"/>
    <col min="8" max="8" width="8.8515625" style="4" customWidth="1"/>
    <col min="9" max="9" width="14.00390625" style="0" bestFit="1" customWidth="1"/>
  </cols>
  <sheetData>
    <row r="1" spans="1:18" ht="20.25">
      <c r="A1" s="6"/>
      <c r="B1" s="7"/>
      <c r="C1" s="7"/>
      <c r="D1" s="7"/>
      <c r="E1" s="7"/>
      <c r="F1" s="7"/>
      <c r="G1" s="7"/>
      <c r="H1" s="1"/>
      <c r="I1" s="8"/>
      <c r="J1" s="8"/>
      <c r="K1" s="9"/>
      <c r="L1" s="9"/>
      <c r="M1" s="9"/>
      <c r="N1" s="9"/>
      <c r="O1" s="9"/>
      <c r="P1" s="9"/>
      <c r="Q1" s="9"/>
      <c r="R1" s="9"/>
    </row>
    <row r="2" spans="1:8" s="4" customFormat="1" ht="19.5" customHeight="1">
      <c r="A2" s="87" t="s">
        <v>2</v>
      </c>
      <c r="B2" s="87"/>
      <c r="C2" s="87"/>
      <c r="D2" s="87"/>
      <c r="E2" s="87"/>
      <c r="F2" s="87"/>
      <c r="G2" s="87"/>
      <c r="H2" s="10"/>
    </row>
    <row r="3" spans="1:8" s="4" customFormat="1" ht="19.5" customHeight="1">
      <c r="A3" s="11" t="s">
        <v>37</v>
      </c>
      <c r="B3" s="12"/>
      <c r="C3" s="12"/>
      <c r="D3" s="12"/>
      <c r="E3" s="12"/>
      <c r="F3" s="12"/>
      <c r="G3" s="12"/>
      <c r="H3" s="10"/>
    </row>
    <row r="4" spans="1:18" s="18" customFormat="1" ht="15.75">
      <c r="A4" s="11" t="s">
        <v>36</v>
      </c>
      <c r="B4" s="13"/>
      <c r="C4" s="13"/>
      <c r="D4" s="13"/>
      <c r="E4" s="56"/>
      <c r="F4" s="14"/>
      <c r="H4" s="15"/>
      <c r="I4" s="16"/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15.75">
      <c r="A5" s="11" t="s">
        <v>40</v>
      </c>
      <c r="B5" s="13"/>
      <c r="C5" s="13"/>
      <c r="D5" s="13"/>
      <c r="E5" s="13"/>
      <c r="F5" s="19"/>
      <c r="G5" s="20" t="s">
        <v>41</v>
      </c>
      <c r="H5" s="15"/>
      <c r="I5" s="16"/>
      <c r="J5" s="17"/>
      <c r="K5" s="17"/>
      <c r="L5" s="17"/>
      <c r="M5" s="17"/>
      <c r="N5" s="17"/>
      <c r="O5" s="17"/>
      <c r="P5" s="17"/>
      <c r="Q5" s="17"/>
      <c r="R5" s="17"/>
    </row>
    <row r="6" spans="1:8" ht="9" customHeight="1">
      <c r="A6" s="21"/>
      <c r="B6" s="22"/>
      <c r="C6" s="2"/>
      <c r="D6" s="23"/>
      <c r="E6" s="24"/>
      <c r="F6" s="25"/>
      <c r="G6" s="3"/>
      <c r="H6" s="26"/>
    </row>
    <row r="7" spans="1:8" s="31" customFormat="1" ht="33" customHeight="1">
      <c r="A7" s="27" t="s">
        <v>3</v>
      </c>
      <c r="B7" s="28" t="s">
        <v>17</v>
      </c>
      <c r="C7" s="28" t="s">
        <v>18</v>
      </c>
      <c r="D7" s="28" t="s">
        <v>19</v>
      </c>
      <c r="E7" s="28" t="s">
        <v>20</v>
      </c>
      <c r="F7" s="29" t="s">
        <v>4</v>
      </c>
      <c r="G7" s="28" t="s">
        <v>5</v>
      </c>
      <c r="H7" s="30"/>
    </row>
    <row r="8" spans="1:8" s="33" customFormat="1" ht="15.75">
      <c r="A8" s="57" t="s">
        <v>6</v>
      </c>
      <c r="B8" s="82">
        <v>-8584691</v>
      </c>
      <c r="C8" s="82">
        <v>-448145</v>
      </c>
      <c r="D8" s="82">
        <f>B30</f>
        <v>-16835941</v>
      </c>
      <c r="E8" s="82">
        <f>B30</f>
        <v>-16835941</v>
      </c>
      <c r="F8" s="65"/>
      <c r="G8" s="65"/>
      <c r="H8" s="32"/>
    </row>
    <row r="9" spans="1:8" s="35" customFormat="1" ht="15.75">
      <c r="A9" s="58" t="s">
        <v>1</v>
      </c>
      <c r="B9" s="63"/>
      <c r="C9" s="63"/>
      <c r="D9" s="63"/>
      <c r="E9" s="63"/>
      <c r="F9" s="63"/>
      <c r="G9" s="63"/>
      <c r="H9" s="34"/>
    </row>
    <row r="10" spans="1:8" s="35" customFormat="1" ht="15.75">
      <c r="A10" s="59" t="s">
        <v>22</v>
      </c>
      <c r="B10" s="64">
        <v>74998035</v>
      </c>
      <c r="C10" s="64">
        <v>83206544</v>
      </c>
      <c r="D10" s="64">
        <v>83206544</v>
      </c>
      <c r="E10" s="64">
        <v>83206544</v>
      </c>
      <c r="F10" s="64"/>
      <c r="G10" s="64"/>
      <c r="H10" s="34"/>
    </row>
    <row r="11" spans="1:8" s="35" customFormat="1" ht="15.75">
      <c r="A11" s="59" t="s">
        <v>23</v>
      </c>
      <c r="B11" s="64">
        <v>14733976</v>
      </c>
      <c r="C11" s="64">
        <v>15874575</v>
      </c>
      <c r="D11" s="64">
        <v>15874575</v>
      </c>
      <c r="E11" s="64">
        <v>15874575</v>
      </c>
      <c r="F11" s="64">
        <f>+E11-C11</f>
        <v>0</v>
      </c>
      <c r="G11" s="64"/>
      <c r="H11" s="34"/>
    </row>
    <row r="12" spans="1:8" s="35" customFormat="1" ht="15.75">
      <c r="A12" s="59" t="s">
        <v>24</v>
      </c>
      <c r="B12" s="64">
        <v>15848817</v>
      </c>
      <c r="C12" s="64">
        <v>14828365</v>
      </c>
      <c r="D12" s="64">
        <v>14828365</v>
      </c>
      <c r="E12" s="64">
        <v>14828365</v>
      </c>
      <c r="F12" s="64">
        <f>+E12-C12</f>
        <v>0</v>
      </c>
      <c r="G12" s="64"/>
      <c r="H12" s="34"/>
    </row>
    <row r="13" spans="1:8" s="33" customFormat="1" ht="31.5">
      <c r="A13" s="59" t="s">
        <v>25</v>
      </c>
      <c r="B13" s="64">
        <v>0</v>
      </c>
      <c r="C13" s="64">
        <v>9362920</v>
      </c>
      <c r="D13" s="64">
        <v>18425010</v>
      </c>
      <c r="E13" s="64">
        <v>18425010</v>
      </c>
      <c r="F13" s="64">
        <f>+E13-C13</f>
        <v>9062090</v>
      </c>
      <c r="G13" s="81" t="s">
        <v>39</v>
      </c>
      <c r="H13" s="32"/>
    </row>
    <row r="14" spans="1:8" s="35" customFormat="1" ht="15.75">
      <c r="A14" s="59" t="s">
        <v>26</v>
      </c>
      <c r="B14" s="64">
        <v>1046916</v>
      </c>
      <c r="C14" s="64">
        <v>2691925</v>
      </c>
      <c r="D14" s="64">
        <v>2691925</v>
      </c>
      <c r="E14" s="64">
        <v>2691925</v>
      </c>
      <c r="F14" s="64"/>
      <c r="G14" s="64"/>
      <c r="H14" s="34"/>
    </row>
    <row r="15" spans="1:8" s="35" customFormat="1" ht="15.75">
      <c r="A15" s="59" t="s">
        <v>27</v>
      </c>
      <c r="B15" s="64">
        <v>2286847</v>
      </c>
      <c r="C15" s="64">
        <v>2447834</v>
      </c>
      <c r="D15" s="64">
        <v>2447834</v>
      </c>
      <c r="E15" s="64">
        <f>2447834</f>
        <v>2447834</v>
      </c>
      <c r="F15" s="64"/>
      <c r="G15" s="64"/>
      <c r="H15" s="34"/>
    </row>
    <row r="16" spans="1:8" s="35" customFormat="1" ht="15.75">
      <c r="A16" s="59"/>
      <c r="B16" s="64"/>
      <c r="C16" s="64"/>
      <c r="D16" s="64"/>
      <c r="E16" s="64"/>
      <c r="F16" s="64"/>
      <c r="G16" s="64"/>
      <c r="H16" s="34"/>
    </row>
    <row r="17" spans="1:8" s="35" customFormat="1" ht="15.75">
      <c r="A17" s="57" t="s">
        <v>7</v>
      </c>
      <c r="B17" s="83">
        <v>108914591</v>
      </c>
      <c r="C17" s="84">
        <f>SUM(C10:C16)</f>
        <v>128412163</v>
      </c>
      <c r="D17" s="84">
        <f>SUM(D10:D16)</f>
        <v>137474253</v>
      </c>
      <c r="E17" s="84">
        <f>SUM(E10:E16)</f>
        <v>137474253</v>
      </c>
      <c r="F17" s="79">
        <f>SUM(F10:F12)</f>
        <v>0</v>
      </c>
      <c r="G17" s="65"/>
      <c r="H17" s="34"/>
    </row>
    <row r="18" spans="1:8" s="35" customFormat="1" ht="15.75">
      <c r="A18" s="58" t="s">
        <v>0</v>
      </c>
      <c r="B18" s="64"/>
      <c r="C18" s="64"/>
      <c r="D18" s="64"/>
      <c r="E18" s="64"/>
      <c r="F18" s="66"/>
      <c r="G18" s="63"/>
      <c r="H18" s="34"/>
    </row>
    <row r="19" spans="1:8" s="33" customFormat="1" ht="47.25">
      <c r="A19" s="59" t="s">
        <v>28</v>
      </c>
      <c r="B19" s="80">
        <v>-76534828</v>
      </c>
      <c r="C19" s="80">
        <v>-74448998</v>
      </c>
      <c r="D19" s="80">
        <f>-83684758-D20-D21</f>
        <v>-74448998</v>
      </c>
      <c r="E19" s="80">
        <v>-74839682</v>
      </c>
      <c r="F19" s="64">
        <f>+E19-C19</f>
        <v>-390684</v>
      </c>
      <c r="G19" s="81" t="s">
        <v>34</v>
      </c>
      <c r="H19" s="32"/>
    </row>
    <row r="20" spans="1:8" s="35" customFormat="1" ht="15.75">
      <c r="A20" s="59" t="s">
        <v>29</v>
      </c>
      <c r="B20" s="80">
        <v>-3570709</v>
      </c>
      <c r="C20" s="80">
        <v>-3532511</v>
      </c>
      <c r="D20" s="80">
        <v>-3532511</v>
      </c>
      <c r="E20" s="80">
        <v>-3532511</v>
      </c>
      <c r="F20" s="64">
        <f>+E20-C20</f>
        <v>0</v>
      </c>
      <c r="G20" s="69"/>
      <c r="H20" s="34"/>
    </row>
    <row r="21" spans="1:8" s="35" customFormat="1" ht="15.75">
      <c r="A21" s="59" t="s">
        <v>30</v>
      </c>
      <c r="B21" s="80">
        <v>-3640706</v>
      </c>
      <c r="C21" s="80">
        <v>-5703249</v>
      </c>
      <c r="D21" s="80">
        <v>-5703249</v>
      </c>
      <c r="E21" s="80">
        <v>-5703249</v>
      </c>
      <c r="F21" s="64">
        <f>+E21-C21</f>
        <v>0</v>
      </c>
      <c r="G21" s="69"/>
      <c r="H21" s="34"/>
    </row>
    <row r="22" spans="1:8" s="35" customFormat="1" ht="15.75">
      <c r="A22" s="59" t="s">
        <v>31</v>
      </c>
      <c r="B22" s="80">
        <v>-544829</v>
      </c>
      <c r="C22" s="80">
        <v>-917830</v>
      </c>
      <c r="D22" s="80">
        <v>-917830</v>
      </c>
      <c r="E22" s="80">
        <v>-917830</v>
      </c>
      <c r="F22" s="64">
        <f>+E22-C22</f>
        <v>0</v>
      </c>
      <c r="G22" s="69"/>
      <c r="H22" s="34"/>
    </row>
    <row r="23" spans="1:8" s="35" customFormat="1" ht="15.75">
      <c r="A23" s="59"/>
      <c r="B23" s="66"/>
      <c r="C23" s="69"/>
      <c r="D23" s="80"/>
      <c r="E23" s="80"/>
      <c r="F23" s="64"/>
      <c r="G23" s="69"/>
      <c r="H23" s="37"/>
    </row>
    <row r="24" spans="1:8" s="33" customFormat="1" ht="15.75">
      <c r="A24" s="60" t="s">
        <v>8</v>
      </c>
      <c r="B24" s="82">
        <f>SUM(B19:B22)</f>
        <v>-84291072</v>
      </c>
      <c r="C24" s="82">
        <f>SUM(C19:C22)</f>
        <v>-84602588</v>
      </c>
      <c r="D24" s="82">
        <f>SUM(D19:D22)</f>
        <v>-84602588</v>
      </c>
      <c r="E24" s="82">
        <f>SUM(E19:E22)</f>
        <v>-84993272</v>
      </c>
      <c r="F24" s="64">
        <f>+E24-C24</f>
        <v>-390684</v>
      </c>
      <c r="G24" s="67"/>
      <c r="H24" s="38"/>
    </row>
    <row r="25" spans="1:8" s="33" customFormat="1" ht="15.75">
      <c r="A25" s="61" t="s">
        <v>32</v>
      </c>
      <c r="B25" s="68"/>
      <c r="C25" s="78">
        <f>-C24*0.01</f>
        <v>846026</v>
      </c>
      <c r="D25" s="78">
        <f>-D24*0.01</f>
        <v>846026</v>
      </c>
      <c r="E25" s="78">
        <f>-E24*0.01</f>
        <v>849933</v>
      </c>
      <c r="F25" s="68"/>
      <c r="G25" s="68"/>
      <c r="H25" s="32"/>
    </row>
    <row r="26" spans="1:8" s="35" customFormat="1" ht="15.75">
      <c r="A26" s="62" t="s">
        <v>9</v>
      </c>
      <c r="B26" s="76"/>
      <c r="C26" s="73"/>
      <c r="D26" s="73"/>
      <c r="E26" s="73"/>
      <c r="F26" s="73"/>
      <c r="G26" s="64"/>
      <c r="H26" s="40"/>
    </row>
    <row r="27" spans="1:8" s="44" customFormat="1" ht="31.5">
      <c r="A27" s="59" t="s">
        <v>33</v>
      </c>
      <c r="B27" s="80">
        <v>-32874769</v>
      </c>
      <c r="C27" s="80">
        <f>-42609744</f>
        <v>-42609744</v>
      </c>
      <c r="D27" s="80">
        <f>-42609744</f>
        <v>-42609744</v>
      </c>
      <c r="E27" s="80">
        <f>-42609744+788814</f>
        <v>-41820930</v>
      </c>
      <c r="F27" s="64">
        <f>+E27-C27</f>
        <v>788814</v>
      </c>
      <c r="G27" s="81" t="s">
        <v>35</v>
      </c>
      <c r="H27" s="42"/>
    </row>
    <row r="28" spans="1:8" s="52" customFormat="1" ht="15" customHeight="1">
      <c r="A28" s="62"/>
      <c r="B28" s="66"/>
      <c r="C28" s="77"/>
      <c r="D28" s="77"/>
      <c r="E28" s="77"/>
      <c r="F28" s="69"/>
      <c r="G28" s="69"/>
      <c r="H28" s="51"/>
    </row>
    <row r="29" spans="1:8" s="35" customFormat="1" ht="15.75">
      <c r="A29" s="58" t="s">
        <v>10</v>
      </c>
      <c r="B29" s="69">
        <f>SUM(B27:B28)</f>
        <v>-32874769</v>
      </c>
      <c r="C29" s="69">
        <f>SUM(C27:C28)</f>
        <v>-42609744</v>
      </c>
      <c r="D29" s="69">
        <f>SUM(D27:D28)</f>
        <v>-42609744</v>
      </c>
      <c r="E29" s="69">
        <f>SUM(E27:E28)</f>
        <v>-41820930</v>
      </c>
      <c r="F29" s="69"/>
      <c r="G29" s="64"/>
      <c r="H29" s="36"/>
    </row>
    <row r="30" spans="1:8" s="35" customFormat="1" ht="15.75">
      <c r="A30" s="57" t="s">
        <v>11</v>
      </c>
      <c r="B30" s="85">
        <f>+B8+B17+B24+B25+B29</f>
        <v>-16835941</v>
      </c>
      <c r="C30" s="85">
        <f>+C8+C17+C24+C25+C29</f>
        <v>1597712</v>
      </c>
      <c r="D30" s="85">
        <f>+D8+D17+D24+D25+D29</f>
        <v>-5727994</v>
      </c>
      <c r="E30" s="85">
        <f>+E8+E17+E24+E25+E29</f>
        <v>-5325957</v>
      </c>
      <c r="F30" s="70"/>
      <c r="G30" s="70"/>
      <c r="H30" s="36"/>
    </row>
    <row r="31" spans="1:8" s="35" customFormat="1" ht="15.75">
      <c r="A31" s="62" t="s">
        <v>12</v>
      </c>
      <c r="B31" s="66"/>
      <c r="C31" s="69"/>
      <c r="D31" s="69"/>
      <c r="E31" s="69"/>
      <c r="F31" s="69"/>
      <c r="G31" s="74"/>
      <c r="H31" s="36"/>
    </row>
    <row r="32" spans="1:8" s="35" customFormat="1" ht="15.75">
      <c r="A32" s="59"/>
      <c r="B32" s="66"/>
      <c r="C32" s="69"/>
      <c r="D32" s="69"/>
      <c r="E32" s="69"/>
      <c r="F32" s="69"/>
      <c r="G32" s="64"/>
      <c r="H32" s="36"/>
    </row>
    <row r="33" spans="1:8" s="35" customFormat="1" ht="15.75">
      <c r="A33" s="62" t="s">
        <v>13</v>
      </c>
      <c r="B33" s="66">
        <f>SUM(B31:B32)</f>
        <v>0</v>
      </c>
      <c r="C33" s="69">
        <f>SUM(C31:C32)</f>
        <v>0</v>
      </c>
      <c r="D33" s="69">
        <f>SUM(D31:D32)</f>
        <v>0</v>
      </c>
      <c r="E33" s="69">
        <f>SUM(E31:E32)</f>
        <v>0</v>
      </c>
      <c r="F33" s="67"/>
      <c r="G33" s="75"/>
      <c r="H33" s="36"/>
    </row>
    <row r="34" spans="1:8" ht="15.75">
      <c r="A34" s="57" t="s">
        <v>14</v>
      </c>
      <c r="B34" s="71">
        <f>B30+B33</f>
        <v>-16835941</v>
      </c>
      <c r="C34" s="71">
        <f>C30+C33</f>
        <v>1597712</v>
      </c>
      <c r="D34" s="71">
        <f>D30+D33</f>
        <v>-5727994</v>
      </c>
      <c r="E34" s="71">
        <f>E30+E33</f>
        <v>-5325957</v>
      </c>
      <c r="F34" s="71"/>
      <c r="G34" s="71"/>
      <c r="H34" s="55"/>
    </row>
    <row r="35" spans="1:8" ht="18.75">
      <c r="A35" s="39" t="s">
        <v>15</v>
      </c>
      <c r="B35" s="72">
        <v>1918451</v>
      </c>
      <c r="C35" s="86">
        <f>C17*0.015</f>
        <v>1926182</v>
      </c>
      <c r="D35" s="86">
        <f>D17*0.015</f>
        <v>2062114</v>
      </c>
      <c r="E35" s="86">
        <f>E17*0.015</f>
        <v>2062114</v>
      </c>
      <c r="F35" s="72"/>
      <c r="G35" s="72"/>
      <c r="H35" s="55"/>
    </row>
    <row r="36" spans="1:8" ht="15">
      <c r="A36" s="41" t="s">
        <v>16</v>
      </c>
      <c r="B36" s="42"/>
      <c r="C36" s="43"/>
      <c r="D36" s="42"/>
      <c r="E36" s="42"/>
      <c r="F36" s="44"/>
      <c r="G36" s="42"/>
      <c r="H36" s="55"/>
    </row>
    <row r="37" spans="1:7" ht="15.75">
      <c r="A37" s="45" t="s">
        <v>38</v>
      </c>
      <c r="B37" s="46"/>
      <c r="C37" s="47"/>
      <c r="D37" s="46"/>
      <c r="E37" s="48"/>
      <c r="F37" s="48"/>
      <c r="G37" s="46"/>
    </row>
    <row r="38" spans="1:7" ht="15.75">
      <c r="A38" s="49" t="s">
        <v>21</v>
      </c>
      <c r="B38" s="46"/>
      <c r="C38" s="50"/>
      <c r="D38" s="46"/>
      <c r="E38" s="48"/>
      <c r="F38" s="48"/>
      <c r="G38" s="46"/>
    </row>
    <row r="39" ht="12.75">
      <c r="G39" s="54"/>
    </row>
    <row r="40" ht="12.75">
      <c r="G40" s="54"/>
    </row>
    <row r="41" ht="12.75">
      <c r="G41" s="54"/>
    </row>
    <row r="42" ht="12.75">
      <c r="G42" s="54"/>
    </row>
    <row r="43" ht="12.75">
      <c r="G43" s="54"/>
    </row>
    <row r="44" ht="12.75">
      <c r="G44" s="54"/>
    </row>
    <row r="45" ht="12.75">
      <c r="G45" s="54"/>
    </row>
    <row r="46" ht="12.75">
      <c r="G46" s="54"/>
    </row>
    <row r="47" ht="12.75">
      <c r="G47" s="54"/>
    </row>
    <row r="48" ht="12.75">
      <c r="G48" s="54"/>
    </row>
    <row r="49" ht="12.75">
      <c r="G49" s="54"/>
    </row>
    <row r="50" ht="12.75">
      <c r="G50" s="54"/>
    </row>
    <row r="51" ht="12.75">
      <c r="G51" s="54"/>
    </row>
    <row r="52" ht="12.75">
      <c r="G52" s="54"/>
    </row>
    <row r="53" ht="12.75">
      <c r="G53" s="54"/>
    </row>
    <row r="54" ht="12.75">
      <c r="G54" s="54"/>
    </row>
    <row r="55" ht="12.75">
      <c r="G55" s="54"/>
    </row>
    <row r="56" ht="12.75">
      <c r="G56" s="54"/>
    </row>
    <row r="57" ht="12.75">
      <c r="G57" s="54"/>
    </row>
    <row r="58" ht="12.75">
      <c r="G58" s="54"/>
    </row>
    <row r="59" ht="12.75">
      <c r="G59" s="54"/>
    </row>
    <row r="60" ht="12.75">
      <c r="G60" s="54"/>
    </row>
    <row r="61" ht="12.75">
      <c r="G61" s="54"/>
    </row>
    <row r="62" ht="12.75">
      <c r="G62" s="54"/>
    </row>
    <row r="63" ht="12.75">
      <c r="G63" s="54"/>
    </row>
    <row r="64" ht="12.75">
      <c r="G64" s="54"/>
    </row>
    <row r="65" ht="12.75">
      <c r="G65" s="54"/>
    </row>
    <row r="66" ht="12.75">
      <c r="G66" s="54"/>
    </row>
    <row r="67" ht="12.75">
      <c r="G67" s="54"/>
    </row>
    <row r="68" ht="12.75">
      <c r="G68" s="54"/>
    </row>
    <row r="69" ht="12.75">
      <c r="G69" s="54"/>
    </row>
    <row r="70" ht="12.75">
      <c r="G70" s="54"/>
    </row>
    <row r="71" ht="12.75">
      <c r="G71" s="54"/>
    </row>
    <row r="72" ht="12.75">
      <c r="G72" s="54"/>
    </row>
    <row r="73" ht="12.75">
      <c r="G73" s="54"/>
    </row>
    <row r="74" ht="12.75">
      <c r="G74" s="54"/>
    </row>
    <row r="75" ht="12.75">
      <c r="G75" s="54"/>
    </row>
    <row r="76" ht="12.75">
      <c r="G76" s="54"/>
    </row>
    <row r="77" ht="12.75">
      <c r="G77" s="54"/>
    </row>
    <row r="78" ht="12.75">
      <c r="G78" s="54"/>
    </row>
    <row r="79" ht="12.75">
      <c r="G79" s="54"/>
    </row>
    <row r="80" ht="12.75">
      <c r="G80" s="54"/>
    </row>
    <row r="81" ht="12.75">
      <c r="G81" s="54"/>
    </row>
    <row r="82" ht="12.75">
      <c r="G82" s="54"/>
    </row>
    <row r="83" ht="12.75">
      <c r="G83" s="54"/>
    </row>
    <row r="84" ht="12.75">
      <c r="G84" s="54"/>
    </row>
    <row r="85" ht="12.75">
      <c r="G85" s="54"/>
    </row>
    <row r="86" ht="12.75">
      <c r="G86" s="54"/>
    </row>
    <row r="87" ht="12.75">
      <c r="G87" s="54"/>
    </row>
    <row r="88" ht="12.75">
      <c r="G88" s="54"/>
    </row>
    <row r="89" ht="12.75">
      <c r="G89" s="54"/>
    </row>
    <row r="90" ht="12.75">
      <c r="G90" s="54"/>
    </row>
    <row r="91" ht="12.75">
      <c r="G91" s="54"/>
    </row>
    <row r="92" ht="12.75">
      <c r="G92" s="54"/>
    </row>
    <row r="93" ht="12.75">
      <c r="G93" s="54"/>
    </row>
    <row r="94" ht="12.75">
      <c r="G94" s="54"/>
    </row>
    <row r="95" ht="12.75">
      <c r="G95" s="54"/>
    </row>
    <row r="96" ht="12.75">
      <c r="G96" s="54"/>
    </row>
    <row r="97" ht="12.75">
      <c r="G97" s="54"/>
    </row>
    <row r="98" ht="12.75">
      <c r="G98" s="54"/>
    </row>
    <row r="99" ht="12.75">
      <c r="G99" s="54"/>
    </row>
    <row r="100" ht="12.75">
      <c r="G100" s="54"/>
    </row>
    <row r="101" ht="12.75">
      <c r="G101" s="54"/>
    </row>
    <row r="102" ht="12.75">
      <c r="G102" s="54"/>
    </row>
    <row r="103" ht="12.75">
      <c r="G103" s="54"/>
    </row>
    <row r="104" ht="12.75">
      <c r="G104" s="54"/>
    </row>
    <row r="105" ht="12.75">
      <c r="G105" s="54"/>
    </row>
    <row r="106" ht="12.75">
      <c r="G106" s="54"/>
    </row>
    <row r="107" ht="12.75">
      <c r="G107" s="54"/>
    </row>
    <row r="108" ht="12.75">
      <c r="G108" s="54"/>
    </row>
    <row r="109" ht="12.75">
      <c r="G109" s="54"/>
    </row>
    <row r="110" ht="12.75">
      <c r="G110" s="54"/>
    </row>
    <row r="111" ht="12.75">
      <c r="G111" s="54"/>
    </row>
    <row r="112" ht="12.75">
      <c r="G112" s="54"/>
    </row>
    <row r="113" ht="12.75">
      <c r="G113" s="54"/>
    </row>
    <row r="114" ht="12.75">
      <c r="G114" s="54"/>
    </row>
    <row r="115" ht="12.75">
      <c r="G115" s="54"/>
    </row>
    <row r="116" ht="12.75">
      <c r="G116" s="54"/>
    </row>
    <row r="117" ht="12.75">
      <c r="G117" s="54"/>
    </row>
    <row r="118" ht="12.75">
      <c r="G118" s="54"/>
    </row>
    <row r="119" ht="12.75">
      <c r="G119" s="54"/>
    </row>
    <row r="120" ht="12.75">
      <c r="G120" s="54"/>
    </row>
    <row r="121" ht="12.75">
      <c r="G121" s="54"/>
    </row>
    <row r="122" ht="12.75">
      <c r="G122" s="54"/>
    </row>
    <row r="123" ht="12.75">
      <c r="G123" s="54"/>
    </row>
    <row r="124" ht="12.75">
      <c r="G124" s="54"/>
    </row>
    <row r="125" ht="12.75">
      <c r="G125" s="54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Budget</cp:lastModifiedBy>
  <cp:lastPrinted>2009-04-17T02:49:28Z</cp:lastPrinted>
  <dcterms:created xsi:type="dcterms:W3CDTF">2008-01-30T21:51:14Z</dcterms:created>
  <dcterms:modified xsi:type="dcterms:W3CDTF">2009-04-17T02:49:29Z</dcterms:modified>
  <cp:category/>
  <cp:version/>
  <cp:contentType/>
  <cp:contentStatus/>
</cp:coreProperties>
</file>