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010" activeTab="0"/>
  </bookViews>
  <sheets>
    <sheet name="ending check 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<sst xmlns="http://schemas.openxmlformats.org/spreadsheetml/2006/main" count="73" uniqueCount="48">
  <si>
    <t>Short-Term Moves Summary</t>
  </si>
  <si>
    <t>Years 2011 and 2012</t>
  </si>
  <si>
    <t>Scenario check list</t>
  </si>
  <si>
    <t>Move cost estimates</t>
  </si>
  <si>
    <t>Supplemental Request</t>
  </si>
  <si>
    <t>Deadline</t>
  </si>
  <si>
    <t>Short Term Moves</t>
  </si>
  <si>
    <t>Assessor's Office Consolidation Admin 7</t>
  </si>
  <si>
    <t>●</t>
  </si>
  <si>
    <t>#1- Relocate CID</t>
  </si>
  <si>
    <t>Relocate DES Admin to Chinook 1*</t>
  </si>
  <si>
    <t>OIRM Consolidation to Chinook 7**</t>
  </si>
  <si>
    <t>CID Move to Chinook 6</t>
  </si>
  <si>
    <t>covered by other appropriation</t>
  </si>
  <si>
    <t>#2 - Accommodate Emerging Space Needs</t>
  </si>
  <si>
    <t>BRC Locate Admin 5</t>
  </si>
  <si>
    <t>OLEO (availble by 7/1/2011)</t>
  </si>
  <si>
    <t>OIRM to Admin 2</t>
  </si>
  <si>
    <t>Veterans Program to Lynn Trust Leasehold</t>
  </si>
  <si>
    <t>N/A</t>
  </si>
  <si>
    <t>OPD to Chinook 5</t>
  </si>
  <si>
    <t>Labor Relations to Admin 8</t>
  </si>
  <si>
    <t>Safety and Claims to Admin 5</t>
  </si>
  <si>
    <t xml:space="preserve">#3 - Relocate Yesler tenants floors 3 - 7 </t>
  </si>
  <si>
    <t>DOT to Kingstreet Center</t>
  </si>
  <si>
    <t>DPH to Chinook Multiple Floors</t>
  </si>
  <si>
    <t>HRD to Admin 4</t>
  </si>
  <si>
    <t>Risk Management to Admin 8</t>
  </si>
  <si>
    <t>DAJD - CCD Consolidate Yesler 1 and 2</t>
  </si>
  <si>
    <t>DCHS Ombuds</t>
  </si>
  <si>
    <t>ADR to Chinook 1</t>
  </si>
  <si>
    <t>Bd of Ethics to Chinook 1</t>
  </si>
  <si>
    <t>OCRE to Chinook 3</t>
  </si>
  <si>
    <t xml:space="preserve"> </t>
  </si>
  <si>
    <t>BRB Multiple Options</t>
  </si>
  <si>
    <t>DC Training Room Multiple Options</t>
  </si>
  <si>
    <t>#4 - Blackriver Improved Efficiency</t>
  </si>
  <si>
    <t>DDES Blackriver Consolidation</t>
  </si>
  <si>
    <t>DDES improved efficiency</t>
  </si>
  <si>
    <t>DPH - Move to Other DPH Locations</t>
  </si>
  <si>
    <t>Total</t>
  </si>
  <si>
    <t>Budgeted In Aukeen</t>
  </si>
  <si>
    <t>Switch Gear (6)</t>
  </si>
  <si>
    <t>Conference Rooms Technology Upgrades</t>
  </si>
  <si>
    <t>Portable Computers/Ports Hot Desking</t>
  </si>
  <si>
    <t>Project Management OIRM/FMD 5%</t>
  </si>
  <si>
    <t>Contingency for Unknowns 20%</t>
  </si>
  <si>
    <t xml:space="preserve">  Total Supplemental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</si>
</sst>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3" fillId="33" borderId="10" xfId="0" applyFont="1" applyFill="1" applyBorder="1" applyAlignment="1">
      <alignment/>
    </xf>
    <xf numFmtId="164" fontId="33" fillId="33" borderId="11" xfId="0" applyNumberFormat="1" applyFont="1" applyFill="1" applyBorder="1" applyAlignment="1">
      <alignment horizontal="center" wrapText="1"/>
    </xf>
    <xf numFmtId="164" fontId="33" fillId="8" borderId="12" xfId="0" applyNumberFormat="1" applyFont="1" applyFill="1" applyBorder="1" applyAlignment="1">
      <alignment horizontal="center" wrapText="1"/>
    </xf>
    <xf numFmtId="14" fontId="33" fillId="33" borderId="10" xfId="0" applyNumberFormat="1" applyFont="1" applyFill="1" applyBorder="1" applyAlignment="1">
      <alignment/>
    </xf>
    <xf numFmtId="0" fontId="33" fillId="33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164" fontId="33" fillId="0" borderId="10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4" fontId="3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4" fontId="33" fillId="0" borderId="10" xfId="0" applyNumberFormat="1" applyFont="1" applyFill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44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33" fillId="33" borderId="14" xfId="0" applyNumberFormat="1" applyFont="1" applyFill="1" applyBorder="1" applyAlignment="1">
      <alignment horizontal="center" wrapText="1"/>
    </xf>
    <xf numFmtId="164" fontId="0" fillId="0" borderId="13" xfId="0" applyNumberFormat="1" applyFont="1" applyBorder="1" applyAlignment="1">
      <alignment horizontal="center" wrapText="1"/>
    </xf>
    <xf numFmtId="0" fontId="33" fillId="33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guilol\Local%20Settings\Temporary%20Internet%20Files\Content.Outlook\BOSKJCCG\Short%20Term%20Moves%20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line Data Est"/>
      <sheetName val="Move Est"/>
      <sheetName val="ending check list"/>
    </sheetNames>
    <sheetDataSet>
      <sheetData sheetId="1">
        <row r="17">
          <cell r="K17">
            <v>430670</v>
          </cell>
        </row>
        <row r="21">
          <cell r="K21">
            <v>30000</v>
          </cell>
        </row>
        <row r="22">
          <cell r="K22">
            <v>26285</v>
          </cell>
        </row>
        <row r="23">
          <cell r="K23">
            <v>104000</v>
          </cell>
        </row>
        <row r="31">
          <cell r="K31">
            <v>7155</v>
          </cell>
        </row>
        <row r="32">
          <cell r="K32">
            <v>138365</v>
          </cell>
        </row>
        <row r="33">
          <cell r="K33">
            <v>97070</v>
          </cell>
        </row>
        <row r="34">
          <cell r="K34">
            <v>110500</v>
          </cell>
        </row>
        <row r="36">
          <cell r="K36">
            <v>39500</v>
          </cell>
        </row>
        <row r="37">
          <cell r="K37">
            <v>39620</v>
          </cell>
        </row>
        <row r="38">
          <cell r="K38">
            <v>24000</v>
          </cell>
        </row>
        <row r="42">
          <cell r="K42">
            <v>145000</v>
          </cell>
        </row>
        <row r="44">
          <cell r="K44">
            <v>150000</v>
          </cell>
        </row>
        <row r="48">
          <cell r="K48">
            <v>4000</v>
          </cell>
        </row>
        <row r="49">
          <cell r="K49">
            <v>24500</v>
          </cell>
        </row>
        <row r="50">
          <cell r="K50">
            <v>4500</v>
          </cell>
        </row>
        <row r="54">
          <cell r="K54">
            <v>32350</v>
          </cell>
        </row>
        <row r="60">
          <cell r="K60">
            <v>180730</v>
          </cell>
        </row>
        <row r="74">
          <cell r="K74">
            <v>151350</v>
          </cell>
        </row>
        <row r="75">
          <cell r="K75">
            <v>177185</v>
          </cell>
        </row>
        <row r="76">
          <cell r="K76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4"/>
  <sheetViews>
    <sheetView tabSelected="1" view="pageLayout" workbookViewId="0" topLeftCell="C1">
      <selection activeCell="C2" sqref="C2"/>
    </sheetView>
  </sheetViews>
  <sheetFormatPr defaultColWidth="9.140625" defaultRowHeight="15"/>
  <cols>
    <col min="1" max="1" width="39.57421875" style="0" customWidth="1"/>
    <col min="2" max="2" width="27.57421875" style="2" bestFit="1" customWidth="1"/>
    <col min="3" max="3" width="27.57421875" style="2" customWidth="1"/>
    <col min="4" max="5" width="10.421875" style="0" customWidth="1"/>
    <col min="6" max="6" width="10.57421875" style="0" bestFit="1" customWidth="1"/>
  </cols>
  <sheetData>
    <row r="1" ht="18.75">
      <c r="A1" s="1" t="s">
        <v>0</v>
      </c>
    </row>
    <row r="2" ht="18.75">
      <c r="A2" s="1" t="s">
        <v>1</v>
      </c>
    </row>
    <row r="4" spans="1:7" ht="15" customHeight="1">
      <c r="A4" s="3" t="s">
        <v>2</v>
      </c>
      <c r="B4" s="32" t="s">
        <v>3</v>
      </c>
      <c r="C4" s="4" t="s">
        <v>4</v>
      </c>
      <c r="D4" s="34" t="s">
        <v>5</v>
      </c>
      <c r="E4" s="35"/>
      <c r="F4" s="35"/>
      <c r="G4" s="36"/>
    </row>
    <row r="5" spans="1:7" ht="15">
      <c r="A5" s="3"/>
      <c r="B5" s="33"/>
      <c r="C5" s="5" t="s">
        <v>6</v>
      </c>
      <c r="D5" s="6">
        <v>40787</v>
      </c>
      <c r="E5" s="6">
        <v>40817</v>
      </c>
      <c r="F5" s="6">
        <v>40908</v>
      </c>
      <c r="G5" s="7">
        <v>2012</v>
      </c>
    </row>
    <row r="6" spans="1:7" ht="15">
      <c r="A6" s="8" t="s">
        <v>7</v>
      </c>
      <c r="B6" s="9">
        <f>'[1]Move Est'!K17</f>
        <v>430670</v>
      </c>
      <c r="C6" s="9">
        <f>B6</f>
        <v>430670</v>
      </c>
      <c r="D6" s="10"/>
      <c r="E6" s="11" t="s">
        <v>8</v>
      </c>
      <c r="F6" s="10"/>
      <c r="G6" s="10"/>
    </row>
    <row r="7" spans="1:7" ht="15" customHeight="1">
      <c r="A7" s="3" t="s">
        <v>9</v>
      </c>
      <c r="B7" s="12"/>
      <c r="C7" s="12"/>
      <c r="D7" s="13"/>
      <c r="E7" s="13"/>
      <c r="F7" s="13"/>
      <c r="G7" s="13"/>
    </row>
    <row r="8" spans="1:7" ht="30" customHeight="1">
      <c r="A8" s="14" t="s">
        <v>10</v>
      </c>
      <c r="B8" s="15">
        <f>'[1]Move Est'!K21</f>
        <v>30000</v>
      </c>
      <c r="C8" s="16">
        <f>B8</f>
        <v>30000</v>
      </c>
      <c r="D8" s="14"/>
      <c r="E8" s="11" t="s">
        <v>8</v>
      </c>
      <c r="F8" s="14"/>
      <c r="G8" s="14"/>
    </row>
    <row r="9" spans="1:7" ht="15" customHeight="1">
      <c r="A9" s="14" t="s">
        <v>11</v>
      </c>
      <c r="B9" s="9">
        <f>'[1]Move Est'!K23</f>
        <v>104000</v>
      </c>
      <c r="C9" s="17">
        <f>B9</f>
        <v>104000</v>
      </c>
      <c r="D9" s="14"/>
      <c r="E9" s="11" t="s">
        <v>8</v>
      </c>
      <c r="F9" s="14"/>
      <c r="G9" s="14"/>
    </row>
    <row r="10" spans="1:7" ht="15" customHeight="1">
      <c r="A10" s="14" t="s">
        <v>12</v>
      </c>
      <c r="B10" s="17" t="s">
        <v>13</v>
      </c>
      <c r="C10" s="17"/>
      <c r="D10" s="14"/>
      <c r="E10" s="14"/>
      <c r="F10" s="14"/>
      <c r="G10" s="11" t="s">
        <v>8</v>
      </c>
    </row>
    <row r="11" spans="1:7" ht="15.75" customHeight="1">
      <c r="A11" s="3" t="s">
        <v>14</v>
      </c>
      <c r="B11" s="18"/>
      <c r="C11" s="18"/>
      <c r="D11" s="13"/>
      <c r="E11" s="13"/>
      <c r="F11" s="13"/>
      <c r="G11" s="19"/>
    </row>
    <row r="12" spans="1:7" ht="18" customHeight="1">
      <c r="A12" s="14" t="s">
        <v>15</v>
      </c>
      <c r="B12" s="17">
        <f>'[1]Move Est'!K75</f>
        <v>177185</v>
      </c>
      <c r="C12" s="17">
        <v>177185</v>
      </c>
      <c r="D12" s="14"/>
      <c r="E12" s="14"/>
      <c r="F12" s="14"/>
      <c r="G12" s="11" t="s">
        <v>8</v>
      </c>
    </row>
    <row r="13" spans="1:7" ht="15.75" customHeight="1">
      <c r="A13" s="14" t="s">
        <v>16</v>
      </c>
      <c r="B13" s="9">
        <f>'[1]Move Est'!K31</f>
        <v>7155</v>
      </c>
      <c r="C13" s="17">
        <f>B13</f>
        <v>7155</v>
      </c>
      <c r="D13" s="11" t="s">
        <v>8</v>
      </c>
      <c r="E13" s="14"/>
      <c r="F13" s="14"/>
      <c r="G13" s="14"/>
    </row>
    <row r="14" spans="1:7" ht="15" customHeight="1">
      <c r="A14" s="14" t="s">
        <v>17</v>
      </c>
      <c r="B14" s="9">
        <f>'[1]Move Est'!K32</f>
        <v>138365</v>
      </c>
      <c r="C14" s="17">
        <f>B14</f>
        <v>138365</v>
      </c>
      <c r="E14" s="11" t="s">
        <v>8</v>
      </c>
      <c r="F14" s="14"/>
      <c r="G14" s="14"/>
    </row>
    <row r="15" spans="1:7" ht="17.25" customHeight="1">
      <c r="A15" s="14" t="s">
        <v>18</v>
      </c>
      <c r="B15" s="9">
        <f>'[1]Move Est'!K34</f>
        <v>110500</v>
      </c>
      <c r="C15" s="17">
        <v>110500</v>
      </c>
      <c r="D15" s="11"/>
      <c r="E15" s="14"/>
      <c r="F15" s="11" t="s">
        <v>8</v>
      </c>
      <c r="G15" s="14"/>
    </row>
    <row r="16" spans="1:7" ht="17.25" customHeight="1">
      <c r="A16" s="14" t="s">
        <v>18</v>
      </c>
      <c r="B16" s="17" t="s">
        <v>19</v>
      </c>
      <c r="C16" s="17"/>
      <c r="D16" s="11"/>
      <c r="E16" s="14"/>
      <c r="F16" s="11"/>
      <c r="G16" s="14"/>
    </row>
    <row r="17" spans="1:7" ht="15.75" customHeight="1">
      <c r="A17" s="14" t="s">
        <v>20</v>
      </c>
      <c r="B17" s="9">
        <f>'[1]Move Est'!K36</f>
        <v>39500</v>
      </c>
      <c r="C17" s="17">
        <f>B17</f>
        <v>39500</v>
      </c>
      <c r="D17" s="11"/>
      <c r="E17" s="14"/>
      <c r="F17" s="11" t="s">
        <v>8</v>
      </c>
      <c r="G17" s="14"/>
    </row>
    <row r="18" spans="1:7" ht="15">
      <c r="A18" s="14" t="s">
        <v>21</v>
      </c>
      <c r="B18" s="17">
        <f>'[1]Move Est'!K37</f>
        <v>39620</v>
      </c>
      <c r="C18" s="17">
        <f>B18</f>
        <v>39620</v>
      </c>
      <c r="D18" s="11"/>
      <c r="E18" s="11" t="s">
        <v>8</v>
      </c>
      <c r="F18" s="14"/>
      <c r="G18" s="14"/>
    </row>
    <row r="19" spans="1:7" ht="17.25" customHeight="1">
      <c r="A19" s="14" t="s">
        <v>22</v>
      </c>
      <c r="B19" s="17">
        <f>'[1]Move Est'!K74</f>
        <v>151350</v>
      </c>
      <c r="C19" s="17">
        <v>151350</v>
      </c>
      <c r="D19" s="11"/>
      <c r="E19" s="14"/>
      <c r="F19" s="14"/>
      <c r="G19" s="11" t="s">
        <v>8</v>
      </c>
    </row>
    <row r="20" spans="1:7" ht="15">
      <c r="A20" s="3" t="s">
        <v>23</v>
      </c>
      <c r="B20" s="18"/>
      <c r="C20" s="18"/>
      <c r="D20" s="13"/>
      <c r="E20" s="13"/>
      <c r="F20" s="13"/>
      <c r="G20" s="13"/>
    </row>
    <row r="21" spans="1:7" ht="15" customHeight="1">
      <c r="A21" s="14" t="s">
        <v>24</v>
      </c>
      <c r="B21" s="9">
        <f>'[1]Move Est'!K42</f>
        <v>145000</v>
      </c>
      <c r="C21" s="17">
        <v>0</v>
      </c>
      <c r="D21" s="11" t="s">
        <v>8</v>
      </c>
      <c r="E21" s="14"/>
      <c r="F21" s="11" t="s">
        <v>8</v>
      </c>
      <c r="G21" s="14"/>
    </row>
    <row r="22" spans="1:7" ht="15.75" customHeight="1">
      <c r="A22" s="14" t="s">
        <v>25</v>
      </c>
      <c r="B22" s="9">
        <f>'[1]Move Est'!K44</f>
        <v>150000</v>
      </c>
      <c r="C22" s="17">
        <f>B22</f>
        <v>150000</v>
      </c>
      <c r="D22" s="14"/>
      <c r="E22" s="14"/>
      <c r="F22" s="11" t="s">
        <v>8</v>
      </c>
      <c r="G22" s="14"/>
    </row>
    <row r="23" spans="1:7" ht="13.5" customHeight="1">
      <c r="A23" s="14" t="s">
        <v>26</v>
      </c>
      <c r="B23" s="9">
        <f>'[1]Move Est'!K38</f>
        <v>24000</v>
      </c>
      <c r="C23" s="17">
        <f>B23</f>
        <v>24000</v>
      </c>
      <c r="D23" s="14"/>
      <c r="E23" s="14"/>
      <c r="F23" s="11" t="s">
        <v>8</v>
      </c>
      <c r="G23" s="14"/>
    </row>
    <row r="24" spans="1:7" ht="15" customHeight="1">
      <c r="A24" s="14" t="s">
        <v>27</v>
      </c>
      <c r="B24" s="9">
        <f>'[1]Move Est'!K33</f>
        <v>97070</v>
      </c>
      <c r="C24" s="17">
        <f>B24</f>
        <v>97070</v>
      </c>
      <c r="D24" s="14"/>
      <c r="E24" s="14"/>
      <c r="F24" s="11" t="s">
        <v>8</v>
      </c>
      <c r="G24" s="14"/>
    </row>
    <row r="25" spans="1:7" ht="18" customHeight="1">
      <c r="A25" s="14" t="s">
        <v>28</v>
      </c>
      <c r="B25" s="9">
        <f>'[1]Move Est'!K54</f>
        <v>32350</v>
      </c>
      <c r="C25" s="17">
        <v>32350</v>
      </c>
      <c r="D25" s="14"/>
      <c r="E25" s="14"/>
      <c r="F25" s="11" t="s">
        <v>8</v>
      </c>
      <c r="G25" s="14"/>
    </row>
    <row r="26" spans="1:7" ht="18" customHeight="1">
      <c r="A26" s="14" t="s">
        <v>29</v>
      </c>
      <c r="B26" s="9">
        <f>'[1]Move Est'!K48</f>
        <v>4000</v>
      </c>
      <c r="C26" s="17">
        <f>B26</f>
        <v>4000</v>
      </c>
      <c r="D26" s="14"/>
      <c r="E26" s="14"/>
      <c r="F26" s="11" t="s">
        <v>8</v>
      </c>
      <c r="G26" s="14"/>
    </row>
    <row r="27" spans="1:7" ht="18" customHeight="1">
      <c r="A27" s="14" t="s">
        <v>30</v>
      </c>
      <c r="B27" s="9">
        <f>'[1]Move Est'!K22</f>
        <v>26285</v>
      </c>
      <c r="C27" s="17">
        <f>B27</f>
        <v>26285</v>
      </c>
      <c r="D27" s="14"/>
      <c r="E27" s="14"/>
      <c r="F27" s="11" t="s">
        <v>8</v>
      </c>
      <c r="G27" s="14"/>
    </row>
    <row r="28" spans="1:7" ht="18" customHeight="1">
      <c r="A28" s="14" t="s">
        <v>31</v>
      </c>
      <c r="B28" s="17"/>
      <c r="C28" s="17">
        <f>B28</f>
        <v>0</v>
      </c>
      <c r="D28" s="14"/>
      <c r="E28" s="14"/>
      <c r="F28" s="11"/>
      <c r="G28" s="14"/>
    </row>
    <row r="29" spans="1:7" ht="18" customHeight="1">
      <c r="A29" s="14" t="s">
        <v>32</v>
      </c>
      <c r="B29" s="17">
        <f>'[1]Move Est'!K76</f>
        <v>14000</v>
      </c>
      <c r="C29" s="17">
        <v>14000</v>
      </c>
      <c r="D29" s="14"/>
      <c r="E29" s="14"/>
      <c r="F29" s="11" t="s">
        <v>33</v>
      </c>
      <c r="G29" s="11" t="s">
        <v>8</v>
      </c>
    </row>
    <row r="30" spans="1:7" ht="18" customHeight="1">
      <c r="A30" s="14" t="s">
        <v>34</v>
      </c>
      <c r="B30" s="9">
        <f>'[1]Move Est'!K49</f>
        <v>24500</v>
      </c>
      <c r="C30" s="17">
        <f>B30</f>
        <v>24500</v>
      </c>
      <c r="D30" s="14"/>
      <c r="E30" s="14"/>
      <c r="F30" s="11" t="s">
        <v>8</v>
      </c>
      <c r="G30" s="14"/>
    </row>
    <row r="31" spans="1:7" ht="18" customHeight="1">
      <c r="A31" s="14" t="s">
        <v>35</v>
      </c>
      <c r="B31" s="9">
        <f>'[1]Move Est'!K50</f>
        <v>4500</v>
      </c>
      <c r="C31" s="17">
        <f>B31</f>
        <v>4500</v>
      </c>
      <c r="D31" s="14"/>
      <c r="E31" s="14"/>
      <c r="F31" s="11" t="s">
        <v>8</v>
      </c>
      <c r="G31" s="14"/>
    </row>
    <row r="32" spans="1:7" ht="15" customHeight="1">
      <c r="A32" s="3" t="s">
        <v>36</v>
      </c>
      <c r="B32" s="18"/>
      <c r="C32" s="18"/>
      <c r="D32" s="13"/>
      <c r="E32" s="13"/>
      <c r="F32" s="13"/>
      <c r="G32" s="13"/>
    </row>
    <row r="33" spans="1:7" s="23" customFormat="1" ht="15" customHeight="1">
      <c r="A33" s="20" t="s">
        <v>37</v>
      </c>
      <c r="B33" s="21">
        <v>0</v>
      </c>
      <c r="C33" s="21">
        <v>0</v>
      </c>
      <c r="D33" s="11" t="s">
        <v>8</v>
      </c>
      <c r="E33" s="22"/>
      <c r="F33" s="22"/>
      <c r="G33" s="22"/>
    </row>
    <row r="34" spans="1:7" s="26" customFormat="1" ht="18" customHeight="1">
      <c r="A34" s="24" t="s">
        <v>38</v>
      </c>
      <c r="B34" s="9">
        <f>'[1]Move Est'!K60</f>
        <v>180730</v>
      </c>
      <c r="C34" s="9">
        <f>B34</f>
        <v>180730</v>
      </c>
      <c r="D34" s="25"/>
      <c r="E34" s="25"/>
      <c r="F34" s="25"/>
      <c r="G34" s="11" t="s">
        <v>8</v>
      </c>
    </row>
    <row r="35" spans="1:7" s="26" customFormat="1" ht="18" customHeight="1">
      <c r="A35" s="25" t="s">
        <v>39</v>
      </c>
      <c r="B35" s="17">
        <v>0</v>
      </c>
      <c r="C35" s="17"/>
      <c r="D35" s="11" t="s">
        <v>8</v>
      </c>
      <c r="E35" s="25"/>
      <c r="F35" s="25"/>
      <c r="G35" s="25"/>
    </row>
    <row r="36" spans="1:7" ht="15">
      <c r="A36" s="27"/>
      <c r="B36" s="28"/>
      <c r="C36" s="28"/>
      <c r="D36" s="27"/>
      <c r="E36" s="27"/>
      <c r="F36" s="27"/>
      <c r="G36" s="27"/>
    </row>
    <row r="37" spans="1:7" ht="15">
      <c r="A37" s="29" t="s">
        <v>40</v>
      </c>
      <c r="B37" s="30">
        <f>SUM(B6:B36)</f>
        <v>1930780</v>
      </c>
      <c r="C37" s="30">
        <f>SUM(C6:C36)</f>
        <v>1785780</v>
      </c>
      <c r="D37" s="14"/>
      <c r="E37" s="14"/>
      <c r="F37" s="14"/>
      <c r="G37" s="14"/>
    </row>
    <row r="38" spans="1:7" ht="15">
      <c r="A38" s="14" t="s">
        <v>41</v>
      </c>
      <c r="B38" s="28"/>
      <c r="C38" s="31">
        <v>-48000</v>
      </c>
      <c r="D38" s="14"/>
      <c r="E38" s="14"/>
      <c r="F38" s="14"/>
      <c r="G38" s="14"/>
    </row>
    <row r="39" spans="1:7" ht="15">
      <c r="A39" s="14" t="s">
        <v>42</v>
      </c>
      <c r="B39" s="28"/>
      <c r="C39" s="31">
        <v>30000</v>
      </c>
      <c r="D39" s="14"/>
      <c r="E39" s="14"/>
      <c r="F39" s="14"/>
      <c r="G39" s="14"/>
    </row>
    <row r="40" spans="1:7" ht="15">
      <c r="A40" s="14" t="s">
        <v>43</v>
      </c>
      <c r="B40" s="28"/>
      <c r="C40" s="31">
        <v>50000</v>
      </c>
      <c r="D40" s="14"/>
      <c r="E40" s="14"/>
      <c r="F40" s="14"/>
      <c r="G40" s="14"/>
    </row>
    <row r="41" spans="1:7" ht="15">
      <c r="A41" s="14" t="s">
        <v>44</v>
      </c>
      <c r="B41" s="28"/>
      <c r="C41" s="31">
        <v>100000</v>
      </c>
      <c r="D41" s="14"/>
      <c r="E41" s="14"/>
      <c r="F41" s="14"/>
      <c r="G41" s="14"/>
    </row>
    <row r="42" spans="1:7" ht="15">
      <c r="A42" s="22" t="s">
        <v>45</v>
      </c>
      <c r="B42" s="28"/>
      <c r="C42" s="31">
        <f>C37*0.05</f>
        <v>89289</v>
      </c>
      <c r="D42" s="14"/>
      <c r="E42" s="14"/>
      <c r="F42" s="14"/>
      <c r="G42" s="14"/>
    </row>
    <row r="43" spans="1:7" ht="15">
      <c r="A43" s="22" t="s">
        <v>46</v>
      </c>
      <c r="B43" s="28"/>
      <c r="C43" s="31">
        <f>C37*0.2</f>
        <v>357156</v>
      </c>
      <c r="D43" s="14"/>
      <c r="E43" s="14"/>
      <c r="F43" s="14"/>
      <c r="G43" s="14"/>
    </row>
    <row r="44" spans="1:7" ht="15">
      <c r="A44" s="20" t="s">
        <v>47</v>
      </c>
      <c r="B44" s="28"/>
      <c r="C44" s="31">
        <f>SUM(C37:C43)-287</f>
        <v>2363938</v>
      </c>
      <c r="D44" s="14"/>
      <c r="E44" s="14"/>
      <c r="F44" s="14"/>
      <c r="G44" s="14"/>
    </row>
  </sheetData>
  <sheetProtection/>
  <mergeCells count="2">
    <mergeCell ref="B4:B5"/>
    <mergeCell ref="D4:G4"/>
  </mergeCells>
  <printOptions gridLines="1"/>
  <pageMargins left="1.06" right="0.7" top="0.75" bottom="0.75" header="0.3" footer="0.3"/>
  <pageSetup fitToHeight="1" fitToWidth="1" horizontalDpi="600" verticalDpi="600" orientation="landscape" scale="72" r:id="rId1"/>
  <headerFooter>
    <oddHeader>&amp;R&amp;"-,Bold"&amp;14ATTACHMENT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Aguilar, Olivia</cp:lastModifiedBy>
  <cp:lastPrinted>2011-07-18T17:38:05Z</cp:lastPrinted>
  <dcterms:created xsi:type="dcterms:W3CDTF">2011-06-29T21:33:53Z</dcterms:created>
  <dcterms:modified xsi:type="dcterms:W3CDTF">2011-07-18T17:38:26Z</dcterms:modified>
  <cp:category/>
  <cp:version/>
  <cp:contentType/>
  <cp:contentStatus/>
</cp:coreProperties>
</file>