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firstSheet="1" activeTab="1"/>
  </bookViews>
  <sheets>
    <sheet name="special pays &amp; COLA" sheetId="1" state="hidden" r:id="rId1"/>
    <sheet name="KCSO GRHI" sheetId="2" r:id="rId2"/>
    <sheet name="Working copy" sheetId="3" state="hidden" r:id="rId3"/>
    <sheet name="Sheet2" sheetId="4" state="hidden" r:id="rId4"/>
    <sheet name="2003 and 2004 budget" sheetId="5" state="hidden" r:id="rId5"/>
  </sheets>
  <definedNames>
    <definedName name="_xlnm.Print_Area" localSheetId="1">'KCSO GRHI'!$A$1:$AB$121</definedName>
    <definedName name="_xlnm.Print_Titles" localSheetId="4">'2003 and 2004 budget'!$5:$7</definedName>
    <definedName name="_xlnm.Print_Titles" localSheetId="1">'KCSO GRHI'!$1:$3</definedName>
    <definedName name="_xlnm.Print_Titles" localSheetId="2">'Working copy'!$A:$A</definedName>
  </definedNames>
  <calcPr fullCalcOnLoad="1"/>
</workbook>
</file>

<file path=xl/comments2.xml><?xml version="1.0" encoding="utf-8"?>
<comments xmlns="http://schemas.openxmlformats.org/spreadsheetml/2006/main">
  <authors>
    <author>KCSO</author>
  </authors>
  <commentList>
    <comment ref="T78" authorId="0">
      <text>
        <r>
          <rPr>
            <b/>
            <sz val="8"/>
            <rFont val="Tahoma"/>
            <family val="0"/>
          </rPr>
          <t>KCSO:</t>
        </r>
        <r>
          <rPr>
            <sz val="8"/>
            <rFont val="Tahoma"/>
            <family val="0"/>
          </rPr>
          <t xml:space="preserve">
Laptop computers for 6 new deputies.</t>
        </r>
      </text>
    </comment>
    <comment ref="U8" authorId="0">
      <text>
        <r>
          <rPr>
            <b/>
            <sz val="8"/>
            <rFont val="Tahoma"/>
            <family val="0"/>
          </rPr>
          <t>KCSO:</t>
        </r>
        <r>
          <rPr>
            <sz val="8"/>
            <rFont val="Tahoma"/>
            <family val="0"/>
          </rPr>
          <t xml:space="preserve">
This is the Total Annual Need less the 10/13 Executive Proposed Budget.   The formula captures ONLY the negative amounts, the eliminated amounts.  If you have a different definition for what you intend this to be, then the formula needs to be changed.   This column is not included in the Total Annual Needs column.</t>
        </r>
      </text>
    </comment>
    <comment ref="U95" authorId="0">
      <text>
        <r>
          <rPr>
            <b/>
            <sz val="8"/>
            <rFont val="Tahoma"/>
            <family val="0"/>
          </rPr>
          <t>KCSO:</t>
        </r>
        <r>
          <rPr>
            <sz val="8"/>
            <rFont val="Tahoma"/>
            <family val="0"/>
          </rPr>
          <t xml:space="preserve">
This is the Total Annual Need less the 10/13 Executive Proposed Budget.   The formula captures ONLY the negative amounts, the eliminated amounts.  If you have a different definition for what you intend this to be, then the formula needs to be changed.   This column is not included in the Total Annual Needs column.</t>
        </r>
      </text>
    </comment>
    <comment ref="U115" authorId="0">
      <text>
        <r>
          <rPr>
            <b/>
            <sz val="8"/>
            <rFont val="Tahoma"/>
            <family val="0"/>
          </rPr>
          <t>KCSO:</t>
        </r>
        <r>
          <rPr>
            <sz val="8"/>
            <rFont val="Tahoma"/>
            <family val="0"/>
          </rPr>
          <t xml:space="preserve">
This is the Total Annual Need less the 10/13 Executive Proposed Budget.   The formula captures ONLY the negative amounts, the eliminated amounts.  If you have a different definition for what you intend this to be, then the formula needs to be changed.   This column is not included in the Total Annual Needs column.</t>
        </r>
      </text>
    </comment>
  </commentList>
</comments>
</file>

<file path=xl/sharedStrings.xml><?xml version="1.0" encoding="utf-8"?>
<sst xmlns="http://schemas.openxmlformats.org/spreadsheetml/2006/main" count="758" uniqueCount="258">
  <si>
    <t>Hourly</t>
  </si>
  <si>
    <t>Hrs per</t>
  </si>
  <si>
    <t>Monthly</t>
  </si>
  <si>
    <t>Rate</t>
  </si>
  <si>
    <t>month</t>
  </si>
  <si>
    <t>cost</t>
  </si>
  <si>
    <t>Attorney</t>
  </si>
  <si>
    <t>Michelle Shaw</t>
  </si>
  <si>
    <t>Eric Lindell (5.5 months)</t>
  </si>
  <si>
    <t>Fred Leatherman (5.5)</t>
  </si>
  <si>
    <t>Dave Roberson (5)</t>
  </si>
  <si>
    <t>Suzanne Elliot (0.5 FTE for 5)</t>
  </si>
  <si>
    <t>Subtotal Attorney</t>
  </si>
  <si>
    <t>Investigator</t>
  </si>
  <si>
    <t>ACA</t>
  </si>
  <si>
    <t>Lead Inv</t>
  </si>
  <si>
    <t>Inv 1</t>
  </si>
  <si>
    <t>Inv 2</t>
  </si>
  <si>
    <t>Inv 3</t>
  </si>
  <si>
    <t>Inv 4</t>
  </si>
  <si>
    <t>Inv 5</t>
  </si>
  <si>
    <t>Inv 6</t>
  </si>
  <si>
    <t>Travel</t>
  </si>
  <si>
    <t>Subtotal Investigator</t>
  </si>
  <si>
    <t>Clerk</t>
  </si>
  <si>
    <t>Transcriptionist</t>
  </si>
  <si>
    <t>Subtotal Clerk</t>
  </si>
  <si>
    <t>Paralegal</t>
  </si>
  <si>
    <t>Para 1</t>
  </si>
  <si>
    <t>Para 2</t>
  </si>
  <si>
    <t>Para 3</t>
  </si>
  <si>
    <t>Para 4</t>
  </si>
  <si>
    <t>Para 5</t>
  </si>
  <si>
    <t>Subtotal Paralegal</t>
  </si>
  <si>
    <t>Technology</t>
  </si>
  <si>
    <t>Special Master</t>
  </si>
  <si>
    <t>Staffing</t>
  </si>
  <si>
    <t>Experts</t>
  </si>
  <si>
    <t>Total</t>
  </si>
  <si>
    <t>Estimated</t>
  </si>
  <si>
    <t>Budget</t>
  </si>
  <si>
    <t>Summary by category</t>
  </si>
  <si>
    <t>*assumes 2.5% COLA</t>
  </si>
  <si>
    <t>Tony Savage (retained by defendant)</t>
  </si>
  <si>
    <t>Mark Prothero (ACA)</t>
  </si>
  <si>
    <t>Todd Gruenhagen (ACA)</t>
  </si>
  <si>
    <t>Grand Total Part 1. Special Budget</t>
  </si>
  <si>
    <t>Grand Total Part 2.  Absorbed Costs</t>
  </si>
  <si>
    <t>Need</t>
  </si>
  <si>
    <t>NA</t>
  </si>
  <si>
    <t>Appropriated</t>
  </si>
  <si>
    <t>Expenditure</t>
  </si>
  <si>
    <t>1st Quarter Report - due to Budget Office June 2, 2003</t>
  </si>
  <si>
    <t>Part 1.  2003 Budget, 2003 Supplemental Appropriations and 2004 Estimated Budget</t>
  </si>
  <si>
    <t xml:space="preserve">          A.  Special Budget</t>
  </si>
  <si>
    <t xml:space="preserve">            B.  Absorbed Costs</t>
  </si>
  <si>
    <t>YTD</t>
  </si>
  <si>
    <t>Appropriation</t>
  </si>
  <si>
    <t>Ridgway Defense Team Budget - 2003 and 2004 - Fulfills proviso requirements 4 and 5</t>
  </si>
  <si>
    <t>Adjustments</t>
  </si>
  <si>
    <t>Adopted</t>
  </si>
  <si>
    <t>Actual</t>
  </si>
  <si>
    <t>Expenditures</t>
  </si>
  <si>
    <t>Grand Total</t>
  </si>
  <si>
    <t>In base</t>
  </si>
  <si>
    <t>Carryover</t>
  </si>
  <si>
    <t>from 2002</t>
  </si>
  <si>
    <t>New</t>
  </si>
  <si>
    <t>1st Quarter</t>
  </si>
  <si>
    <t>Summary:  Expenditures on Items Not in Base Budget</t>
  </si>
  <si>
    <t>Sheriff's Office</t>
  </si>
  <si>
    <t>Captain</t>
  </si>
  <si>
    <t>Sergeant 2</t>
  </si>
  <si>
    <t>Detective 5</t>
  </si>
  <si>
    <t>Detective 6</t>
  </si>
  <si>
    <t>Detective 7</t>
  </si>
  <si>
    <t>Detective 8</t>
  </si>
  <si>
    <t>Detective 9</t>
  </si>
  <si>
    <t>Detective 10</t>
  </si>
  <si>
    <t>Lease Vehicles</t>
  </si>
  <si>
    <t>Gasoline</t>
  </si>
  <si>
    <t>Overtime</t>
  </si>
  <si>
    <t>Detective Pay</t>
  </si>
  <si>
    <t>Benefits</t>
  </si>
  <si>
    <t>Physical Infrastructure</t>
  </si>
  <si>
    <t>Lease Space</t>
  </si>
  <si>
    <t>Building Maintenance</t>
  </si>
  <si>
    <t>Copier/Fax Rental</t>
  </si>
  <si>
    <t>Supplies</t>
  </si>
  <si>
    <t>Detail:  Expenditures on Items Not in Base Budget</t>
  </si>
  <si>
    <t>Detective 11 (Port of Seattle)</t>
  </si>
  <si>
    <t>Detective 12 (Seattle Police Dept.)</t>
  </si>
  <si>
    <t>State v. Ridgway &amp; GRHI Actual Expenditure Reporting</t>
  </si>
  <si>
    <t>Green River Homicide Investigation</t>
  </si>
  <si>
    <t>Other</t>
  </si>
  <si>
    <t>New Hire Costs</t>
  </si>
  <si>
    <t>Radio Charges</t>
  </si>
  <si>
    <t>Vehicle Equipment</t>
  </si>
  <si>
    <t>Telephone</t>
  </si>
  <si>
    <t>Office Equipment &amp; Installation</t>
  </si>
  <si>
    <t>Inc. above</t>
  </si>
  <si>
    <t>DNA &amp; Expert Services</t>
  </si>
  <si>
    <t>Unfilled</t>
  </si>
  <si>
    <t>Sergeant 1 (SvR)</t>
  </si>
  <si>
    <t>Detective 1 (SvR)</t>
  </si>
  <si>
    <t>Detective 2 (SvR)</t>
  </si>
  <si>
    <t>Detective 3 (SvR)</t>
  </si>
  <si>
    <t>Detective 4 (SvR)</t>
  </si>
  <si>
    <t>LAN Administrator (SvR)</t>
  </si>
  <si>
    <t>Admin Specialist IV (SvR)</t>
  </si>
  <si>
    <t>Admin Specialist II (SvR)</t>
  </si>
  <si>
    <t>Database Manager (SvR)</t>
  </si>
  <si>
    <t>Direct Prosecutorial Support</t>
  </si>
  <si>
    <r>
      <t>Sheriff's Officers</t>
    </r>
    <r>
      <rPr>
        <b/>
        <vertAlign val="superscript"/>
        <sz val="10"/>
        <rFont val="Times New Roman"/>
        <family val="1"/>
      </rPr>
      <t>a</t>
    </r>
  </si>
  <si>
    <r>
      <t>a</t>
    </r>
    <r>
      <rPr>
        <sz val="10"/>
        <rFont val="Times New Roman"/>
        <family val="1"/>
      </rPr>
      <t>Positions noted with (SvR) provide direct prosecutorial support.  The 2002 amounts reflect the cost of backfilling these positions with entry-level staff.  For ease of tracking and reporting, the 2003 amounts reflect the actual cost of the listed positions.  However, the Sheriff's Office is absorbing some of the cost of these positions, as listed below.</t>
    </r>
  </si>
  <si>
    <r>
      <t>Administrative Personnel</t>
    </r>
    <r>
      <rPr>
        <b/>
        <vertAlign val="superscript"/>
        <sz val="10"/>
        <rFont val="Times New Roman"/>
        <family val="1"/>
      </rPr>
      <t>b</t>
    </r>
  </si>
  <si>
    <r>
      <t>Other Personnel Costs</t>
    </r>
    <r>
      <rPr>
        <b/>
        <vertAlign val="superscript"/>
        <sz val="10"/>
        <rFont val="Times New Roman"/>
        <family val="1"/>
      </rPr>
      <t>c</t>
    </r>
  </si>
  <si>
    <r>
      <t>c</t>
    </r>
    <r>
      <rPr>
        <sz val="10"/>
        <rFont val="Times New Roman"/>
        <family val="1"/>
      </rPr>
      <t>As 5 of the 12 County commissioned staff provide direct prosecutorial support, 5/12 of these costs are attributed to that function in the summary section above.  The remaining 7/12 is attributed to the on-going Green River Homicide Investigation.</t>
    </r>
  </si>
  <si>
    <r>
      <t>Travel</t>
    </r>
    <r>
      <rPr>
        <b/>
        <vertAlign val="superscript"/>
        <sz val="10"/>
        <rFont val="Times New Roman"/>
        <family val="1"/>
      </rPr>
      <t>c</t>
    </r>
  </si>
  <si>
    <r>
      <t>Physical Infrastructure</t>
    </r>
    <r>
      <rPr>
        <b/>
        <vertAlign val="superscript"/>
        <sz val="10"/>
        <rFont val="Times New Roman"/>
        <family val="1"/>
      </rPr>
      <t>d</t>
    </r>
  </si>
  <si>
    <t>Absorbed Salary Costs (see note a)</t>
  </si>
  <si>
    <t>Staffing Costs</t>
  </si>
  <si>
    <t>Absorbed Salary Costs</t>
  </si>
  <si>
    <r>
      <t>b</t>
    </r>
    <r>
      <rPr>
        <sz val="10"/>
        <rFont val="Times New Roman"/>
        <family val="1"/>
      </rPr>
      <t>Postions noted with (SvR) provide direct prosecutorial support.  These are TLT positions.</t>
    </r>
  </si>
  <si>
    <t>By Budget Category:</t>
  </si>
  <si>
    <r>
      <t>DNA Services &amp; Experts</t>
    </r>
    <r>
      <rPr>
        <b/>
        <vertAlign val="superscript"/>
        <sz val="10"/>
        <rFont val="Times New Roman"/>
        <family val="1"/>
      </rPr>
      <t>e</t>
    </r>
  </si>
  <si>
    <r>
      <t>e</t>
    </r>
    <r>
      <rPr>
        <sz val="10"/>
        <rFont val="Times New Roman"/>
        <family val="1"/>
      </rPr>
      <t>This entire amount is attributed to direct prosecutorial support.</t>
    </r>
  </si>
  <si>
    <r>
      <t>d</t>
    </r>
    <r>
      <rPr>
        <sz val="10"/>
        <rFont val="Times New Roman"/>
        <family val="1"/>
      </rPr>
      <t>In 2002, as 15 of the 25 staff (Sheriff's Office staff, loaned staff, and PAO staff) occupying the space provide direct prosecutorial support, 15/25 of these costs are attributed to that function in the summary above.  The remainder of the costs are attributed to the on-going Green River Homicide Investigation.  By the same rationale, the ratio attributed to direct prosecutorial support in 2003 is 20/31.</t>
    </r>
  </si>
  <si>
    <t>Absorbed</t>
  </si>
  <si>
    <t>Costs</t>
  </si>
  <si>
    <t>Revenues</t>
  </si>
  <si>
    <t>Budgeted</t>
  </si>
  <si>
    <t>Received</t>
  </si>
  <si>
    <t>Federal Earmark Grant</t>
  </si>
  <si>
    <t>Total Revenues</t>
  </si>
  <si>
    <t>2nd Quarter Report - due to Budget Office July 18, 2003</t>
  </si>
  <si>
    <t>3rd Quarter Report - due to Budget Office October 20, 2003</t>
  </si>
  <si>
    <t>4th Quarter Report - due to Budget Office January 20, 2004</t>
  </si>
  <si>
    <t>Expenditures on Absorbed Costs</t>
  </si>
  <si>
    <t>Total of Absorbed Costs</t>
  </si>
  <si>
    <t>Evidence Specialist 1 (SvR)</t>
  </si>
  <si>
    <t>Evidence Specialist 2 (SvR)</t>
  </si>
  <si>
    <t>Evidence Specialist 2</t>
  </si>
  <si>
    <t>Absorbed Database Manager</t>
  </si>
  <si>
    <t>New Hire Costs/Uniforms</t>
  </si>
  <si>
    <t>Law Enforcement Equipment</t>
  </si>
  <si>
    <t>Building Maintenance/Utilities</t>
  </si>
  <si>
    <t>Transportation</t>
  </si>
  <si>
    <r>
      <t xml:space="preserve">Administrative Personnel </t>
    </r>
    <r>
      <rPr>
        <b/>
        <vertAlign val="superscript"/>
        <sz val="10"/>
        <rFont val="Times New Roman"/>
        <family val="1"/>
      </rPr>
      <t>b</t>
    </r>
  </si>
  <si>
    <r>
      <t xml:space="preserve">Other Personnel Costs </t>
    </r>
    <r>
      <rPr>
        <b/>
        <vertAlign val="superscript"/>
        <sz val="10"/>
        <rFont val="Times New Roman"/>
        <family val="1"/>
      </rPr>
      <t>c</t>
    </r>
  </si>
  <si>
    <r>
      <t xml:space="preserve">Transportation </t>
    </r>
    <r>
      <rPr>
        <b/>
        <vertAlign val="superscript"/>
        <sz val="10"/>
        <rFont val="Times New Roman"/>
        <family val="1"/>
      </rPr>
      <t>c</t>
    </r>
  </si>
  <si>
    <r>
      <t xml:space="preserve">Physical Infrastructure </t>
    </r>
    <r>
      <rPr>
        <b/>
        <vertAlign val="superscript"/>
        <sz val="10"/>
        <rFont val="Times New Roman"/>
        <family val="1"/>
      </rPr>
      <t>d</t>
    </r>
  </si>
  <si>
    <r>
      <t xml:space="preserve">DNA Services &amp; Experts </t>
    </r>
    <r>
      <rPr>
        <b/>
        <vertAlign val="superscript"/>
        <sz val="10"/>
        <rFont val="Times New Roman"/>
        <family val="1"/>
      </rPr>
      <t>e</t>
    </r>
  </si>
  <si>
    <r>
      <t>c</t>
    </r>
    <r>
      <rPr>
        <vertAlign val="superscript"/>
        <sz val="10"/>
        <rFont val="Times New Roman"/>
        <family val="1"/>
      </rPr>
      <t xml:space="preserve"> </t>
    </r>
    <r>
      <rPr>
        <sz val="10"/>
        <rFont val="Times New Roman"/>
        <family val="1"/>
      </rPr>
      <t>Since 60% of the Sheriff's Deputies provided direct prosecutorial support in 2002, the same ratio is attributed to Other Personnel costs and Transportation. This ratio changes to 80% in 2003.</t>
    </r>
  </si>
  <si>
    <r>
      <t>a</t>
    </r>
    <r>
      <rPr>
        <vertAlign val="superscript"/>
        <sz val="10"/>
        <rFont val="Times New Roman"/>
        <family val="1"/>
      </rPr>
      <t xml:space="preserve"> </t>
    </r>
    <r>
      <rPr>
        <sz val="10"/>
        <rFont val="Times New Roman"/>
        <family val="1"/>
      </rPr>
      <t>It was determined that 60% of Sheriff's Deputies provided direct prosecutorial support in 2002. The 2002 amounts reflect the cost of backfilling these positions with entry-level staff. For ease of tracking and reporting, the 2003 amount reflects the actual cost of the listed positions. However, the Sheriff's Office is absorbing some of the cost of those positions as reflected above. In 2003, 80% of the Sheriff's Deputies are providing direct prosecutorial support. This percentage of support changes on a monthly basis due to the changes in the defense and prosecutorial strategy.</t>
    </r>
  </si>
  <si>
    <r>
      <t>b</t>
    </r>
    <r>
      <rPr>
        <vertAlign val="superscript"/>
        <sz val="10"/>
        <rFont val="Times New Roman"/>
        <family val="1"/>
      </rPr>
      <t xml:space="preserve"> </t>
    </r>
    <r>
      <rPr>
        <sz val="10"/>
        <rFont val="Times New Roman"/>
        <family val="1"/>
      </rPr>
      <t>Administrative Personnel provide approximately 90% direct prosecutorial support. These are TLT positions.</t>
    </r>
  </si>
  <si>
    <r>
      <t>d</t>
    </r>
    <r>
      <rPr>
        <vertAlign val="superscript"/>
        <sz val="10"/>
        <rFont val="Times New Roman"/>
        <family val="1"/>
      </rPr>
      <t xml:space="preserve"> </t>
    </r>
    <r>
      <rPr>
        <sz val="10"/>
        <rFont val="Times New Roman"/>
        <family val="1"/>
      </rPr>
      <t>Physical Infrastructure also supports the PAO staff which reside in the building. Thus, the ratio is 80% of the costs attributed to direct prosecutorial support in 2002. This percentage changes to 90% in 2003.</t>
    </r>
  </si>
  <si>
    <r>
      <t>e</t>
    </r>
    <r>
      <rPr>
        <vertAlign val="superscript"/>
        <sz val="10"/>
        <rFont val="Times New Roman"/>
        <family val="1"/>
      </rPr>
      <t xml:space="preserve"> </t>
    </r>
    <r>
      <rPr>
        <sz val="10"/>
        <rFont val="Times New Roman"/>
        <family val="1"/>
      </rPr>
      <t>This entire amount is attributed to direct prosecutorial support.</t>
    </r>
  </si>
  <si>
    <t>g</t>
  </si>
  <si>
    <t>f</t>
  </si>
  <si>
    <r>
      <t>f</t>
    </r>
    <r>
      <rPr>
        <vertAlign val="superscript"/>
        <sz val="10"/>
        <rFont val="Times New Roman"/>
        <family val="1"/>
      </rPr>
      <t xml:space="preserve"> </t>
    </r>
    <r>
      <rPr>
        <sz val="10"/>
        <rFont val="Times New Roman"/>
        <family val="1"/>
      </rPr>
      <t>Reflects carryover encumbrance of $52,616 and a reappropriation request of $172,657 (Proposed Ordinance 2003-0137) for continued work on DNA testing supported by a federal grant.</t>
    </r>
  </si>
  <si>
    <r>
      <t xml:space="preserve">g </t>
    </r>
    <r>
      <rPr>
        <sz val="10"/>
        <rFont val="Times New Roman"/>
        <family val="1"/>
      </rPr>
      <t>Reflects the 2nd Quarter Omnibus Supplemental Request of $777,938.</t>
    </r>
  </si>
  <si>
    <t>Requested New</t>
  </si>
  <si>
    <t>Sergeant 1</t>
  </si>
  <si>
    <t>Detective 1</t>
  </si>
  <si>
    <t>Detective 2</t>
  </si>
  <si>
    <t>Detective 3</t>
  </si>
  <si>
    <t>Detective 4</t>
  </si>
  <si>
    <t>LAN Administrator</t>
  </si>
  <si>
    <t>Admin Specialist IV</t>
  </si>
  <si>
    <t>Admin Specialist II</t>
  </si>
  <si>
    <t>Evidence Specialist 1</t>
  </si>
  <si>
    <t>Database Manager (Evid. Spec.)</t>
  </si>
  <si>
    <t>Database Manager</t>
  </si>
  <si>
    <t>Other Personnel Costs</t>
  </si>
  <si>
    <r>
      <t xml:space="preserve">Sheriff's Deputies </t>
    </r>
    <r>
      <rPr>
        <b/>
        <vertAlign val="superscript"/>
        <sz val="10"/>
        <rFont val="Times New Roman"/>
        <family val="1"/>
      </rPr>
      <t>a</t>
    </r>
  </si>
  <si>
    <t>Proposed</t>
  </si>
  <si>
    <t>Projection</t>
  </si>
  <si>
    <r>
      <t xml:space="preserve">Projection </t>
    </r>
    <r>
      <rPr>
        <vertAlign val="superscript"/>
        <sz val="10"/>
        <rFont val="Times New Roman"/>
        <family val="1"/>
      </rPr>
      <t>h</t>
    </r>
  </si>
  <si>
    <r>
      <t xml:space="preserve">h </t>
    </r>
    <r>
      <rPr>
        <sz val="10"/>
        <rFont val="Times New Roman"/>
        <family val="1"/>
      </rPr>
      <t>The 2005 Projection is based on 6 months worth of expenditures with 5% inflation on salaries and benefits and 3% on all other items.</t>
    </r>
  </si>
  <si>
    <t xml:space="preserve">Carryover from </t>
  </si>
  <si>
    <t>Exec Proposed</t>
  </si>
  <si>
    <r>
      <t>Projection</t>
    </r>
    <r>
      <rPr>
        <vertAlign val="superscript"/>
        <sz val="10"/>
        <rFont val="Times New Roman"/>
        <family val="1"/>
      </rPr>
      <t>h</t>
    </r>
  </si>
  <si>
    <t>2004 Executive Proposed Budget Total</t>
  </si>
  <si>
    <t>Detective Sergeants</t>
  </si>
  <si>
    <t>Non-Sworn (incl TLT's)</t>
  </si>
  <si>
    <t>COLA non-sowrn</t>
  </si>
  <si>
    <t>1 Sergeant Special Pay</t>
  </si>
  <si>
    <t>1 Captain Special Pay</t>
  </si>
  <si>
    <t xml:space="preserve">Guild COLA </t>
  </si>
  <si>
    <t>Captain COLA</t>
  </si>
  <si>
    <t>8 Det Special Pays</t>
  </si>
  <si>
    <t>Detective</t>
  </si>
  <si>
    <t>3 TLT's Special Pays</t>
  </si>
  <si>
    <t>Total Absorbed Special Pays</t>
  </si>
  <si>
    <t>New special pays</t>
  </si>
  <si>
    <t>Total New Special Pays</t>
  </si>
  <si>
    <t>Absorbed Special Pays</t>
  </si>
  <si>
    <t>2 Det Special Pays</t>
  </si>
  <si>
    <t>1 Non-sworn</t>
  </si>
  <si>
    <t>COLA new positions</t>
  </si>
  <si>
    <t>salary</t>
  </si>
  <si>
    <t>COLA Amt</t>
  </si>
  <si>
    <t>Total COLA New Positions</t>
  </si>
  <si>
    <t>COLA Absorbed Positions</t>
  </si>
  <si>
    <t>Total COLA Absorbed Positions</t>
  </si>
  <si>
    <r>
      <t>COLA</t>
    </r>
    <r>
      <rPr>
        <vertAlign val="superscript"/>
        <sz val="10"/>
        <rFont val="Times New Roman"/>
        <family val="1"/>
      </rPr>
      <t xml:space="preserve"> j</t>
    </r>
  </si>
  <si>
    <r>
      <t xml:space="preserve">Other Special Pay </t>
    </r>
    <r>
      <rPr>
        <vertAlign val="superscript"/>
        <sz val="10"/>
        <rFont val="Times New Roman"/>
        <family val="1"/>
      </rPr>
      <t>i</t>
    </r>
  </si>
  <si>
    <t>2004 Special Pay</t>
  </si>
  <si>
    <t>2003 Special Pay</t>
  </si>
  <si>
    <r>
      <t xml:space="preserve">i </t>
    </r>
    <r>
      <rPr>
        <sz val="10"/>
        <rFont val="Times New Roman"/>
        <family val="1"/>
      </rPr>
      <t>Other Special Pay are held centrally by the Department in low org 1933 and 1951.  Total Special Pay per officer is calculated at $4,181 from the KCSO 2004 Proposed Costing Book.  Total Special Pay for the non-sworn is $433 from the KCSO 2004 Proposed Costing Book.  Special Pays for 2002 &amp; 2003 from those years' Adopted Costing Book.</t>
    </r>
  </si>
  <si>
    <t>2 Sergeants Special Pay</t>
  </si>
  <si>
    <t>5 TLT's Special Pays</t>
  </si>
  <si>
    <t>2002 Special Pay</t>
  </si>
  <si>
    <r>
      <t xml:space="preserve">j </t>
    </r>
    <r>
      <rPr>
        <sz val="10"/>
        <rFont val="Times New Roman"/>
        <family val="1"/>
      </rPr>
      <t>The 2004 COLA for Guild Members (Detectives and Sergeants) is 3.0%.  The 2004 COLA for non-sworn and the Captain is 2.0%.  COLA for 2002 &amp; 2003 reflected in actual salaries.</t>
    </r>
  </si>
  <si>
    <t>Annual Report</t>
  </si>
  <si>
    <t>4th Quarter</t>
  </si>
  <si>
    <t>YTD 2003</t>
  </si>
  <si>
    <t>2003 Actuals</t>
  </si>
  <si>
    <t>As included</t>
  </si>
  <si>
    <t>w/ 10/13 budget</t>
  </si>
  <si>
    <t xml:space="preserve">As included in the </t>
  </si>
  <si>
    <t>Council Adopted Budget</t>
  </si>
  <si>
    <t>VCRT</t>
  </si>
  <si>
    <t>Eliminated</t>
  </si>
  <si>
    <t>Federal Earmark Grant - DNA</t>
  </si>
  <si>
    <t>2005 Projection</t>
  </si>
  <si>
    <t>UHP Grant</t>
  </si>
  <si>
    <t>Earmark</t>
  </si>
  <si>
    <t>Telephone Charges</t>
  </si>
  <si>
    <t>Expend. (14th Month)</t>
  </si>
  <si>
    <t>(14th Month)</t>
  </si>
  <si>
    <t>(14th month)</t>
  </si>
  <si>
    <t>HLS - New</t>
  </si>
  <si>
    <t>HLS - Existing</t>
  </si>
  <si>
    <t>GRHI</t>
  </si>
  <si>
    <t xml:space="preserve">Adopted </t>
  </si>
  <si>
    <t>HLS</t>
  </si>
  <si>
    <t>Total GRHI/HLS</t>
  </si>
  <si>
    <t>HLS #1</t>
  </si>
  <si>
    <t>HLS #2</t>
  </si>
  <si>
    <t>HLS #3</t>
  </si>
  <si>
    <t>HLS #4</t>
  </si>
  <si>
    <t>HLS #5</t>
  </si>
  <si>
    <t>(v-o)</t>
  </si>
  <si>
    <t>HLS #6 (Converted to Captain)</t>
  </si>
  <si>
    <t>Corrected</t>
  </si>
  <si>
    <t>2005 Req</t>
  </si>
  <si>
    <t>(Diff Only)</t>
  </si>
  <si>
    <t>2006 Projection</t>
  </si>
  <si>
    <t>Less 2005 PSQ Costs</t>
  </si>
  <si>
    <t>Net Request</t>
  </si>
  <si>
    <t>Sheriff's Office 2004 Budget Plan - Based on June/July 2004 Proviso Submission</t>
  </si>
  <si>
    <t xml:space="preserve">Revised </t>
  </si>
  <si>
    <t>Revised</t>
  </si>
  <si>
    <t>Annual Need</t>
  </si>
  <si>
    <t>Revised Total</t>
  </si>
  <si>
    <t>Supplemental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</si>
</sst>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_);_(&quot;$&quot;* \(#,##0.0\);_(&quot;$&quot;* &quot;-&quot;??_);_(@_)"/>
    <numFmt numFmtId="167" formatCode="_(* #,##0.00000_);_(* \(#,##0.00000\);_(* &quot;-&quot;?????_);_(@_)"/>
    <numFmt numFmtId="168" formatCode="_(* #,##0.00000000_);_(* \(#,##0.00000000\);_(* &quot;-&quot;????????_);_(@_)"/>
    <numFmt numFmtId="169" formatCode="_(&quot;$&quot;* #,##0.000_);_(&quot;$&quot;* \(#,##0.000\);_(&quot;$&quot;* &quot;-&quot;??_);_(@_)"/>
    <numFmt numFmtId="170" formatCode="_(&quot;$&quot;* #,##0.0000_);_(&quot;$&quot;* \(#,##0.0000\);_(&quot;$&quot;* &quot;-&quot;??_);_(@_)"/>
    <numFmt numFmtId="171" formatCode="_(* #,##0.0_);_(* \(#,##0.0\);_(* &quot;-&quot;??_);_(@_)"/>
    <numFmt numFmtId="172" formatCode="0.0%"/>
  </numFmts>
  <fonts count="22">
    <font>
      <sz val="10"/>
      <name val="Arial"/>
      <family val="0"/>
    </font>
    <font>
      <sz val="10"/>
      <name val="Times New Roman"/>
      <family val="1"/>
    </font>
    <font>
      <b/>
      <sz val="10"/>
      <name val="Times New Roman"/>
      <family val="1"/>
    </font>
    <font>
      <b/>
      <sz val="14"/>
      <name val="Times New Roman"/>
      <family val="1"/>
    </font>
    <font>
      <b/>
      <sz val="12"/>
      <name val="Times New Roman"/>
      <family val="1"/>
    </font>
    <font>
      <sz val="12"/>
      <name val="Times New Roman"/>
      <family val="1"/>
    </font>
    <font>
      <b/>
      <sz val="11"/>
      <name val="Times New Roman"/>
      <family val="1"/>
    </font>
    <font>
      <b/>
      <vertAlign val="superscript"/>
      <sz val="10"/>
      <name val="Times New Roman"/>
      <family val="1"/>
    </font>
    <font>
      <vertAlign val="superscript"/>
      <sz val="10"/>
      <name val="Times New Roman"/>
      <family val="1"/>
    </font>
    <font>
      <b/>
      <vertAlign val="superscript"/>
      <sz val="12"/>
      <name val="Times New Roman"/>
      <family val="1"/>
    </font>
    <font>
      <b/>
      <sz val="10"/>
      <name val="Arial"/>
      <family val="2"/>
    </font>
    <font>
      <sz val="8"/>
      <name val="Tahoma"/>
      <family val="0"/>
    </font>
    <font>
      <b/>
      <sz val="8"/>
      <name val="Tahoma"/>
      <family val="0"/>
    </font>
    <font>
      <u val="single"/>
      <sz val="10"/>
      <color indexed="12"/>
      <name val="Arial"/>
      <family val="0"/>
    </font>
    <font>
      <u val="single"/>
      <sz val="10"/>
      <color indexed="36"/>
      <name val="Arial"/>
      <family val="0"/>
    </font>
    <font>
      <b/>
      <i/>
      <sz val="10"/>
      <name val="Times New Roman"/>
      <family val="1"/>
    </font>
    <font>
      <b/>
      <i/>
      <sz val="12"/>
      <name val="Times New Roman"/>
      <family val="1"/>
    </font>
    <font>
      <b/>
      <sz val="13"/>
      <name val="Times New Roman"/>
      <family val="1"/>
    </font>
    <font>
      <b/>
      <vertAlign val="superscript"/>
      <sz val="13"/>
      <name val="Times New Roman"/>
      <family val="1"/>
    </font>
    <font>
      <b/>
      <i/>
      <sz val="13"/>
      <name val="Times New Roman"/>
      <family val="1"/>
    </font>
    <font>
      <sz val="13"/>
      <name val="Times New Roman"/>
      <family val="1"/>
    </font>
    <font>
      <b/>
      <sz val="8"/>
      <name val="Arial"/>
      <family val="2"/>
    </font>
  </fonts>
  <fills count="3">
    <fill>
      <patternFill/>
    </fill>
    <fill>
      <patternFill patternType="gray125"/>
    </fill>
    <fill>
      <patternFill patternType="solid">
        <fgColor indexed="41"/>
        <bgColor indexed="64"/>
      </patternFill>
    </fill>
  </fills>
  <borders count="56">
    <border>
      <left/>
      <right/>
      <top/>
      <bottom/>
      <diagonal/>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color indexed="63"/>
      </bottom>
    </border>
    <border>
      <left style="hair"/>
      <right style="hair"/>
      <top style="hair"/>
      <bottom>
        <color indexed="63"/>
      </bottom>
    </border>
    <border>
      <left style="hair"/>
      <right style="hair"/>
      <top style="thin"/>
      <bottom style="hair"/>
    </border>
    <border>
      <left>
        <color indexed="63"/>
      </left>
      <right style="hair"/>
      <top style="hair"/>
      <bottom style="thin"/>
    </border>
    <border>
      <left style="hair"/>
      <right style="hair"/>
      <top style="hair"/>
      <bottom style="thin"/>
    </border>
    <border>
      <left style="hair"/>
      <right style="hair"/>
      <top>
        <color indexed="63"/>
      </top>
      <bottom style="thin"/>
    </border>
    <border>
      <left style="hair"/>
      <right>
        <color indexed="63"/>
      </right>
      <top style="hair"/>
      <bottom style="hair"/>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color indexed="63"/>
      </right>
      <top>
        <color indexed="63"/>
      </top>
      <bottom style="hair"/>
    </border>
    <border>
      <left style="hair"/>
      <right>
        <color indexed="63"/>
      </right>
      <top>
        <color indexed="63"/>
      </top>
      <bottom style="thin"/>
    </border>
    <border>
      <left style="hair"/>
      <right>
        <color indexed="63"/>
      </right>
      <top style="hair"/>
      <bottom>
        <color indexed="63"/>
      </bottom>
    </border>
    <border>
      <left style="hair"/>
      <right>
        <color indexed="63"/>
      </right>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style="hair"/>
      <top>
        <color indexed="63"/>
      </top>
      <bottom style="thin"/>
    </border>
    <border>
      <left>
        <color indexed="63"/>
      </left>
      <right style="hair"/>
      <top style="thin"/>
      <bottom style="hair"/>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thin"/>
    </border>
    <border>
      <left style="hair"/>
      <right style="thin"/>
      <top>
        <color indexed="63"/>
      </top>
      <bottom style="thin"/>
    </border>
    <border>
      <left style="thin"/>
      <right style="hair"/>
      <top style="hair"/>
      <bottom>
        <color indexed="63"/>
      </bottom>
    </border>
    <border>
      <left style="hair"/>
      <right style="thin"/>
      <top style="hair"/>
      <bottom>
        <color indexed="63"/>
      </bottom>
    </border>
    <border>
      <left>
        <color indexed="63"/>
      </left>
      <right style="thin"/>
      <top style="thin"/>
      <bottom style="thin"/>
    </border>
    <border>
      <left style="thin"/>
      <right style="hair"/>
      <top style="thin"/>
      <bottom style="hair"/>
    </border>
    <border>
      <left style="hair"/>
      <right style="thin"/>
      <top style="thin"/>
      <bottom style="hair"/>
    </border>
    <border>
      <left style="thin"/>
      <right style="hair"/>
      <top style="thin"/>
      <bottom style="thin"/>
    </border>
    <border>
      <left style="hair"/>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6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164" fontId="1" fillId="0" borderId="1" xfId="17"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1" fillId="0" borderId="7" xfId="0" applyFont="1" applyBorder="1" applyAlignment="1">
      <alignment/>
    </xf>
    <xf numFmtId="0" fontId="2" fillId="0" borderId="0" xfId="0" applyFont="1" applyAlignment="1">
      <alignment/>
    </xf>
    <xf numFmtId="0" fontId="1" fillId="0" borderId="8" xfId="0" applyFont="1" applyBorder="1" applyAlignment="1">
      <alignment/>
    </xf>
    <xf numFmtId="0" fontId="2" fillId="0" borderId="7" xfId="0" applyFont="1" applyBorder="1" applyAlignment="1">
      <alignment/>
    </xf>
    <xf numFmtId="0" fontId="1" fillId="0" borderId="0" xfId="0" applyNumberFormat="1" applyFont="1" applyFill="1" applyAlignment="1">
      <alignment/>
    </xf>
    <xf numFmtId="0" fontId="1" fillId="0" borderId="0" xfId="15" applyNumberFormat="1" applyFont="1" applyFill="1" applyAlignment="1">
      <alignment/>
    </xf>
    <xf numFmtId="0" fontId="1" fillId="0" borderId="0" xfId="0" applyNumberFormat="1" applyFont="1" applyFill="1" applyBorder="1" applyAlignment="1">
      <alignment horizontal="center"/>
    </xf>
    <xf numFmtId="0" fontId="1" fillId="0" borderId="0" xfId="0" applyNumberFormat="1" applyFont="1" applyAlignment="1">
      <alignment/>
    </xf>
    <xf numFmtId="0" fontId="1" fillId="0" borderId="9" xfId="15" applyNumberFormat="1" applyFont="1" applyFill="1" applyBorder="1" applyAlignment="1">
      <alignment/>
    </xf>
    <xf numFmtId="0" fontId="1" fillId="0" borderId="9" xfId="0" applyNumberFormat="1" applyFont="1" applyFill="1" applyBorder="1" applyAlignment="1">
      <alignment/>
    </xf>
    <xf numFmtId="165" fontId="1" fillId="0" borderId="0" xfId="15" applyNumberFormat="1" applyFont="1" applyFill="1" applyAlignment="1">
      <alignment/>
    </xf>
    <xf numFmtId="0" fontId="1" fillId="0" borderId="0" xfId="0" applyFont="1" applyFill="1" applyAlignment="1">
      <alignment/>
    </xf>
    <xf numFmtId="0" fontId="1" fillId="0" borderId="0" xfId="0" applyFont="1" applyFill="1" applyBorder="1" applyAlignment="1">
      <alignment/>
    </xf>
    <xf numFmtId="0" fontId="1" fillId="0" borderId="5" xfId="0" applyFont="1" applyFill="1" applyBorder="1" applyAlignment="1">
      <alignment/>
    </xf>
    <xf numFmtId="165" fontId="1" fillId="0" borderId="0" xfId="15" applyNumberFormat="1" applyFont="1" applyFill="1" applyBorder="1" applyAlignment="1">
      <alignment/>
    </xf>
    <xf numFmtId="164" fontId="1" fillId="0" borderId="0" xfId="17" applyNumberFormat="1" applyFont="1" applyFill="1" applyBorder="1" applyAlignment="1">
      <alignment/>
    </xf>
    <xf numFmtId="165" fontId="2" fillId="0" borderId="0" xfId="15" applyNumberFormat="1" applyFont="1" applyFill="1" applyBorder="1" applyAlignment="1">
      <alignment/>
    </xf>
    <xf numFmtId="0" fontId="2" fillId="0" borderId="0" xfId="0" applyFont="1" applyFill="1" applyBorder="1" applyAlignment="1">
      <alignment/>
    </xf>
    <xf numFmtId="164" fontId="2" fillId="0" borderId="0" xfId="17" applyNumberFormat="1" applyFont="1" applyFill="1" applyBorder="1" applyAlignment="1">
      <alignment/>
    </xf>
    <xf numFmtId="0" fontId="1" fillId="0" borderId="0" xfId="15" applyNumberFormat="1" applyFont="1" applyFill="1" applyBorder="1" applyAlignment="1">
      <alignment horizontal="center"/>
    </xf>
    <xf numFmtId="0" fontId="2" fillId="0" borderId="6" xfId="0" applyFont="1" applyFill="1" applyBorder="1" applyAlignment="1">
      <alignment horizontal="left"/>
    </xf>
    <xf numFmtId="0" fontId="1" fillId="0" borderId="7" xfId="0" applyFont="1" applyFill="1" applyBorder="1" applyAlignment="1">
      <alignment/>
    </xf>
    <xf numFmtId="164" fontId="1" fillId="0" borderId="7" xfId="17" applyNumberFormat="1" applyFont="1" applyFill="1" applyBorder="1" applyAlignment="1">
      <alignment/>
    </xf>
    <xf numFmtId="0" fontId="1" fillId="0" borderId="0" xfId="0" applyFont="1" applyFill="1" applyBorder="1" applyAlignment="1">
      <alignment horizontal="right"/>
    </xf>
    <xf numFmtId="165" fontId="1" fillId="0" borderId="0" xfId="0" applyNumberFormat="1" applyFont="1" applyFill="1" applyBorder="1" applyAlignment="1">
      <alignment/>
    </xf>
    <xf numFmtId="0" fontId="2" fillId="0" borderId="0" xfId="0" applyFont="1" applyFill="1" applyBorder="1" applyAlignment="1" quotePrefix="1">
      <alignment horizontal="left"/>
    </xf>
    <xf numFmtId="165" fontId="1" fillId="0" borderId="0" xfId="15" applyNumberFormat="1" applyFont="1" applyAlignment="1">
      <alignment/>
    </xf>
    <xf numFmtId="0" fontId="1" fillId="2" borderId="10" xfId="0" applyFont="1" applyFill="1" applyBorder="1" applyAlignment="1">
      <alignment/>
    </xf>
    <xf numFmtId="0" fontId="1" fillId="0" borderId="0" xfId="0" applyNumberFormat="1" applyFont="1" applyFill="1" applyBorder="1" applyAlignment="1">
      <alignment/>
    </xf>
    <xf numFmtId="0" fontId="1" fillId="0" borderId="0" xfId="0" applyNumberFormat="1" applyFont="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right"/>
    </xf>
    <xf numFmtId="165" fontId="1" fillId="0" borderId="0" xfId="15" applyNumberFormat="1" applyFont="1" applyBorder="1" applyAlignment="1">
      <alignment/>
    </xf>
    <xf numFmtId="0" fontId="1" fillId="0" borderId="8" xfId="0" applyFont="1" applyFill="1" applyBorder="1" applyAlignment="1">
      <alignment/>
    </xf>
    <xf numFmtId="165" fontId="1" fillId="0" borderId="2" xfId="15" applyNumberFormat="1" applyFont="1" applyFill="1" applyBorder="1" applyAlignment="1">
      <alignment/>
    </xf>
    <xf numFmtId="0" fontId="1" fillId="0" borderId="2" xfId="0" applyFont="1" applyFill="1" applyBorder="1" applyAlignment="1">
      <alignment/>
    </xf>
    <xf numFmtId="0" fontId="2" fillId="0" borderId="9" xfId="0" applyFont="1" applyBorder="1" applyAlignment="1">
      <alignment/>
    </xf>
    <xf numFmtId="164" fontId="1" fillId="0" borderId="2" xfId="17" applyNumberFormat="1" applyFont="1" applyFill="1" applyBorder="1" applyAlignment="1">
      <alignment/>
    </xf>
    <xf numFmtId="0" fontId="2" fillId="0" borderId="8" xfId="0" applyFont="1" applyFill="1" applyBorder="1" applyAlignment="1">
      <alignment horizontal="left"/>
    </xf>
    <xf numFmtId="165" fontId="1" fillId="0" borderId="7" xfId="15" applyNumberFormat="1" applyFont="1" applyFill="1" applyBorder="1" applyAlignment="1">
      <alignment/>
    </xf>
    <xf numFmtId="164" fontId="1" fillId="0" borderId="5" xfId="17" applyNumberFormat="1" applyFont="1" applyFill="1" applyBorder="1" applyAlignment="1">
      <alignment/>
    </xf>
    <xf numFmtId="164" fontId="1" fillId="0" borderId="9" xfId="17"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2" fillId="0" borderId="0" xfId="0" applyFont="1" applyBorder="1" applyAlignment="1">
      <alignment/>
    </xf>
    <xf numFmtId="0" fontId="1" fillId="0" borderId="13" xfId="0" applyFont="1" applyBorder="1" applyAlignment="1">
      <alignment horizontal="center"/>
    </xf>
    <xf numFmtId="0" fontId="2" fillId="0" borderId="13" xfId="0" applyFont="1" applyBorder="1" applyAlignment="1">
      <alignment/>
    </xf>
    <xf numFmtId="0" fontId="1" fillId="0" borderId="13" xfId="0" applyFont="1" applyFill="1" applyBorder="1" applyAlignment="1">
      <alignment/>
    </xf>
    <xf numFmtId="0" fontId="1" fillId="0" borderId="9" xfId="0" applyFont="1" applyFill="1" applyBorder="1" applyAlignment="1">
      <alignment/>
    </xf>
    <xf numFmtId="165" fontId="1" fillId="0" borderId="9" xfId="15" applyNumberFormat="1" applyFont="1" applyFill="1" applyBorder="1" applyAlignment="1">
      <alignment/>
    </xf>
    <xf numFmtId="0" fontId="2" fillId="0" borderId="6" xfId="0" applyFont="1" applyFill="1" applyBorder="1" applyAlignment="1">
      <alignment/>
    </xf>
    <xf numFmtId="165" fontId="2" fillId="0" borderId="7" xfId="15" applyNumberFormat="1" applyFont="1" applyFill="1" applyBorder="1" applyAlignment="1">
      <alignment/>
    </xf>
    <xf numFmtId="0" fontId="2" fillId="0" borderId="7" xfId="0" applyFont="1" applyFill="1" applyBorder="1" applyAlignment="1">
      <alignment/>
    </xf>
    <xf numFmtId="0" fontId="1" fillId="0" borderId="2" xfId="15" applyNumberFormat="1" applyFont="1" applyFill="1" applyBorder="1" applyAlignment="1">
      <alignment/>
    </xf>
    <xf numFmtId="0" fontId="1" fillId="0" borderId="2" xfId="0" applyNumberFormat="1" applyFont="1" applyFill="1" applyBorder="1" applyAlignment="1">
      <alignment/>
    </xf>
    <xf numFmtId="0" fontId="1" fillId="0" borderId="5" xfId="0" applyFont="1" applyFill="1" applyBorder="1" applyAlignment="1">
      <alignment horizontal="center"/>
    </xf>
    <xf numFmtId="164" fontId="2" fillId="0" borderId="5" xfId="17" applyNumberFormat="1" applyFont="1" applyFill="1" applyBorder="1" applyAlignment="1">
      <alignment/>
    </xf>
    <xf numFmtId="164" fontId="1" fillId="0" borderId="8" xfId="17" applyNumberFormat="1" applyFont="1" applyFill="1" applyBorder="1" applyAlignment="1">
      <alignment/>
    </xf>
    <xf numFmtId="164" fontId="1" fillId="0" borderId="6" xfId="17" applyNumberFormat="1" applyFont="1" applyFill="1" applyBorder="1" applyAlignment="1">
      <alignment/>
    </xf>
    <xf numFmtId="0" fontId="1" fillId="0" borderId="11" xfId="0" applyNumberFormat="1" applyFont="1" applyFill="1" applyBorder="1" applyAlignment="1">
      <alignment horizontal="center"/>
    </xf>
    <xf numFmtId="0" fontId="1" fillId="0" borderId="4" xfId="0" applyNumberFormat="1" applyFont="1" applyFill="1" applyBorder="1" applyAlignment="1">
      <alignment horizontal="center"/>
    </xf>
    <xf numFmtId="0" fontId="1" fillId="0" borderId="4" xfId="0" applyFont="1" applyFill="1" applyBorder="1" applyAlignment="1">
      <alignment horizontal="center"/>
    </xf>
    <xf numFmtId="0" fontId="1" fillId="0" borderId="11" xfId="0" applyFont="1" applyBorder="1" applyAlignment="1">
      <alignment/>
    </xf>
    <xf numFmtId="0" fontId="1" fillId="0" borderId="4" xfId="0" applyFont="1" applyFill="1" applyBorder="1" applyAlignment="1">
      <alignment/>
    </xf>
    <xf numFmtId="0" fontId="1" fillId="0" borderId="6" xfId="0" applyFont="1" applyBorder="1" applyAlignment="1">
      <alignment/>
    </xf>
    <xf numFmtId="43" fontId="1" fillId="0" borderId="5" xfId="0" applyNumberFormat="1" applyFont="1" applyBorder="1" applyAlignment="1">
      <alignment/>
    </xf>
    <xf numFmtId="0" fontId="2" fillId="0" borderId="4" xfId="0" applyFont="1" applyBorder="1" applyAlignment="1">
      <alignment/>
    </xf>
    <xf numFmtId="0" fontId="4" fillId="0" borderId="0" xfId="0" applyNumberFormat="1" applyFont="1" applyFill="1" applyBorder="1" applyAlignment="1">
      <alignment/>
    </xf>
    <xf numFmtId="0" fontId="4" fillId="0" borderId="0" xfId="0" applyFont="1" applyFill="1" applyBorder="1" applyAlignment="1">
      <alignment/>
    </xf>
    <xf numFmtId="0" fontId="1" fillId="0" borderId="6" xfId="0" applyFont="1" applyFill="1" applyBorder="1" applyAlignment="1">
      <alignment/>
    </xf>
    <xf numFmtId="0" fontId="1" fillId="0" borderId="1" xfId="0" applyFont="1" applyFill="1" applyBorder="1" applyAlignment="1">
      <alignment/>
    </xf>
    <xf numFmtId="44" fontId="1" fillId="0" borderId="0" xfId="17" applyNumberFormat="1" applyFont="1" applyBorder="1" applyAlignment="1">
      <alignment/>
    </xf>
    <xf numFmtId="44" fontId="1" fillId="0" borderId="4" xfId="17" applyNumberFormat="1" applyFont="1" applyBorder="1" applyAlignment="1">
      <alignment/>
    </xf>
    <xf numFmtId="0" fontId="3" fillId="0" borderId="0" xfId="0" applyFont="1" applyAlignment="1">
      <alignment horizontal="center"/>
    </xf>
    <xf numFmtId="0" fontId="1" fillId="0" borderId="0" xfId="0" applyNumberFormat="1" applyFont="1" applyBorder="1" applyAlignment="1">
      <alignment horizontal="center"/>
    </xf>
    <xf numFmtId="44" fontId="1" fillId="0" borderId="5" xfId="17" applyNumberFormat="1" applyFont="1" applyBorder="1" applyAlignment="1">
      <alignment/>
    </xf>
    <xf numFmtId="164" fontId="1" fillId="0" borderId="4" xfId="17" applyNumberFormat="1" applyFont="1" applyBorder="1" applyAlignment="1">
      <alignment/>
    </xf>
    <xf numFmtId="44" fontId="1" fillId="0" borderId="10" xfId="17" applyNumberFormat="1" applyFont="1" applyBorder="1" applyAlignment="1">
      <alignment/>
    </xf>
    <xf numFmtId="0" fontId="1" fillId="0" borderId="14" xfId="0" applyFont="1" applyBorder="1" applyAlignment="1">
      <alignment horizontal="center"/>
    </xf>
    <xf numFmtId="0" fontId="1" fillId="0" borderId="0" xfId="0" applyFont="1" applyBorder="1" applyAlignment="1">
      <alignment horizontal="left"/>
    </xf>
    <xf numFmtId="0" fontId="4" fillId="0" borderId="0" xfId="0" applyNumberFormat="1" applyFont="1" applyFill="1" applyBorder="1" applyAlignment="1" quotePrefix="1">
      <alignment/>
    </xf>
    <xf numFmtId="0" fontId="4" fillId="0" borderId="0" xfId="0" applyFont="1" applyFill="1" applyBorder="1" applyAlignment="1" quotePrefix="1">
      <alignment/>
    </xf>
    <xf numFmtId="0" fontId="2" fillId="0" borderId="11" xfId="0" applyNumberFormat="1" applyFont="1" applyFill="1" applyBorder="1" applyAlignment="1">
      <alignment horizontal="center"/>
    </xf>
    <xf numFmtId="0" fontId="1" fillId="0" borderId="14" xfId="0" applyFont="1" applyFill="1" applyBorder="1" applyAlignment="1">
      <alignment horizontal="center"/>
    </xf>
    <xf numFmtId="0" fontId="1" fillId="0" borderId="11" xfId="0" applyNumberFormat="1" applyFont="1" applyBorder="1" applyAlignment="1">
      <alignment horizontal="center"/>
    </xf>
    <xf numFmtId="165" fontId="1" fillId="0" borderId="9" xfId="15" applyNumberFormat="1" applyFont="1" applyFill="1" applyBorder="1" applyAlignment="1">
      <alignment horizontal="center"/>
    </xf>
    <xf numFmtId="0" fontId="1" fillId="0" borderId="9" xfId="0" applyFont="1" applyFill="1" applyBorder="1" applyAlignment="1">
      <alignment horizontal="center"/>
    </xf>
    <xf numFmtId="0" fontId="1" fillId="0" borderId="13" xfId="0" applyNumberFormat="1" applyFont="1" applyBorder="1" applyAlignment="1">
      <alignment horizontal="center"/>
    </xf>
    <xf numFmtId="0" fontId="1" fillId="0" borderId="9" xfId="0" applyNumberFormat="1" applyFont="1" applyBorder="1" applyAlignment="1">
      <alignment horizontal="center"/>
    </xf>
    <xf numFmtId="164" fontId="1" fillId="0" borderId="14" xfId="17" applyNumberFormat="1" applyFont="1" applyFill="1" applyBorder="1" applyAlignment="1">
      <alignment/>
    </xf>
    <xf numFmtId="164" fontId="1" fillId="0" borderId="15" xfId="17" applyNumberFormat="1" applyFont="1" applyFill="1" applyBorder="1" applyAlignment="1">
      <alignment/>
    </xf>
    <xf numFmtId="0" fontId="1" fillId="0" borderId="16" xfId="0" applyFont="1" applyFill="1" applyBorder="1" applyAlignment="1">
      <alignment/>
    </xf>
    <xf numFmtId="0" fontId="1" fillId="0" borderId="16" xfId="0" applyFont="1" applyBorder="1" applyAlignment="1">
      <alignment/>
    </xf>
    <xf numFmtId="164" fontId="1" fillId="0" borderId="17" xfId="17" applyNumberFormat="1" applyFont="1" applyFill="1" applyBorder="1" applyAlignment="1">
      <alignment/>
    </xf>
    <xf numFmtId="0" fontId="1" fillId="0" borderId="18" xfId="0" applyFont="1" applyFill="1" applyBorder="1" applyAlignment="1">
      <alignment/>
    </xf>
    <xf numFmtId="0" fontId="1" fillId="0" borderId="18" xfId="0" applyFont="1" applyBorder="1" applyAlignment="1">
      <alignment/>
    </xf>
    <xf numFmtId="164" fontId="1" fillId="0" borderId="19" xfId="17" applyNumberFormat="1" applyFont="1" applyFill="1" applyBorder="1" applyAlignment="1">
      <alignment/>
    </xf>
    <xf numFmtId="0" fontId="1" fillId="0" borderId="20" xfId="0" applyFont="1" applyFill="1" applyBorder="1" applyAlignment="1">
      <alignment/>
    </xf>
    <xf numFmtId="0" fontId="1" fillId="0" borderId="20" xfId="0" applyFont="1" applyBorder="1" applyAlignment="1">
      <alignment/>
    </xf>
    <xf numFmtId="165" fontId="1" fillId="0" borderId="21" xfId="0" applyNumberFormat="1" applyFont="1" applyFill="1" applyBorder="1" applyAlignment="1">
      <alignment/>
    </xf>
    <xf numFmtId="0" fontId="1" fillId="0" borderId="21" xfId="0" applyFont="1" applyBorder="1" applyAlignment="1">
      <alignment/>
    </xf>
    <xf numFmtId="165" fontId="1" fillId="0" borderId="18" xfId="0" applyNumberFormat="1" applyFont="1" applyFill="1" applyBorder="1" applyAlignment="1">
      <alignment/>
    </xf>
    <xf numFmtId="164" fontId="1" fillId="0" borderId="22" xfId="17" applyNumberFormat="1" applyFont="1" applyFill="1" applyBorder="1" applyAlignment="1">
      <alignment/>
    </xf>
    <xf numFmtId="0" fontId="1" fillId="0" borderId="23" xfId="0" applyFont="1" applyFill="1" applyBorder="1" applyAlignment="1">
      <alignment/>
    </xf>
    <xf numFmtId="0" fontId="1" fillId="0" borderId="23" xfId="0" applyFont="1" applyBorder="1" applyAlignment="1">
      <alignment/>
    </xf>
    <xf numFmtId="0" fontId="1" fillId="0" borderId="24" xfId="0" applyFont="1" applyFill="1" applyBorder="1" applyAlignment="1">
      <alignment/>
    </xf>
    <xf numFmtId="164" fontId="1" fillId="0" borderId="24" xfId="17" applyNumberFormat="1" applyFont="1" applyFill="1" applyBorder="1" applyAlignment="1">
      <alignment/>
    </xf>
    <xf numFmtId="0" fontId="1" fillId="0" borderId="24" xfId="0" applyFont="1" applyBorder="1" applyAlignment="1">
      <alignment/>
    </xf>
    <xf numFmtId="165" fontId="1" fillId="0" borderId="23" xfId="0" applyNumberFormat="1" applyFont="1" applyFill="1" applyBorder="1" applyAlignment="1">
      <alignment/>
    </xf>
    <xf numFmtId="44" fontId="2" fillId="0" borderId="4" xfId="17" applyFont="1" applyFill="1" applyBorder="1" applyAlignment="1">
      <alignment/>
    </xf>
    <xf numFmtId="44" fontId="1" fillId="0" borderId="4" xfId="17" applyFont="1" applyFill="1" applyBorder="1" applyAlignment="1">
      <alignment/>
    </xf>
    <xf numFmtId="44" fontId="1" fillId="0" borderId="11" xfId="17" applyFont="1" applyFill="1" applyBorder="1" applyAlignment="1">
      <alignment/>
    </xf>
    <xf numFmtId="44" fontId="2" fillId="0" borderId="10" xfId="17" applyFont="1" applyFill="1" applyBorder="1" applyAlignment="1">
      <alignment/>
    </xf>
    <xf numFmtId="44" fontId="1" fillId="0" borderId="10" xfId="17" applyFont="1" applyFill="1" applyBorder="1" applyAlignment="1">
      <alignment/>
    </xf>
    <xf numFmtId="44" fontId="1" fillId="0" borderId="4" xfId="17" applyFont="1" applyBorder="1" applyAlignment="1">
      <alignment/>
    </xf>
    <xf numFmtId="44" fontId="1" fillId="0" borderId="1" xfId="17" applyFont="1" applyFill="1" applyBorder="1" applyAlignment="1">
      <alignment/>
    </xf>
    <xf numFmtId="0" fontId="1" fillId="0" borderId="25" xfId="0" applyFont="1" applyBorder="1" applyAlignment="1">
      <alignment/>
    </xf>
    <xf numFmtId="0" fontId="1" fillId="0" borderId="26" xfId="0" applyFont="1" applyBorder="1" applyAlignment="1">
      <alignment/>
    </xf>
    <xf numFmtId="165" fontId="1" fillId="0" borderId="17" xfId="15" applyNumberFormat="1" applyFont="1" applyFill="1" applyBorder="1" applyAlignment="1">
      <alignment/>
    </xf>
    <xf numFmtId="165" fontId="1" fillId="0" borderId="22" xfId="15" applyNumberFormat="1" applyFont="1" applyFill="1" applyBorder="1" applyAlignment="1">
      <alignment/>
    </xf>
    <xf numFmtId="0" fontId="1" fillId="0" borderId="27" xfId="0" applyFont="1" applyFill="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29" xfId="15" applyNumberFormat="1" applyFont="1" applyFill="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0" fontId="1" fillId="0" borderId="33" xfId="0" applyFont="1" applyBorder="1" applyAlignment="1">
      <alignment/>
    </xf>
    <xf numFmtId="0" fontId="1" fillId="0" borderId="1" xfId="0" applyFont="1" applyFill="1" applyBorder="1" applyAlignment="1">
      <alignment horizontal="center"/>
    </xf>
    <xf numFmtId="44" fontId="1" fillId="0" borderId="34" xfId="17" applyFont="1" applyFill="1" applyBorder="1" applyAlignment="1">
      <alignment/>
    </xf>
    <xf numFmtId="44" fontId="1" fillId="0" borderId="35" xfId="17" applyFont="1" applyFill="1" applyBorder="1" applyAlignment="1">
      <alignment/>
    </xf>
    <xf numFmtId="44" fontId="1" fillId="0" borderId="36" xfId="17" applyFont="1" applyFill="1" applyBorder="1" applyAlignment="1">
      <alignment/>
    </xf>
    <xf numFmtId="44" fontId="1" fillId="0" borderId="37" xfId="17" applyFont="1" applyFill="1" applyBorder="1" applyAlignment="1">
      <alignment/>
    </xf>
    <xf numFmtId="44" fontId="1" fillId="0" borderId="38" xfId="17" applyFont="1" applyFill="1" applyBorder="1" applyAlignment="1">
      <alignment/>
    </xf>
    <xf numFmtId="164" fontId="1" fillId="0" borderId="30" xfId="17" applyNumberFormat="1" applyFont="1" applyFill="1" applyBorder="1" applyAlignment="1">
      <alignment/>
    </xf>
    <xf numFmtId="164" fontId="1" fillId="0" borderId="25" xfId="17" applyNumberFormat="1" applyFont="1" applyFill="1" applyBorder="1" applyAlignment="1">
      <alignment/>
    </xf>
    <xf numFmtId="164" fontId="1" fillId="0" borderId="26" xfId="17" applyNumberFormat="1" applyFont="1" applyFill="1" applyBorder="1" applyAlignment="1">
      <alignment/>
    </xf>
    <xf numFmtId="164" fontId="1" fillId="0" borderId="31" xfId="17" applyNumberFormat="1" applyFont="1" applyFill="1" applyBorder="1" applyAlignment="1">
      <alignment/>
    </xf>
    <xf numFmtId="164" fontId="1" fillId="0" borderId="32" xfId="17" applyNumberFormat="1" applyFont="1" applyFill="1" applyBorder="1" applyAlignment="1">
      <alignment/>
    </xf>
    <xf numFmtId="165" fontId="1" fillId="0" borderId="15" xfId="15" applyNumberFormat="1" applyFont="1" applyFill="1" applyBorder="1" applyAlignment="1">
      <alignment/>
    </xf>
    <xf numFmtId="165" fontId="1" fillId="0" borderId="39" xfId="15" applyNumberFormat="1" applyFont="1" applyFill="1" applyBorder="1" applyAlignment="1">
      <alignment/>
    </xf>
    <xf numFmtId="165" fontId="1" fillId="0" borderId="19" xfId="15" applyNumberFormat="1" applyFont="1" applyFill="1" applyBorder="1" applyAlignment="1">
      <alignment/>
    </xf>
    <xf numFmtId="165" fontId="1" fillId="0" borderId="40" xfId="15" applyNumberFormat="1" applyFont="1" applyFill="1" applyBorder="1" applyAlignment="1">
      <alignment/>
    </xf>
    <xf numFmtId="164" fontId="1" fillId="0" borderId="41" xfId="17" applyNumberFormat="1" applyFont="1" applyFill="1" applyBorder="1" applyAlignment="1">
      <alignment/>
    </xf>
    <xf numFmtId="164" fontId="1" fillId="0" borderId="42" xfId="17" applyNumberFormat="1" applyFont="1" applyFill="1" applyBorder="1" applyAlignment="1">
      <alignment/>
    </xf>
    <xf numFmtId="164" fontId="1" fillId="0" borderId="43" xfId="17" applyNumberFormat="1" applyFont="1" applyFill="1" applyBorder="1" applyAlignment="1">
      <alignment/>
    </xf>
    <xf numFmtId="164" fontId="1" fillId="0" borderId="44" xfId="17" applyNumberFormat="1" applyFont="1" applyFill="1" applyBorder="1" applyAlignment="1">
      <alignment/>
    </xf>
    <xf numFmtId="164" fontId="1" fillId="0" borderId="45" xfId="17" applyNumberFormat="1" applyFont="1" applyFill="1" applyBorder="1" applyAlignment="1">
      <alignment/>
    </xf>
    <xf numFmtId="164" fontId="1" fillId="0" borderId="46" xfId="17" applyNumberFormat="1" applyFont="1" applyFill="1" applyBorder="1" applyAlignment="1">
      <alignment/>
    </xf>
    <xf numFmtId="164" fontId="2" fillId="0" borderId="14" xfId="17" applyNumberFormat="1" applyFont="1" applyFill="1" applyBorder="1" applyAlignment="1">
      <alignment/>
    </xf>
    <xf numFmtId="164" fontId="1" fillId="0" borderId="47" xfId="17" applyNumberFormat="1" applyFont="1" applyFill="1" applyBorder="1" applyAlignment="1">
      <alignment/>
    </xf>
    <xf numFmtId="164" fontId="1" fillId="0" borderId="48" xfId="17" applyNumberFormat="1" applyFont="1" applyFill="1" applyBorder="1" applyAlignment="1">
      <alignment/>
    </xf>
    <xf numFmtId="164" fontId="1" fillId="0" borderId="3" xfId="17" applyNumberFormat="1" applyFont="1" applyFill="1" applyBorder="1" applyAlignment="1">
      <alignment/>
    </xf>
    <xf numFmtId="164" fontId="1" fillId="0" borderId="49" xfId="17" applyNumberFormat="1" applyFont="1" applyFill="1" applyBorder="1" applyAlignment="1">
      <alignment/>
    </xf>
    <xf numFmtId="164" fontId="1" fillId="0" borderId="50" xfId="17" applyNumberFormat="1" applyFont="1" applyFill="1" applyBorder="1" applyAlignment="1">
      <alignment/>
    </xf>
    <xf numFmtId="164" fontId="2" fillId="0" borderId="51" xfId="17" applyNumberFormat="1" applyFont="1" applyFill="1" applyBorder="1" applyAlignment="1">
      <alignment/>
    </xf>
    <xf numFmtId="164" fontId="1" fillId="0" borderId="51" xfId="17" applyNumberFormat="1" applyFont="1" applyFill="1" applyBorder="1" applyAlignment="1">
      <alignment/>
    </xf>
    <xf numFmtId="165" fontId="1" fillId="0" borderId="14" xfId="15" applyNumberFormat="1" applyFont="1" applyBorder="1" applyAlignment="1">
      <alignment/>
    </xf>
    <xf numFmtId="164" fontId="1" fillId="0" borderId="52" xfId="17" applyNumberFormat="1" applyFont="1" applyFill="1" applyBorder="1" applyAlignment="1">
      <alignment/>
    </xf>
    <xf numFmtId="164" fontId="1" fillId="0" borderId="53" xfId="17" applyNumberFormat="1" applyFont="1" applyFill="1" applyBorder="1" applyAlignment="1">
      <alignment/>
    </xf>
    <xf numFmtId="164" fontId="1" fillId="0" borderId="40" xfId="17" applyNumberFormat="1" applyFont="1" applyFill="1" applyBorder="1" applyAlignment="1">
      <alignment/>
    </xf>
    <xf numFmtId="0" fontId="1" fillId="0" borderId="21" xfId="0" applyFont="1" applyFill="1" applyBorder="1" applyAlignment="1">
      <alignment/>
    </xf>
    <xf numFmtId="164" fontId="1" fillId="0" borderId="33" xfId="17" applyNumberFormat="1" applyFont="1" applyFill="1" applyBorder="1" applyAlignment="1">
      <alignment/>
    </xf>
    <xf numFmtId="0" fontId="1" fillId="0" borderId="6" xfId="0" applyFont="1" applyFill="1" applyBorder="1" applyAlignment="1">
      <alignment horizontal="left"/>
    </xf>
    <xf numFmtId="164" fontId="1" fillId="0" borderId="29" xfId="17" applyNumberFormat="1" applyFont="1" applyFill="1" applyBorder="1" applyAlignment="1">
      <alignment/>
    </xf>
    <xf numFmtId="164" fontId="1" fillId="0" borderId="28" xfId="17" applyNumberFormat="1" applyFont="1" applyFill="1" applyBorder="1" applyAlignment="1">
      <alignment/>
    </xf>
    <xf numFmtId="164" fontId="1" fillId="0" borderId="54" xfId="17" applyNumberFormat="1" applyFont="1" applyFill="1" applyBorder="1" applyAlignment="1">
      <alignment/>
    </xf>
    <xf numFmtId="164" fontId="1" fillId="0" borderId="55" xfId="17" applyNumberFormat="1" applyFont="1" applyFill="1" applyBorder="1" applyAlignment="1">
      <alignment/>
    </xf>
    <xf numFmtId="0" fontId="1" fillId="0" borderId="47" xfId="0" applyFont="1" applyFill="1" applyBorder="1" applyAlignment="1">
      <alignment/>
    </xf>
    <xf numFmtId="0" fontId="1" fillId="0" borderId="4" xfId="0" applyFont="1" applyBorder="1" applyAlignment="1">
      <alignment horizontal="center"/>
    </xf>
    <xf numFmtId="0" fontId="2" fillId="0" borderId="4" xfId="0" applyFont="1" applyFill="1" applyBorder="1" applyAlignment="1">
      <alignment horizontal="center"/>
    </xf>
    <xf numFmtId="0" fontId="2" fillId="0" borderId="0" xfId="0" applyNumberFormat="1" applyFont="1" applyBorder="1" applyAlignment="1">
      <alignment horizontal="center"/>
    </xf>
    <xf numFmtId="164" fontId="1" fillId="0" borderId="34" xfId="0" applyNumberFormat="1" applyFont="1" applyBorder="1" applyAlignment="1">
      <alignment/>
    </xf>
    <xf numFmtId="164" fontId="1" fillId="0" borderId="38" xfId="0" applyNumberFormat="1" applyFont="1" applyBorder="1" applyAlignment="1">
      <alignment/>
    </xf>
    <xf numFmtId="164" fontId="1" fillId="0" borderId="10" xfId="0" applyNumberFormat="1" applyFont="1" applyBorder="1" applyAlignment="1">
      <alignment/>
    </xf>
    <xf numFmtId="165" fontId="1" fillId="0" borderId="38" xfId="15" applyNumberFormat="1" applyFont="1" applyFill="1" applyBorder="1" applyAlignment="1">
      <alignment horizontal="center"/>
    </xf>
    <xf numFmtId="165" fontId="1" fillId="0" borderId="40" xfId="15" applyNumberFormat="1" applyFont="1" applyFill="1" applyBorder="1" applyAlignment="1">
      <alignment horizontal="center"/>
    </xf>
    <xf numFmtId="0" fontId="1" fillId="0" borderId="21" xfId="0" applyFont="1" applyFill="1" applyBorder="1" applyAlignment="1">
      <alignment horizontal="center"/>
    </xf>
    <xf numFmtId="0" fontId="1" fillId="0" borderId="21" xfId="0" applyFont="1" applyBorder="1" applyAlignment="1">
      <alignment horizontal="center"/>
    </xf>
    <xf numFmtId="0" fontId="1" fillId="0" borderId="33" xfId="0" applyFont="1" applyBorder="1" applyAlignment="1">
      <alignment horizontal="center"/>
    </xf>
    <xf numFmtId="0" fontId="1" fillId="0" borderId="38" xfId="0" applyFont="1" applyBorder="1" applyAlignment="1">
      <alignment horizontal="center"/>
    </xf>
    <xf numFmtId="164" fontId="2" fillId="0" borderId="13" xfId="17" applyNumberFormat="1" applyFont="1" applyFill="1" applyBorder="1" applyAlignment="1">
      <alignment/>
    </xf>
    <xf numFmtId="164" fontId="2" fillId="0" borderId="12" xfId="17" applyNumberFormat="1" applyFont="1" applyFill="1" applyBorder="1" applyAlignment="1">
      <alignment/>
    </xf>
    <xf numFmtId="165" fontId="2" fillId="0" borderId="9" xfId="15" applyNumberFormat="1" applyFont="1" applyFill="1" applyBorder="1" applyAlignment="1">
      <alignment/>
    </xf>
    <xf numFmtId="165" fontId="2" fillId="0" borderId="9" xfId="0" applyNumberFormat="1" applyFont="1" applyFill="1" applyBorder="1" applyAlignment="1">
      <alignment/>
    </xf>
    <xf numFmtId="170" fontId="1" fillId="0" borderId="4" xfId="17" applyNumberFormat="1" applyFont="1" applyBorder="1" applyAlignment="1">
      <alignment/>
    </xf>
    <xf numFmtId="44" fontId="1" fillId="0" borderId="35" xfId="17" applyNumberFormat="1" applyFont="1" applyFill="1" applyBorder="1" applyAlignment="1">
      <alignment/>
    </xf>
    <xf numFmtId="44" fontId="1" fillId="0" borderId="17" xfId="17" applyNumberFormat="1" applyFont="1" applyFill="1" applyBorder="1" applyAlignment="1">
      <alignment/>
    </xf>
    <xf numFmtId="44" fontId="1" fillId="0" borderId="18" xfId="17" applyNumberFormat="1" applyFont="1" applyFill="1" applyBorder="1" applyAlignment="1">
      <alignment/>
    </xf>
    <xf numFmtId="44" fontId="1" fillId="0" borderId="18" xfId="17" applyNumberFormat="1" applyFont="1" applyBorder="1" applyAlignment="1">
      <alignment/>
    </xf>
    <xf numFmtId="44" fontId="1" fillId="0" borderId="25" xfId="17" applyNumberFormat="1" applyFont="1" applyBorder="1" applyAlignment="1">
      <alignment/>
    </xf>
    <xf numFmtId="44" fontId="1" fillId="0" borderId="35" xfId="17" applyNumberFormat="1" applyFont="1" applyBorder="1" applyAlignment="1">
      <alignment/>
    </xf>
    <xf numFmtId="44" fontId="1" fillId="0" borderId="36" xfId="17" applyNumberFormat="1" applyFont="1" applyFill="1" applyBorder="1" applyAlignment="1">
      <alignment/>
    </xf>
    <xf numFmtId="44" fontId="1" fillId="0" borderId="22" xfId="17" applyNumberFormat="1" applyFont="1" applyFill="1" applyBorder="1" applyAlignment="1">
      <alignment/>
    </xf>
    <xf numFmtId="44" fontId="1" fillId="0" borderId="23" xfId="17" applyNumberFormat="1" applyFont="1" applyFill="1" applyBorder="1" applyAlignment="1">
      <alignment/>
    </xf>
    <xf numFmtId="44" fontId="1" fillId="0" borderId="23" xfId="17" applyNumberFormat="1" applyFont="1" applyBorder="1" applyAlignment="1">
      <alignment/>
    </xf>
    <xf numFmtId="44" fontId="1" fillId="0" borderId="26" xfId="17" applyNumberFormat="1" applyFont="1" applyBorder="1" applyAlignment="1">
      <alignment/>
    </xf>
    <xf numFmtId="44" fontId="1" fillId="0" borderId="36" xfId="17" applyNumberFormat="1" applyFont="1" applyBorder="1" applyAlignment="1">
      <alignment/>
    </xf>
    <xf numFmtId="44" fontId="1" fillId="0" borderId="4" xfId="17" applyNumberFormat="1" applyFont="1" applyFill="1" applyBorder="1" applyAlignment="1">
      <alignment/>
    </xf>
    <xf numFmtId="44" fontId="1" fillId="0" borderId="0" xfId="17" applyNumberFormat="1" applyFont="1" applyFill="1" applyBorder="1" applyAlignment="1">
      <alignment/>
    </xf>
    <xf numFmtId="44" fontId="1" fillId="0" borderId="10" xfId="17" applyNumberFormat="1" applyFont="1" applyFill="1" applyBorder="1" applyAlignment="1">
      <alignment/>
    </xf>
    <xf numFmtId="44" fontId="1" fillId="0" borderId="29" xfId="17" applyNumberFormat="1" applyFont="1" applyFill="1" applyBorder="1" applyAlignment="1">
      <alignment/>
    </xf>
    <xf numFmtId="44" fontId="1" fillId="0" borderId="27" xfId="17" applyNumberFormat="1" applyFont="1" applyFill="1" applyBorder="1" applyAlignment="1">
      <alignment/>
    </xf>
    <xf numFmtId="44" fontId="1" fillId="0" borderId="27" xfId="17" applyNumberFormat="1" applyFont="1" applyBorder="1" applyAlignment="1">
      <alignment/>
    </xf>
    <xf numFmtId="44" fontId="1" fillId="0" borderId="28" xfId="17" applyNumberFormat="1" applyFont="1" applyBorder="1" applyAlignment="1">
      <alignment/>
    </xf>
    <xf numFmtId="44" fontId="2" fillId="0" borderId="1" xfId="17" applyNumberFormat="1" applyFont="1" applyFill="1" applyBorder="1" applyAlignment="1">
      <alignment/>
    </xf>
    <xf numFmtId="44" fontId="2" fillId="0" borderId="9" xfId="17" applyNumberFormat="1" applyFont="1" applyFill="1" applyBorder="1" applyAlignment="1">
      <alignment/>
    </xf>
    <xf numFmtId="44" fontId="2" fillId="0" borderId="13" xfId="17" applyNumberFormat="1" applyFont="1" applyBorder="1" applyAlignment="1">
      <alignment/>
    </xf>
    <xf numFmtId="44" fontId="2" fillId="0" borderId="9" xfId="17" applyNumberFormat="1" applyFont="1" applyBorder="1" applyAlignment="1">
      <alignment/>
    </xf>
    <xf numFmtId="44" fontId="2" fillId="0" borderId="1" xfId="17" applyNumberFormat="1" applyFont="1" applyBorder="1" applyAlignment="1">
      <alignment/>
    </xf>
    <xf numFmtId="164" fontId="2" fillId="0" borderId="4" xfId="17" applyNumberFormat="1" applyFont="1" applyFill="1" applyBorder="1" applyAlignment="1">
      <alignment/>
    </xf>
    <xf numFmtId="164" fontId="2" fillId="0" borderId="10" xfId="0" applyNumberFormat="1" applyFont="1" applyBorder="1" applyAlignment="1">
      <alignment/>
    </xf>
    <xf numFmtId="0" fontId="1" fillId="0" borderId="1" xfId="0" applyNumberFormat="1" applyFont="1" applyBorder="1" applyAlignment="1">
      <alignment horizontal="center"/>
    </xf>
    <xf numFmtId="0" fontId="1" fillId="0" borderId="4" xfId="0" applyNumberFormat="1" applyFont="1" applyBorder="1" applyAlignment="1">
      <alignment horizontal="center"/>
    </xf>
    <xf numFmtId="0" fontId="1" fillId="0" borderId="11" xfId="0" applyFont="1" applyFill="1" applyBorder="1" applyAlignment="1">
      <alignment horizontal="center"/>
    </xf>
    <xf numFmtId="0" fontId="2" fillId="0" borderId="0" xfId="0" applyFont="1" applyAlignment="1">
      <alignment horizontal="center"/>
    </xf>
    <xf numFmtId="0" fontId="1" fillId="0" borderId="38" xfId="0" applyFont="1" applyFill="1" applyBorder="1" applyAlignment="1">
      <alignment horizontal="center"/>
    </xf>
    <xf numFmtId="0" fontId="1" fillId="0" borderId="14"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4" xfId="0" applyFont="1" applyFill="1" applyBorder="1" applyAlignment="1">
      <alignment horizontal="left"/>
    </xf>
    <xf numFmtId="42" fontId="1" fillId="0" borderId="4" xfId="17" applyNumberFormat="1" applyFont="1" applyBorder="1" applyAlignment="1">
      <alignment/>
    </xf>
    <xf numFmtId="0" fontId="2" fillId="0" borderId="11" xfId="0" applyFont="1" applyFill="1" applyBorder="1" applyAlignment="1">
      <alignment horizontal="left"/>
    </xf>
    <xf numFmtId="164" fontId="1" fillId="0" borderId="4" xfId="17" applyNumberFormat="1" applyFont="1" applyFill="1" applyBorder="1" applyAlignment="1">
      <alignment/>
    </xf>
    <xf numFmtId="164" fontId="1" fillId="0" borderId="1" xfId="17" applyNumberFormat="1" applyFont="1" applyFill="1" applyBorder="1" applyAlignment="1">
      <alignment/>
    </xf>
    <xf numFmtId="164" fontId="2" fillId="0" borderId="0" xfId="17" applyNumberFormat="1" applyFont="1" applyBorder="1" applyAlignment="1">
      <alignment/>
    </xf>
    <xf numFmtId="0" fontId="2" fillId="0" borderId="4" xfId="0" applyFont="1" applyFill="1" applyBorder="1" applyAlignment="1">
      <alignment horizontal="left"/>
    </xf>
    <xf numFmtId="0" fontId="2" fillId="0" borderId="0" xfId="0" applyNumberFormat="1" applyFont="1" applyFill="1" applyBorder="1" applyAlignment="1">
      <alignment horizontal="center"/>
    </xf>
    <xf numFmtId="164" fontId="2" fillId="0" borderId="0" xfId="0" applyNumberFormat="1" applyFont="1" applyFill="1" applyBorder="1" applyAlignment="1">
      <alignment horizontal="right"/>
    </xf>
    <xf numFmtId="0" fontId="2" fillId="0" borderId="4" xfId="0" applyFont="1" applyFill="1" applyBorder="1" applyAlignment="1">
      <alignment/>
    </xf>
    <xf numFmtId="0" fontId="1" fillId="0" borderId="4" xfId="0" applyFont="1" applyFill="1" applyBorder="1" applyAlignment="1">
      <alignment horizontal="right"/>
    </xf>
    <xf numFmtId="42" fontId="2" fillId="0" borderId="0" xfId="0" applyNumberFormat="1" applyFont="1" applyBorder="1" applyAlignment="1">
      <alignment/>
    </xf>
    <xf numFmtId="0" fontId="1" fillId="0" borderId="4" xfId="0" applyFont="1" applyBorder="1" applyAlignment="1">
      <alignment horizontal="right"/>
    </xf>
    <xf numFmtId="164" fontId="1" fillId="0" borderId="4" xfId="0" applyNumberFormat="1" applyFont="1" applyFill="1" applyBorder="1" applyAlignment="1">
      <alignment/>
    </xf>
    <xf numFmtId="0" fontId="1" fillId="0" borderId="1" xfId="0" applyNumberFormat="1" applyFont="1" applyFill="1" applyBorder="1" applyAlignment="1">
      <alignment horizontal="center"/>
    </xf>
    <xf numFmtId="164" fontId="2" fillId="0" borderId="4" xfId="17" applyNumberFormat="1" applyFont="1" applyBorder="1" applyAlignment="1">
      <alignment/>
    </xf>
    <xf numFmtId="0" fontId="4" fillId="0" borderId="0" xfId="0" applyFont="1" applyFill="1" applyBorder="1" applyAlignment="1">
      <alignment horizontal="right"/>
    </xf>
    <xf numFmtId="170" fontId="2" fillId="0" borderId="4" xfId="17" applyNumberFormat="1" applyFont="1" applyBorder="1" applyAlignment="1">
      <alignment/>
    </xf>
    <xf numFmtId="0" fontId="2" fillId="0" borderId="14" xfId="0" applyNumberFormat="1" applyFont="1" applyFill="1" applyBorder="1" applyAlignment="1">
      <alignment horizontal="center"/>
    </xf>
    <xf numFmtId="0" fontId="6" fillId="0" borderId="12" xfId="0" applyFont="1" applyFill="1" applyBorder="1" applyAlignment="1">
      <alignment/>
    </xf>
    <xf numFmtId="0" fontId="6" fillId="0" borderId="0"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Alignment="1">
      <alignment horizontal="center"/>
    </xf>
    <xf numFmtId="0" fontId="5" fillId="0" borderId="0" xfId="0" applyFont="1" applyAlignment="1">
      <alignment/>
    </xf>
    <xf numFmtId="164" fontId="2" fillId="0" borderId="11" xfId="17" applyNumberFormat="1" applyFont="1" applyBorder="1" applyAlignment="1">
      <alignment/>
    </xf>
    <xf numFmtId="0" fontId="2" fillId="0" borderId="4" xfId="0" applyFont="1" applyFill="1" applyBorder="1" applyAlignment="1">
      <alignment horizontal="right"/>
    </xf>
    <xf numFmtId="164" fontId="4" fillId="0" borderId="2" xfId="17" applyNumberFormat="1" applyFont="1" applyFill="1" applyBorder="1" applyAlignment="1">
      <alignment/>
    </xf>
    <xf numFmtId="42" fontId="2" fillId="0" borderId="4" xfId="17" applyNumberFormat="1" applyFont="1" applyBorder="1" applyAlignment="1">
      <alignment/>
    </xf>
    <xf numFmtId="0" fontId="2" fillId="0" borderId="11" xfId="0" applyFont="1" applyBorder="1" applyAlignment="1">
      <alignment/>
    </xf>
    <xf numFmtId="164" fontId="4" fillId="0" borderId="0" xfId="17" applyNumberFormat="1" applyFont="1" applyFill="1" applyBorder="1" applyAlignment="1">
      <alignment/>
    </xf>
    <xf numFmtId="0" fontId="1" fillId="0" borderId="4" xfId="0" applyFont="1" applyFill="1" applyBorder="1" applyAlignment="1">
      <alignment horizontal="left" indent="1"/>
    </xf>
    <xf numFmtId="0" fontId="1" fillId="0" borderId="1" xfId="0" applyFont="1" applyFill="1" applyBorder="1" applyAlignment="1">
      <alignment horizontal="left" indent="1"/>
    </xf>
    <xf numFmtId="42" fontId="1" fillId="0" borderId="4" xfId="0" applyNumberFormat="1" applyFont="1" applyFill="1" applyBorder="1" applyAlignment="1">
      <alignment/>
    </xf>
    <xf numFmtId="0" fontId="2" fillId="0" borderId="1" xfId="0" applyFont="1" applyFill="1" applyBorder="1" applyAlignment="1">
      <alignment/>
    </xf>
    <xf numFmtId="164" fontId="2" fillId="0" borderId="1" xfId="17" applyNumberFormat="1" applyFont="1" applyBorder="1" applyAlignment="1">
      <alignment/>
    </xf>
    <xf numFmtId="42" fontId="2" fillId="0" borderId="1" xfId="17" applyNumberFormat="1" applyFont="1" applyBorder="1" applyAlignment="1">
      <alignment/>
    </xf>
    <xf numFmtId="170" fontId="2" fillId="0" borderId="1" xfId="17" applyNumberFormat="1" applyFont="1" applyBorder="1" applyAlignment="1">
      <alignment/>
    </xf>
    <xf numFmtId="0" fontId="1" fillId="0" borderId="1" xfId="0" applyFont="1" applyBorder="1" applyAlignment="1">
      <alignment/>
    </xf>
    <xf numFmtId="0" fontId="2" fillId="0" borderId="11" xfId="0" applyFont="1" applyBorder="1" applyAlignment="1">
      <alignment horizontal="center"/>
    </xf>
    <xf numFmtId="0" fontId="2" fillId="0" borderId="11" xfId="0" applyNumberFormat="1" applyFont="1" applyBorder="1" applyAlignment="1">
      <alignment horizontal="center"/>
    </xf>
    <xf numFmtId="43" fontId="2" fillId="0" borderId="0" xfId="0" applyNumberFormat="1" applyFont="1" applyAlignment="1">
      <alignment horizontal="center"/>
    </xf>
    <xf numFmtId="164" fontId="2" fillId="0" borderId="3" xfId="17" applyNumberFormat="1" applyFont="1" applyBorder="1" applyAlignment="1">
      <alignment/>
    </xf>
    <xf numFmtId="164" fontId="2" fillId="0" borderId="14" xfId="17" applyNumberFormat="1" applyFont="1" applyBorder="1" applyAlignment="1">
      <alignment/>
    </xf>
    <xf numFmtId="164" fontId="1" fillId="0" borderId="14" xfId="0" applyNumberFormat="1" applyFont="1" applyFill="1" applyBorder="1" applyAlignment="1">
      <alignment/>
    </xf>
    <xf numFmtId="164" fontId="1" fillId="0" borderId="14" xfId="17" applyNumberFormat="1" applyFont="1" applyBorder="1" applyAlignment="1">
      <alignment/>
    </xf>
    <xf numFmtId="164" fontId="2" fillId="0" borderId="8" xfId="17" applyNumberFormat="1" applyFont="1" applyBorder="1" applyAlignment="1">
      <alignment/>
    </xf>
    <xf numFmtId="164" fontId="2" fillId="0" borderId="5" xfId="17" applyNumberFormat="1" applyFont="1" applyBorder="1" applyAlignment="1">
      <alignment/>
    </xf>
    <xf numFmtId="164" fontId="1" fillId="0" borderId="5" xfId="0" applyNumberFormat="1" applyFont="1" applyFill="1" applyBorder="1" applyAlignment="1">
      <alignment/>
    </xf>
    <xf numFmtId="0" fontId="7" fillId="0" borderId="0" xfId="0" applyFont="1" applyFill="1" applyBorder="1" applyAlignment="1">
      <alignment horizontal="left" wrapText="1"/>
    </xf>
    <xf numFmtId="0" fontId="0" fillId="0" borderId="0" xfId="0" applyAlignment="1">
      <alignment horizontal="left" wrapText="1"/>
    </xf>
    <xf numFmtId="0" fontId="1" fillId="0" borderId="0" xfId="0" applyFont="1" applyFill="1" applyBorder="1" applyAlignment="1">
      <alignment horizontal="center"/>
    </xf>
    <xf numFmtId="0" fontId="1" fillId="0" borderId="0" xfId="0" applyFont="1" applyBorder="1" applyAlignment="1">
      <alignment horizontal="center"/>
    </xf>
    <xf numFmtId="164" fontId="1" fillId="0" borderId="1" xfId="0" applyNumberFormat="1" applyFont="1" applyFill="1" applyBorder="1" applyAlignment="1">
      <alignment/>
    </xf>
    <xf numFmtId="164" fontId="1" fillId="0" borderId="0" xfId="0" applyNumberFormat="1" applyFont="1" applyBorder="1" applyAlignment="1">
      <alignment/>
    </xf>
    <xf numFmtId="164" fontId="1" fillId="0" borderId="4" xfId="0" applyNumberFormat="1" applyFont="1" applyBorder="1" applyAlignment="1">
      <alignment/>
    </xf>
    <xf numFmtId="164" fontId="1" fillId="0" borderId="0" xfId="0" applyNumberFormat="1" applyFont="1" applyAlignment="1">
      <alignment/>
    </xf>
    <xf numFmtId="164" fontId="1" fillId="0" borderId="14" xfId="0" applyNumberFormat="1" applyFont="1" applyFill="1" applyBorder="1" applyAlignment="1">
      <alignment horizontal="center"/>
    </xf>
    <xf numFmtId="164" fontId="4" fillId="0" borderId="0" xfId="0" applyNumberFormat="1" applyFont="1" applyFill="1" applyBorder="1" applyAlignment="1">
      <alignment horizontal="right"/>
    </xf>
    <xf numFmtId="0" fontId="2" fillId="0" borderId="8" xfId="0" applyNumberFormat="1" applyFont="1" applyFill="1" applyBorder="1" applyAlignment="1">
      <alignment horizontal="centerContinuous"/>
    </xf>
    <xf numFmtId="0" fontId="2" fillId="0" borderId="2" xfId="0" applyNumberFormat="1" applyFont="1" applyFill="1" applyBorder="1" applyAlignment="1">
      <alignment horizontal="centerContinuous"/>
    </xf>
    <xf numFmtId="0" fontId="2" fillId="0" borderId="0" xfId="0" applyNumberFormat="1" applyFont="1" applyFill="1" applyBorder="1" applyAlignment="1">
      <alignment/>
    </xf>
    <xf numFmtId="0" fontId="2" fillId="0" borderId="3" xfId="0" applyNumberFormat="1" applyFont="1" applyFill="1" applyBorder="1" applyAlignment="1">
      <alignment horizontal="centerContinuous"/>
    </xf>
    <xf numFmtId="0" fontId="8" fillId="0" borderId="0" xfId="0" applyFont="1" applyBorder="1" applyAlignment="1">
      <alignment/>
    </xf>
    <xf numFmtId="164" fontId="1" fillId="0" borderId="0" xfId="0" applyNumberFormat="1" applyFont="1" applyFill="1" applyBorder="1" applyAlignment="1">
      <alignment/>
    </xf>
    <xf numFmtId="0" fontId="1" fillId="0" borderId="5" xfId="0" applyNumberFormat="1" applyFont="1" applyFill="1" applyBorder="1" applyAlignment="1">
      <alignment horizontal="center"/>
    </xf>
    <xf numFmtId="164" fontId="1" fillId="0" borderId="13" xfId="0" applyNumberFormat="1" applyFont="1" applyFill="1" applyBorder="1" applyAlignment="1">
      <alignment/>
    </xf>
    <xf numFmtId="164" fontId="1" fillId="0" borderId="12" xfId="0" applyNumberFormat="1" applyFont="1" applyFill="1" applyBorder="1" applyAlignment="1">
      <alignment/>
    </xf>
    <xf numFmtId="164" fontId="9" fillId="0" borderId="0" xfId="0" applyNumberFormat="1" applyFont="1" applyFill="1" applyBorder="1" applyAlignment="1">
      <alignment horizontal="center"/>
    </xf>
    <xf numFmtId="165" fontId="4" fillId="0" borderId="0" xfId="15" applyNumberFormat="1" applyFont="1" applyFill="1" applyBorder="1" applyAlignment="1">
      <alignment horizontal="right"/>
    </xf>
    <xf numFmtId="164" fontId="4" fillId="0" borderId="0" xfId="0" applyNumberFormat="1" applyFont="1" applyAlignment="1">
      <alignment/>
    </xf>
    <xf numFmtId="165" fontId="0" fillId="0" borderId="0" xfId="15" applyNumberFormat="1" applyAlignment="1">
      <alignment/>
    </xf>
    <xf numFmtId="172" fontId="0" fillId="0" borderId="0" xfId="21" applyNumberFormat="1" applyAlignment="1">
      <alignment/>
    </xf>
    <xf numFmtId="165" fontId="0" fillId="0" borderId="0" xfId="0" applyNumberFormat="1" applyAlignment="1">
      <alignment/>
    </xf>
    <xf numFmtId="0" fontId="10" fillId="0" borderId="0" xfId="0" applyFont="1" applyAlignment="1">
      <alignment/>
    </xf>
    <xf numFmtId="165" fontId="10" fillId="0" borderId="0" xfId="0" applyNumberFormat="1" applyFont="1" applyAlignment="1">
      <alignment/>
    </xf>
    <xf numFmtId="0" fontId="10" fillId="0" borderId="0" xfId="0" applyFont="1" applyAlignment="1">
      <alignment horizontal="right"/>
    </xf>
    <xf numFmtId="0" fontId="0" fillId="0" borderId="9" xfId="0" applyBorder="1" applyAlignment="1">
      <alignment/>
    </xf>
    <xf numFmtId="165" fontId="0" fillId="0" borderId="9" xfId="0" applyNumberFormat="1" applyBorder="1" applyAlignment="1">
      <alignment/>
    </xf>
    <xf numFmtId="43" fontId="0" fillId="0" borderId="0" xfId="0" applyNumberFormat="1" applyAlignment="1">
      <alignment/>
    </xf>
    <xf numFmtId="43" fontId="0" fillId="0" borderId="9" xfId="0" applyNumberFormat="1" applyBorder="1" applyAlignment="1">
      <alignment/>
    </xf>
    <xf numFmtId="0" fontId="3" fillId="0" borderId="0" xfId="0" applyFont="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2" fillId="0" borderId="0" xfId="0" applyNumberFormat="1" applyFont="1" applyFill="1" applyBorder="1" applyAlignment="1">
      <alignment horizontal="centerContinuous"/>
    </xf>
    <xf numFmtId="0" fontId="1" fillId="0" borderId="0" xfId="0" applyNumberFormat="1" applyFont="1" applyBorder="1" applyAlignment="1" applyProtection="1">
      <alignment horizontal="center"/>
      <protection locked="0"/>
    </xf>
    <xf numFmtId="0" fontId="1" fillId="0" borderId="0" xfId="0" applyFont="1" applyAlignment="1" applyProtection="1">
      <alignment/>
      <protection locked="0"/>
    </xf>
    <xf numFmtId="164" fontId="1" fillId="0" borderId="0" xfId="0" applyNumberFormat="1" applyFont="1" applyAlignment="1" applyProtection="1">
      <alignment/>
      <protection locked="0"/>
    </xf>
    <xf numFmtId="0" fontId="2"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164" fontId="1" fillId="0" borderId="0" xfId="0" applyNumberFormat="1" applyFont="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164" fontId="5" fillId="0" borderId="0" xfId="0" applyNumberFormat="1" applyFont="1" applyAlignment="1" applyProtection="1">
      <alignment/>
      <protection locked="0"/>
    </xf>
    <xf numFmtId="164" fontId="1" fillId="0" borderId="5"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locked="0"/>
    </xf>
    <xf numFmtId="164" fontId="4" fillId="0" borderId="0" xfId="0" applyNumberFormat="1" applyFont="1" applyAlignment="1" applyProtection="1">
      <alignment/>
      <protection locked="0"/>
    </xf>
    <xf numFmtId="0" fontId="1" fillId="0" borderId="0" xfId="0" applyFont="1" applyBorder="1" applyAlignment="1" applyProtection="1">
      <alignment/>
      <protection locked="0"/>
    </xf>
    <xf numFmtId="0" fontId="1" fillId="0" borderId="0" xfId="0" applyFont="1" applyFill="1" applyBorder="1" applyAlignment="1" applyProtection="1">
      <alignment/>
      <protection locked="0"/>
    </xf>
    <xf numFmtId="0" fontId="3" fillId="0" borderId="0" xfId="0" applyFont="1" applyAlignment="1" applyProtection="1">
      <alignment horizontal="center"/>
      <protection locked="0"/>
    </xf>
    <xf numFmtId="0" fontId="5" fillId="0" borderId="0" xfId="0" applyFont="1" applyAlignment="1" applyProtection="1">
      <alignment/>
      <protection locked="0"/>
    </xf>
    <xf numFmtId="0" fontId="1" fillId="0" borderId="5" xfId="0" applyFont="1" applyBorder="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164" fontId="2" fillId="0" borderId="0" xfId="0" applyNumberFormat="1" applyFont="1" applyFill="1" applyBorder="1" applyAlignment="1">
      <alignment/>
    </xf>
    <xf numFmtId="0" fontId="4" fillId="0" borderId="0" xfId="0" applyFont="1" applyAlignment="1" applyProtection="1">
      <alignment/>
      <protection locked="0"/>
    </xf>
    <xf numFmtId="0" fontId="4" fillId="0" borderId="0" xfId="0" applyFont="1" applyAlignment="1">
      <alignment/>
    </xf>
    <xf numFmtId="0" fontId="1" fillId="0" borderId="11" xfId="0" applyFont="1" applyBorder="1" applyAlignment="1" applyProtection="1">
      <alignment/>
      <protection locked="0"/>
    </xf>
    <xf numFmtId="0" fontId="1" fillId="0" borderId="4" xfId="0" applyFont="1" applyBorder="1" applyAlignment="1" applyProtection="1">
      <alignment/>
      <protection locked="0"/>
    </xf>
    <xf numFmtId="0" fontId="1" fillId="0" borderId="4" xfId="0" applyFont="1" applyFill="1" applyBorder="1" applyAlignment="1" applyProtection="1">
      <alignment/>
      <protection locked="0"/>
    </xf>
    <xf numFmtId="164" fontId="1" fillId="0" borderId="4" xfId="0" applyNumberFormat="1" applyFont="1" applyFill="1" applyBorder="1" applyAlignment="1" applyProtection="1">
      <alignment/>
      <protection locked="0"/>
    </xf>
    <xf numFmtId="164" fontId="1" fillId="0" borderId="1" xfId="0" applyNumberFormat="1" applyFont="1" applyFill="1" applyBorder="1" applyAlignment="1" applyProtection="1">
      <alignment/>
      <protection locked="0"/>
    </xf>
    <xf numFmtId="0" fontId="1" fillId="0" borderId="0" xfId="0" applyFont="1" applyFill="1" applyAlignment="1" applyProtection="1">
      <alignment/>
      <protection locked="0"/>
    </xf>
    <xf numFmtId="164" fontId="2" fillId="0" borderId="11" xfId="17" applyNumberFormat="1" applyFont="1" applyFill="1" applyBorder="1" applyAlignment="1" applyProtection="1">
      <alignment/>
      <protection locked="0"/>
    </xf>
    <xf numFmtId="164" fontId="1" fillId="0" borderId="4" xfId="17" applyNumberFormat="1" applyFont="1" applyBorder="1" applyAlignment="1" applyProtection="1">
      <alignment/>
      <protection locked="0"/>
    </xf>
    <xf numFmtId="164" fontId="1" fillId="0" borderId="4" xfId="0" applyNumberFormat="1" applyFont="1" applyBorder="1" applyAlignment="1" applyProtection="1">
      <alignment/>
      <protection locked="0"/>
    </xf>
    <xf numFmtId="164" fontId="2" fillId="0" borderId="4" xfId="17" applyNumberFormat="1" applyFont="1" applyBorder="1" applyAlignment="1" applyProtection="1">
      <alignment/>
      <protection locked="0"/>
    </xf>
    <xf numFmtId="0" fontId="2" fillId="0" borderId="4" xfId="0" applyFont="1" applyBorder="1" applyAlignment="1" applyProtection="1">
      <alignment/>
      <protection locked="0"/>
    </xf>
    <xf numFmtId="0" fontId="1" fillId="0" borderId="1" xfId="0" applyFont="1" applyBorder="1" applyAlignment="1" applyProtection="1">
      <alignment/>
      <protection locked="0"/>
    </xf>
    <xf numFmtId="0" fontId="1" fillId="0" borderId="11"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1" xfId="0" applyFont="1" applyBorder="1" applyAlignment="1" applyProtection="1">
      <alignment horizontal="center"/>
      <protection locked="0"/>
    </xf>
    <xf numFmtId="164" fontId="4" fillId="0" borderId="0" xfId="0" applyNumberFormat="1" applyFont="1" applyFill="1" applyBorder="1" applyAlignment="1" applyProtection="1">
      <alignment horizontal="right"/>
      <protection locked="0"/>
    </xf>
    <xf numFmtId="0" fontId="4" fillId="0" borderId="0" xfId="0" applyFont="1" applyFill="1" applyBorder="1" applyAlignment="1">
      <alignment horizontal="left"/>
    </xf>
    <xf numFmtId="164" fontId="4" fillId="0" borderId="9" xfId="0" applyNumberFormat="1" applyFont="1" applyFill="1" applyBorder="1" applyAlignment="1" applyProtection="1">
      <alignment horizontal="right"/>
      <protection locked="0"/>
    </xf>
    <xf numFmtId="164" fontId="4" fillId="0" borderId="0" xfId="0" applyNumberFormat="1" applyFont="1" applyFill="1" applyAlignment="1" applyProtection="1">
      <alignment/>
      <protection locked="0"/>
    </xf>
    <xf numFmtId="0" fontId="2" fillId="0" borderId="3" xfId="0" applyNumberFormat="1" applyFont="1" applyFill="1" applyBorder="1" applyAlignment="1">
      <alignment horizontal="center"/>
    </xf>
    <xf numFmtId="0" fontId="2" fillId="0" borderId="9" xfId="0" applyFont="1" applyBorder="1" applyAlignment="1">
      <alignment horizontal="centerContinuous"/>
    </xf>
    <xf numFmtId="0" fontId="2" fillId="0" borderId="9" xfId="0" applyFont="1" applyFill="1" applyBorder="1" applyAlignment="1">
      <alignment horizontal="centerContinuous"/>
    </xf>
    <xf numFmtId="164" fontId="1" fillId="0" borderId="12" xfId="17" applyNumberFormat="1" applyFont="1" applyFill="1" applyBorder="1" applyAlignment="1">
      <alignment/>
    </xf>
    <xf numFmtId="0" fontId="2" fillId="0" borderId="9" xfId="0" applyFont="1" applyBorder="1" applyAlignment="1">
      <alignment horizontal="center"/>
    </xf>
    <xf numFmtId="0" fontId="1" fillId="0" borderId="9" xfId="0" applyFont="1" applyBorder="1" applyAlignment="1">
      <alignment/>
    </xf>
    <xf numFmtId="0" fontId="2" fillId="0" borderId="11" xfId="0" applyFont="1" applyFill="1" applyBorder="1" applyAlignment="1" applyProtection="1">
      <alignment horizontal="center"/>
      <protection locked="0"/>
    </xf>
    <xf numFmtId="0" fontId="1" fillId="0" borderId="4" xfId="0" applyNumberFormat="1" applyFont="1" applyFill="1" applyBorder="1" applyAlignment="1" applyProtection="1">
      <alignment horizontal="center"/>
      <protection locked="0"/>
    </xf>
    <xf numFmtId="0" fontId="1" fillId="0" borderId="1" xfId="0" applyNumberFormat="1" applyFont="1" applyFill="1" applyBorder="1" applyAlignment="1" applyProtection="1">
      <alignment horizontal="center"/>
      <protection locked="0"/>
    </xf>
    <xf numFmtId="0" fontId="1" fillId="0" borderId="9" xfId="0" applyFont="1" applyBorder="1" applyAlignment="1" applyProtection="1">
      <alignment/>
      <protection locked="0"/>
    </xf>
    <xf numFmtId="164" fontId="1" fillId="0" borderId="4" xfId="17" applyNumberFormat="1" applyFont="1" applyFill="1" applyBorder="1" applyAlignment="1" applyProtection="1">
      <alignment/>
      <protection locked="0"/>
    </xf>
    <xf numFmtId="164" fontId="2" fillId="0" borderId="4" xfId="17" applyNumberFormat="1" applyFont="1" applyFill="1" applyBorder="1" applyAlignment="1" applyProtection="1">
      <alignment/>
      <protection locked="0"/>
    </xf>
    <xf numFmtId="164" fontId="1" fillId="0" borderId="1" xfId="17" applyNumberFormat="1" applyFont="1" applyFill="1" applyBorder="1" applyAlignment="1" applyProtection="1">
      <alignment/>
      <protection locked="0"/>
    </xf>
    <xf numFmtId="0" fontId="4" fillId="0" borderId="0" xfId="0" applyFont="1" applyFill="1" applyAlignment="1" applyProtection="1">
      <alignment/>
      <protection locked="0"/>
    </xf>
    <xf numFmtId="165" fontId="1" fillId="0" borderId="9" xfId="15" applyNumberFormat="1" applyFont="1" applyBorder="1" applyAlignment="1">
      <alignment/>
    </xf>
    <xf numFmtId="0" fontId="1" fillId="0" borderId="11"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164" fontId="1" fillId="0" borderId="11" xfId="0" applyNumberFormat="1" applyFont="1" applyBorder="1" applyAlignment="1">
      <alignment/>
    </xf>
    <xf numFmtId="0" fontId="1" fillId="0" borderId="9" xfId="0" applyNumberFormat="1" applyFont="1" applyFill="1" applyBorder="1" applyAlignment="1" applyProtection="1">
      <alignment/>
      <protection locked="0"/>
    </xf>
    <xf numFmtId="164" fontId="1" fillId="0" borderId="4" xfId="0" applyNumberFormat="1" applyFont="1" applyFill="1" applyBorder="1" applyAlignment="1" applyProtection="1">
      <alignment horizontal="right"/>
      <protection locked="0"/>
    </xf>
    <xf numFmtId="0" fontId="1" fillId="0" borderId="1" xfId="0" applyFont="1" applyFill="1" applyBorder="1" applyAlignment="1" applyProtection="1">
      <alignment/>
      <protection locked="0"/>
    </xf>
    <xf numFmtId="0" fontId="2" fillId="0" borderId="11" xfId="0" applyNumberFormat="1" applyFont="1" applyFill="1" applyBorder="1" applyAlignment="1" applyProtection="1">
      <alignment horizontal="center"/>
      <protection locked="0"/>
    </xf>
    <xf numFmtId="0" fontId="1" fillId="0" borderId="11" xfId="0" applyFont="1" applyFill="1" applyBorder="1" applyAlignment="1" applyProtection="1">
      <alignment/>
      <protection locked="0"/>
    </xf>
    <xf numFmtId="0" fontId="1" fillId="0" borderId="12" xfId="0" applyFont="1" applyFill="1" applyBorder="1" applyAlignment="1">
      <alignment horizontal="center"/>
    </xf>
    <xf numFmtId="0" fontId="3"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center"/>
    </xf>
    <xf numFmtId="0" fontId="2" fillId="0" borderId="11" xfId="0" applyFont="1" applyFill="1" applyBorder="1" applyAlignment="1">
      <alignment horizontal="center"/>
    </xf>
    <xf numFmtId="0" fontId="4" fillId="0" borderId="0" xfId="0" applyFont="1" applyFill="1" applyAlignment="1">
      <alignment/>
    </xf>
    <xf numFmtId="164" fontId="1" fillId="0" borderId="0" xfId="0" applyNumberFormat="1" applyFont="1" applyFill="1" applyAlignment="1">
      <alignment/>
    </xf>
    <xf numFmtId="164" fontId="2" fillId="0" borderId="11" xfId="17" applyNumberFormat="1" applyFont="1" applyFill="1" applyBorder="1" applyAlignment="1">
      <alignment/>
    </xf>
    <xf numFmtId="164" fontId="2" fillId="0" borderId="1" xfId="17" applyNumberFormat="1" applyFont="1" applyFill="1" applyBorder="1" applyAlignment="1">
      <alignment/>
    </xf>
    <xf numFmtId="0" fontId="0" fillId="0" borderId="0" xfId="0" applyFill="1" applyAlignment="1">
      <alignment horizontal="left" wrapText="1"/>
    </xf>
    <xf numFmtId="164" fontId="1" fillId="0" borderId="4" xfId="0" applyNumberFormat="1" applyFont="1" applyFill="1" applyBorder="1" applyAlignment="1">
      <alignment horizontal="right"/>
    </xf>
    <xf numFmtId="164" fontId="4" fillId="0" borderId="0" xfId="0" applyNumberFormat="1" applyFont="1" applyFill="1" applyAlignment="1">
      <alignment/>
    </xf>
    <xf numFmtId="0" fontId="1" fillId="0" borderId="11" xfId="0" applyFont="1" applyFill="1" applyBorder="1" applyAlignment="1">
      <alignment/>
    </xf>
    <xf numFmtId="164" fontId="2" fillId="0" borderId="4" xfId="0" applyNumberFormat="1" applyFont="1" applyFill="1" applyBorder="1" applyAlignment="1">
      <alignment horizontal="right"/>
    </xf>
    <xf numFmtId="0" fontId="17" fillId="0" borderId="2" xfId="0" applyFont="1" applyFill="1" applyBorder="1" applyAlignment="1">
      <alignment horizontal="right"/>
    </xf>
    <xf numFmtId="164" fontId="17" fillId="0" borderId="2" xfId="0" applyNumberFormat="1" applyFont="1" applyFill="1" applyBorder="1" applyAlignment="1">
      <alignment horizontal="right"/>
    </xf>
    <xf numFmtId="164" fontId="17" fillId="0" borderId="0" xfId="0" applyNumberFormat="1" applyFont="1" applyFill="1" applyBorder="1" applyAlignment="1">
      <alignment horizontal="right"/>
    </xf>
    <xf numFmtId="164" fontId="18" fillId="0" borderId="0" xfId="0" applyNumberFormat="1" applyFont="1" applyFill="1" applyBorder="1" applyAlignment="1">
      <alignment horizontal="center"/>
    </xf>
    <xf numFmtId="164" fontId="17" fillId="0" borderId="0" xfId="0" applyNumberFormat="1" applyFont="1" applyFill="1" applyBorder="1" applyAlignment="1">
      <alignment/>
    </xf>
    <xf numFmtId="164" fontId="20" fillId="0" borderId="0" xfId="0" applyNumberFormat="1" applyFont="1" applyAlignment="1" applyProtection="1">
      <alignment/>
      <protection locked="0"/>
    </xf>
    <xf numFmtId="164" fontId="17" fillId="0" borderId="2" xfId="0" applyNumberFormat="1" applyFont="1" applyFill="1" applyBorder="1" applyAlignment="1" applyProtection="1">
      <alignment horizontal="right"/>
      <protection locked="0"/>
    </xf>
    <xf numFmtId="0" fontId="20" fillId="0" borderId="0" xfId="0" applyFont="1" applyAlignment="1" applyProtection="1">
      <alignment/>
      <protection locked="0"/>
    </xf>
    <xf numFmtId="0" fontId="20" fillId="0" borderId="0" xfId="0" applyFont="1" applyAlignment="1">
      <alignment/>
    </xf>
    <xf numFmtId="164" fontId="19" fillId="0" borderId="0" xfId="0" applyNumberFormat="1" applyFont="1" applyFill="1" applyBorder="1" applyAlignment="1" applyProtection="1">
      <alignment horizontal="right"/>
      <protection locked="0"/>
    </xf>
    <xf numFmtId="164" fontId="2" fillId="0" borderId="8" xfId="17" applyNumberFormat="1" applyFont="1" applyFill="1" applyBorder="1" applyAlignment="1">
      <alignment/>
    </xf>
    <xf numFmtId="164" fontId="2" fillId="0" borderId="3" xfId="17" applyNumberFormat="1" applyFont="1" applyFill="1" applyBorder="1" applyAlignment="1">
      <alignment/>
    </xf>
    <xf numFmtId="164" fontId="2" fillId="0" borderId="4" xfId="0" applyNumberFormat="1" applyFont="1" applyFill="1" applyBorder="1" applyAlignment="1">
      <alignment horizontal="left"/>
    </xf>
    <xf numFmtId="164" fontId="1" fillId="0" borderId="5" xfId="15" applyNumberFormat="1" applyFont="1" applyFill="1" applyBorder="1" applyAlignment="1">
      <alignment/>
    </xf>
    <xf numFmtId="164" fontId="1" fillId="0" borderId="0" xfId="15" applyNumberFormat="1" applyFont="1" applyFill="1" applyBorder="1" applyAlignment="1">
      <alignment/>
    </xf>
    <xf numFmtId="164" fontId="1" fillId="0" borderId="14" xfId="15" applyNumberFormat="1" applyFont="1" applyFill="1" applyBorder="1" applyAlignment="1">
      <alignment/>
    </xf>
    <xf numFmtId="164" fontId="1" fillId="0" borderId="0" xfId="15" applyNumberFormat="1" applyFont="1" applyFill="1" applyAlignment="1">
      <alignment/>
    </xf>
    <xf numFmtId="164" fontId="2" fillId="0" borderId="5"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4" xfId="0" applyNumberFormat="1" applyFont="1" applyFill="1" applyBorder="1" applyAlignment="1">
      <alignment/>
    </xf>
    <xf numFmtId="164" fontId="7" fillId="0" borderId="12" xfId="17" applyNumberFormat="1" applyFont="1" applyFill="1" applyBorder="1" applyAlignment="1">
      <alignment horizontal="center"/>
    </xf>
    <xf numFmtId="164" fontId="2" fillId="0" borderId="9" xfId="17" applyNumberFormat="1" applyFont="1" applyFill="1" applyBorder="1" applyAlignment="1">
      <alignment/>
    </xf>
    <xf numFmtId="164" fontId="1" fillId="0" borderId="0" xfId="0" applyNumberFormat="1" applyFont="1" applyFill="1" applyBorder="1" applyAlignment="1" applyProtection="1">
      <alignment/>
      <protection locked="0"/>
    </xf>
    <xf numFmtId="164" fontId="2" fillId="0" borderId="0" xfId="0" applyNumberFormat="1" applyFont="1" applyFill="1" applyBorder="1" applyAlignment="1" applyProtection="1">
      <alignment/>
      <protection locked="0"/>
    </xf>
    <xf numFmtId="0" fontId="17" fillId="0" borderId="0" xfId="0" applyFont="1" applyFill="1" applyBorder="1" applyAlignment="1">
      <alignment horizontal="right"/>
    </xf>
    <xf numFmtId="164" fontId="17" fillId="0" borderId="0" xfId="17" applyNumberFormat="1" applyFont="1" applyFill="1" applyBorder="1" applyAlignment="1">
      <alignment/>
    </xf>
    <xf numFmtId="164" fontId="17" fillId="0" borderId="0" xfId="17" applyNumberFormat="1" applyFont="1" applyFill="1" applyBorder="1" applyAlignment="1" applyProtection="1">
      <alignment/>
      <protection locked="0"/>
    </xf>
    <xf numFmtId="164" fontId="17" fillId="0" borderId="0" xfId="0" applyNumberFormat="1" applyFont="1" applyBorder="1" applyAlignment="1">
      <alignment horizontal="right"/>
    </xf>
    <xf numFmtId="0" fontId="17" fillId="0" borderId="0" xfId="0" applyFont="1" applyAlignment="1" applyProtection="1">
      <alignment/>
      <protection locked="0"/>
    </xf>
    <xf numFmtId="0" fontId="17" fillId="0" borderId="0" xfId="0" applyFont="1" applyAlignment="1">
      <alignment/>
    </xf>
    <xf numFmtId="164" fontId="17" fillId="0" borderId="2" xfId="17" applyNumberFormat="1" applyFont="1" applyFill="1" applyBorder="1" applyAlignment="1">
      <alignment/>
    </xf>
    <xf numFmtId="164" fontId="20" fillId="0" borderId="0" xfId="0" applyNumberFormat="1" applyFont="1" applyBorder="1" applyAlignment="1">
      <alignment/>
    </xf>
    <xf numFmtId="164" fontId="20" fillId="0" borderId="0" xfId="0" applyNumberFormat="1" applyFont="1" applyAlignment="1">
      <alignment/>
    </xf>
    <xf numFmtId="164" fontId="17" fillId="0" borderId="2" xfId="17" applyNumberFormat="1" applyFont="1" applyFill="1" applyBorder="1" applyAlignment="1" applyProtection="1">
      <alignment/>
      <protection locked="0"/>
    </xf>
    <xf numFmtId="164" fontId="17" fillId="0" borderId="0" xfId="17" applyNumberFormat="1" applyFont="1" applyAlignment="1">
      <alignment/>
    </xf>
    <xf numFmtId="0" fontId="2" fillId="0" borderId="0" xfId="0" applyFont="1" applyFill="1" applyBorder="1" applyAlignment="1">
      <alignment horizontal="center"/>
    </xf>
    <xf numFmtId="164" fontId="2" fillId="0" borderId="12" xfId="17" applyNumberFormat="1" applyFont="1" applyFill="1" applyBorder="1" applyAlignment="1" applyProtection="1">
      <alignment/>
      <protection locked="0"/>
    </xf>
    <xf numFmtId="164" fontId="1" fillId="0" borderId="13" xfId="0" applyNumberFormat="1" applyFont="1" applyFill="1" applyBorder="1" applyAlignment="1">
      <alignment horizontal="right"/>
    </xf>
    <xf numFmtId="0" fontId="1" fillId="0" borderId="13" xfId="0" applyFont="1" applyFill="1" applyBorder="1" applyAlignment="1">
      <alignment horizontal="center"/>
    </xf>
    <xf numFmtId="164" fontId="1" fillId="0" borderId="13" xfId="17" applyNumberFormat="1" applyFont="1" applyFill="1" applyBorder="1" applyAlignment="1">
      <alignment/>
    </xf>
    <xf numFmtId="0" fontId="2" fillId="0" borderId="4" xfId="0" applyFont="1" applyFill="1" applyBorder="1" applyAlignment="1" applyProtection="1">
      <alignment horizontal="center"/>
      <protection locked="0"/>
    </xf>
    <xf numFmtId="164" fontId="15" fillId="0" borderId="4" xfId="17" applyNumberFormat="1" applyFont="1" applyFill="1" applyBorder="1" applyAlignment="1" applyProtection="1">
      <alignment/>
      <protection locked="0"/>
    </xf>
    <xf numFmtId="164" fontId="2" fillId="0" borderId="14" xfId="17" applyNumberFormat="1" applyFont="1" applyFill="1" applyBorder="1" applyAlignment="1" applyProtection="1">
      <alignment/>
      <protection locked="0"/>
    </xf>
    <xf numFmtId="164" fontId="1" fillId="0" borderId="14" xfId="17" applyNumberFormat="1" applyFont="1" applyFill="1" applyBorder="1" applyAlignment="1" applyProtection="1">
      <alignment/>
      <protection locked="0"/>
    </xf>
    <xf numFmtId="164" fontId="2" fillId="0" borderId="1" xfId="17" applyNumberFormat="1" applyFont="1" applyFill="1" applyBorder="1" applyAlignment="1" applyProtection="1">
      <alignment/>
      <protection locked="0"/>
    </xf>
    <xf numFmtId="164" fontId="2" fillId="0" borderId="13" xfId="17" applyNumberFormat="1" applyFont="1" applyFill="1" applyBorder="1" applyAlignment="1" applyProtection="1">
      <alignment/>
      <protection locked="0"/>
    </xf>
    <xf numFmtId="0" fontId="2" fillId="0" borderId="4" xfId="0" applyNumberFormat="1" applyFont="1" applyFill="1" applyBorder="1" applyAlignment="1" applyProtection="1">
      <alignment horizontal="center"/>
      <protection locked="0"/>
    </xf>
    <xf numFmtId="0" fontId="2" fillId="0" borderId="8" xfId="0" applyNumberFormat="1" applyFont="1" applyFill="1" applyBorder="1" applyAlignment="1">
      <alignment horizontal="center"/>
    </xf>
    <xf numFmtId="0" fontId="2" fillId="0" borderId="3" xfId="0" applyNumberFormat="1" applyFont="1" applyFill="1" applyBorder="1" applyAlignment="1">
      <alignment horizontal="center"/>
    </xf>
    <xf numFmtId="0" fontId="7" fillId="0" borderId="0" xfId="0" applyFont="1" applyBorder="1" applyAlignment="1">
      <alignment vertical="center" wrapText="1"/>
    </xf>
    <xf numFmtId="0" fontId="0" fillId="0" borderId="0" xfId="0" applyAlignment="1">
      <alignment vertical="center" wrapText="1"/>
    </xf>
    <xf numFmtId="0" fontId="7"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2" xfId="0" applyNumberFormat="1" applyFont="1" applyFill="1" applyBorder="1" applyAlignment="1">
      <alignment horizontal="center"/>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3" fillId="0" borderId="0" xfId="0" applyFont="1" applyAlignment="1">
      <alignment horizontal="center"/>
    </xf>
    <xf numFmtId="0" fontId="1" fillId="0" borderId="5" xfId="0" applyNumberFormat="1" applyFont="1" applyBorder="1" applyAlignment="1">
      <alignment horizontal="center"/>
    </xf>
    <xf numFmtId="0" fontId="1" fillId="0" borderId="0" xfId="0" applyNumberFormat="1" applyFont="1" applyBorder="1" applyAlignment="1">
      <alignment horizontal="center"/>
    </xf>
    <xf numFmtId="0" fontId="1" fillId="0" borderId="14" xfId="0" applyNumberFormat="1" applyFont="1" applyBorder="1" applyAlignment="1">
      <alignment horizontal="center"/>
    </xf>
    <xf numFmtId="0" fontId="2" fillId="0" borderId="8" xfId="0" applyNumberFormat="1" applyFont="1" applyBorder="1" applyAlignment="1">
      <alignment horizontal="center"/>
    </xf>
    <xf numFmtId="0" fontId="2" fillId="0" borderId="2" xfId="0" applyNumberFormat="1" applyFont="1" applyBorder="1" applyAlignment="1">
      <alignment horizontal="center"/>
    </xf>
    <xf numFmtId="0" fontId="2" fillId="0" borderId="3"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xdr:row>
      <xdr:rowOff>0</xdr:rowOff>
    </xdr:from>
    <xdr:to>
      <xdr:col>1</xdr:col>
      <xdr:colOff>800100</xdr:colOff>
      <xdr:row>3</xdr:row>
      <xdr:rowOff>0</xdr:rowOff>
    </xdr:to>
    <xdr:sp>
      <xdr:nvSpPr>
        <xdr:cNvPr id="1" name="Rectangle 1"/>
        <xdr:cNvSpPr>
          <a:spLocks/>
        </xdr:cNvSpPr>
      </xdr:nvSpPr>
      <xdr:spPr>
        <a:xfrm>
          <a:off x="2752725" y="6381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twoCellAnchor>
    <xdr:from>
      <xdr:col>1</xdr:col>
      <xdr:colOff>685800</xdr:colOff>
      <xdr:row>3</xdr:row>
      <xdr:rowOff>0</xdr:rowOff>
    </xdr:from>
    <xdr:to>
      <xdr:col>1</xdr:col>
      <xdr:colOff>800100</xdr:colOff>
      <xdr:row>3</xdr:row>
      <xdr:rowOff>0</xdr:rowOff>
    </xdr:to>
    <xdr:sp>
      <xdr:nvSpPr>
        <xdr:cNvPr id="2" name="Rectangle 7"/>
        <xdr:cNvSpPr>
          <a:spLocks/>
        </xdr:cNvSpPr>
      </xdr:nvSpPr>
      <xdr:spPr>
        <a:xfrm>
          <a:off x="2752725" y="6381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xdr:row>
      <xdr:rowOff>0</xdr:rowOff>
    </xdr:from>
    <xdr:to>
      <xdr:col>1</xdr:col>
      <xdr:colOff>800100</xdr:colOff>
      <xdr:row>3</xdr:row>
      <xdr:rowOff>0</xdr:rowOff>
    </xdr:to>
    <xdr:sp>
      <xdr:nvSpPr>
        <xdr:cNvPr id="3" name="Rectangle 8"/>
        <xdr:cNvSpPr>
          <a:spLocks/>
        </xdr:cNvSpPr>
      </xdr:nvSpPr>
      <xdr:spPr>
        <a:xfrm>
          <a:off x="2752725" y="6381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3</xdr:row>
      <xdr:rowOff>0</xdr:rowOff>
    </xdr:from>
    <xdr:to>
      <xdr:col>1</xdr:col>
      <xdr:colOff>800100</xdr:colOff>
      <xdr:row>3</xdr:row>
      <xdr:rowOff>0</xdr:rowOff>
    </xdr:to>
    <xdr:sp>
      <xdr:nvSpPr>
        <xdr:cNvPr id="4" name="Rectangle 9"/>
        <xdr:cNvSpPr>
          <a:spLocks/>
        </xdr:cNvSpPr>
      </xdr:nvSpPr>
      <xdr:spPr>
        <a:xfrm>
          <a:off x="2752725" y="63817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xdr:row>
      <xdr:rowOff>19050</xdr:rowOff>
    </xdr:from>
    <xdr:to>
      <xdr:col>1</xdr:col>
      <xdr:colOff>800100</xdr:colOff>
      <xdr:row>3</xdr:row>
      <xdr:rowOff>142875</xdr:rowOff>
    </xdr:to>
    <xdr:sp>
      <xdr:nvSpPr>
        <xdr:cNvPr id="1" name="Rectangle 1"/>
        <xdr:cNvSpPr>
          <a:spLocks/>
        </xdr:cNvSpPr>
      </xdr:nvSpPr>
      <xdr:spPr>
        <a:xfrm>
          <a:off x="2495550" y="65722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xdr:row>
      <xdr:rowOff>19050</xdr:rowOff>
    </xdr:from>
    <xdr:to>
      <xdr:col>1</xdr:col>
      <xdr:colOff>800100</xdr:colOff>
      <xdr:row>4</xdr:row>
      <xdr:rowOff>142875</xdr:rowOff>
    </xdr:to>
    <xdr:sp>
      <xdr:nvSpPr>
        <xdr:cNvPr id="2" name="Rectangle 2"/>
        <xdr:cNvSpPr>
          <a:spLocks/>
        </xdr:cNvSpPr>
      </xdr:nvSpPr>
      <xdr:spPr>
        <a:xfrm>
          <a:off x="2495550" y="81915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xdr:row>
      <xdr:rowOff>19050</xdr:rowOff>
    </xdr:from>
    <xdr:to>
      <xdr:col>1</xdr:col>
      <xdr:colOff>800100</xdr:colOff>
      <xdr:row>5</xdr:row>
      <xdr:rowOff>142875</xdr:rowOff>
    </xdr:to>
    <xdr:sp>
      <xdr:nvSpPr>
        <xdr:cNvPr id="3" name="Rectangle 3"/>
        <xdr:cNvSpPr>
          <a:spLocks/>
        </xdr:cNvSpPr>
      </xdr:nvSpPr>
      <xdr:spPr>
        <a:xfrm>
          <a:off x="2495550" y="98107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6</xdr:row>
      <xdr:rowOff>19050</xdr:rowOff>
    </xdr:from>
    <xdr:to>
      <xdr:col>1</xdr:col>
      <xdr:colOff>800100</xdr:colOff>
      <xdr:row>6</xdr:row>
      <xdr:rowOff>142875</xdr:rowOff>
    </xdr:to>
    <xdr:sp>
      <xdr:nvSpPr>
        <xdr:cNvPr id="4" name="Rectangle 4"/>
        <xdr:cNvSpPr>
          <a:spLocks/>
        </xdr:cNvSpPr>
      </xdr:nvSpPr>
      <xdr:spPr>
        <a:xfrm>
          <a:off x="2495550" y="11430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xdr:row>
      <xdr:rowOff>19050</xdr:rowOff>
    </xdr:from>
    <xdr:to>
      <xdr:col>1</xdr:col>
      <xdr:colOff>800100</xdr:colOff>
      <xdr:row>3</xdr:row>
      <xdr:rowOff>142875</xdr:rowOff>
    </xdr:to>
    <xdr:sp>
      <xdr:nvSpPr>
        <xdr:cNvPr id="1" name="Rectangle 1"/>
        <xdr:cNvSpPr>
          <a:spLocks/>
        </xdr:cNvSpPr>
      </xdr:nvSpPr>
      <xdr:spPr>
        <a:xfrm>
          <a:off x="2752725" y="65722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4</xdr:row>
      <xdr:rowOff>19050</xdr:rowOff>
    </xdr:from>
    <xdr:to>
      <xdr:col>1</xdr:col>
      <xdr:colOff>800100</xdr:colOff>
      <xdr:row>4</xdr:row>
      <xdr:rowOff>142875</xdr:rowOff>
    </xdr:to>
    <xdr:sp>
      <xdr:nvSpPr>
        <xdr:cNvPr id="2" name="Rectangle 2"/>
        <xdr:cNvSpPr>
          <a:spLocks/>
        </xdr:cNvSpPr>
      </xdr:nvSpPr>
      <xdr:spPr>
        <a:xfrm>
          <a:off x="2752725" y="81915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5</xdr:row>
      <xdr:rowOff>19050</xdr:rowOff>
    </xdr:from>
    <xdr:to>
      <xdr:col>1</xdr:col>
      <xdr:colOff>800100</xdr:colOff>
      <xdr:row>5</xdr:row>
      <xdr:rowOff>142875</xdr:rowOff>
    </xdr:to>
    <xdr:sp>
      <xdr:nvSpPr>
        <xdr:cNvPr id="3" name="Rectangle 3"/>
        <xdr:cNvSpPr>
          <a:spLocks/>
        </xdr:cNvSpPr>
      </xdr:nvSpPr>
      <xdr:spPr>
        <a:xfrm>
          <a:off x="2752725" y="981075"/>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6</xdr:row>
      <xdr:rowOff>19050</xdr:rowOff>
    </xdr:from>
    <xdr:to>
      <xdr:col>1</xdr:col>
      <xdr:colOff>800100</xdr:colOff>
      <xdr:row>6</xdr:row>
      <xdr:rowOff>142875</xdr:rowOff>
    </xdr:to>
    <xdr:sp>
      <xdr:nvSpPr>
        <xdr:cNvPr id="4" name="Rectangle 4"/>
        <xdr:cNvSpPr>
          <a:spLocks/>
        </xdr:cNvSpPr>
      </xdr:nvSpPr>
      <xdr:spPr>
        <a:xfrm>
          <a:off x="2752725" y="11430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47"/>
  <sheetViews>
    <sheetView workbookViewId="0" topLeftCell="A20">
      <selection activeCell="C46" sqref="C46"/>
    </sheetView>
  </sheetViews>
  <sheetFormatPr defaultColWidth="9.140625" defaultRowHeight="12.75"/>
  <cols>
    <col min="1" max="1" width="29.8515625" style="0" bestFit="1" customWidth="1"/>
    <col min="2" max="2" width="9.28125" style="0" bestFit="1" customWidth="1"/>
    <col min="3" max="3" width="11.7109375" style="0" customWidth="1"/>
    <col min="4" max="4" width="4.140625" style="0" customWidth="1"/>
    <col min="5" max="5" width="27.57421875" style="0" bestFit="1" customWidth="1"/>
    <col min="8" max="8" width="27.57421875" style="0" bestFit="1" customWidth="1"/>
  </cols>
  <sheetData>
    <row r="2" spans="1:8" ht="12.75">
      <c r="A2" s="305" t="s">
        <v>208</v>
      </c>
      <c r="E2" s="305" t="s">
        <v>209</v>
      </c>
      <c r="H2" s="305" t="s">
        <v>213</v>
      </c>
    </row>
    <row r="3" spans="1:9" ht="12.75">
      <c r="A3" t="s">
        <v>71</v>
      </c>
      <c r="B3" s="302">
        <v>8946.5</v>
      </c>
      <c r="E3" t="s">
        <v>71</v>
      </c>
      <c r="F3" s="302">
        <v>9033</v>
      </c>
      <c r="H3" t="s">
        <v>71</v>
      </c>
      <c r="I3" s="302">
        <v>9409.75</v>
      </c>
    </row>
    <row r="4" spans="1:9" ht="12.75">
      <c r="A4" t="s">
        <v>184</v>
      </c>
      <c r="B4" s="302">
        <v>4181</v>
      </c>
      <c r="E4" t="s">
        <v>184</v>
      </c>
      <c r="F4" s="302">
        <v>3757</v>
      </c>
      <c r="H4" t="s">
        <v>184</v>
      </c>
      <c r="I4" s="302">
        <v>3776</v>
      </c>
    </row>
    <row r="5" spans="1:9" ht="12.75">
      <c r="A5" t="s">
        <v>192</v>
      </c>
      <c r="B5" s="302">
        <v>4181</v>
      </c>
      <c r="E5" t="s">
        <v>192</v>
      </c>
      <c r="F5" s="302">
        <v>3757</v>
      </c>
      <c r="H5" t="s">
        <v>192</v>
      </c>
      <c r="I5" s="302">
        <v>3776</v>
      </c>
    </row>
    <row r="6" spans="1:9" ht="12.75">
      <c r="A6" t="s">
        <v>185</v>
      </c>
      <c r="B6" s="302">
        <v>433</v>
      </c>
      <c r="E6" t="s">
        <v>185</v>
      </c>
      <c r="F6" s="302">
        <v>422</v>
      </c>
      <c r="H6" t="s">
        <v>185</v>
      </c>
      <c r="I6" s="302">
        <v>875</v>
      </c>
    </row>
    <row r="7" spans="2:9" ht="12.75">
      <c r="B7" s="302"/>
      <c r="F7" s="302"/>
      <c r="I7" s="302"/>
    </row>
    <row r="8" spans="1:9" ht="12.75">
      <c r="A8" t="s">
        <v>190</v>
      </c>
      <c r="B8" s="303">
        <v>0.02</v>
      </c>
      <c r="E8" t="s">
        <v>190</v>
      </c>
      <c r="F8" s="303">
        <v>0.02</v>
      </c>
      <c r="H8" t="s">
        <v>190</v>
      </c>
      <c r="I8" s="303">
        <v>0.02</v>
      </c>
    </row>
    <row r="9" spans="1:9" ht="12.75">
      <c r="A9" t="s">
        <v>189</v>
      </c>
      <c r="B9" s="303">
        <v>0.03</v>
      </c>
      <c r="E9" t="s">
        <v>189</v>
      </c>
      <c r="F9" s="303">
        <v>0.03</v>
      </c>
      <c r="H9" t="s">
        <v>189</v>
      </c>
      <c r="I9" s="303">
        <v>0.03</v>
      </c>
    </row>
    <row r="10" spans="1:9" ht="12.75">
      <c r="A10" t="s">
        <v>186</v>
      </c>
      <c r="B10" s="303">
        <v>0.02</v>
      </c>
      <c r="E10" t="s">
        <v>186</v>
      </c>
      <c r="F10" s="303">
        <v>0.02</v>
      </c>
      <c r="H10" t="s">
        <v>186</v>
      </c>
      <c r="I10" s="303">
        <v>0.02</v>
      </c>
    </row>
    <row r="13" spans="1:8" ht="12.75">
      <c r="A13" s="305" t="s">
        <v>195</v>
      </c>
      <c r="E13" s="305" t="s">
        <v>195</v>
      </c>
      <c r="H13" s="305" t="s">
        <v>195</v>
      </c>
    </row>
    <row r="14" spans="1:9" ht="12.75">
      <c r="A14" t="s">
        <v>188</v>
      </c>
      <c r="B14" s="304">
        <f>1*B3</f>
        <v>8946.5</v>
      </c>
      <c r="E14" t="s">
        <v>188</v>
      </c>
      <c r="F14" s="304">
        <f>1*F3</f>
        <v>9033</v>
      </c>
      <c r="H14" t="s">
        <v>188</v>
      </c>
      <c r="I14" s="304">
        <f>1*I3</f>
        <v>9409.75</v>
      </c>
    </row>
    <row r="15" spans="1:9" ht="12.75">
      <c r="A15" t="s">
        <v>187</v>
      </c>
      <c r="B15" s="304">
        <f>B5</f>
        <v>4181</v>
      </c>
      <c r="E15" t="s">
        <v>211</v>
      </c>
      <c r="F15" s="304">
        <f>2*F5</f>
        <v>7514</v>
      </c>
      <c r="H15" t="s">
        <v>211</v>
      </c>
      <c r="I15" s="304">
        <f>2*I5</f>
        <v>7552</v>
      </c>
    </row>
    <row r="16" spans="1:9" ht="12.75">
      <c r="A16" t="s">
        <v>191</v>
      </c>
      <c r="B16" s="304">
        <f>8*B4</f>
        <v>33448</v>
      </c>
      <c r="E16" t="s">
        <v>191</v>
      </c>
      <c r="F16" s="304">
        <f>8*F4</f>
        <v>30056</v>
      </c>
      <c r="H16" t="s">
        <v>191</v>
      </c>
      <c r="I16" s="304">
        <f>8*I4</f>
        <v>30208</v>
      </c>
    </row>
    <row r="17" spans="1:9" ht="12.75">
      <c r="A17" s="308" t="s">
        <v>193</v>
      </c>
      <c r="B17" s="309">
        <f>3*B6</f>
        <v>1299</v>
      </c>
      <c r="E17" s="308" t="s">
        <v>212</v>
      </c>
      <c r="F17" s="309">
        <f>5*F6</f>
        <v>2110</v>
      </c>
      <c r="H17" s="308" t="s">
        <v>212</v>
      </c>
      <c r="I17" s="309">
        <f>5*I6</f>
        <v>4375</v>
      </c>
    </row>
    <row r="18" spans="1:9" ht="12.75">
      <c r="A18" s="305" t="s">
        <v>196</v>
      </c>
      <c r="B18" s="306">
        <f>SUM(B14:B17)</f>
        <v>47874.5</v>
      </c>
      <c r="E18" s="305" t="s">
        <v>196</v>
      </c>
      <c r="F18" s="306">
        <f>SUM(F14:F17)</f>
        <v>48713</v>
      </c>
      <c r="H18" s="305" t="s">
        <v>196</v>
      </c>
      <c r="I18" s="306">
        <f>SUM(I14:I17)</f>
        <v>51544.75</v>
      </c>
    </row>
    <row r="20" spans="1:8" ht="12.75">
      <c r="A20" s="305" t="s">
        <v>197</v>
      </c>
      <c r="E20" s="305" t="s">
        <v>197</v>
      </c>
      <c r="H20" s="305" t="s">
        <v>197</v>
      </c>
    </row>
    <row r="21" spans="1:9" ht="12.75">
      <c r="A21" t="s">
        <v>198</v>
      </c>
      <c r="B21" s="304">
        <f>2*B5</f>
        <v>8362</v>
      </c>
      <c r="E21" t="s">
        <v>198</v>
      </c>
      <c r="F21" s="304">
        <f>2*F5</f>
        <v>7514</v>
      </c>
      <c r="H21" t="s">
        <v>198</v>
      </c>
      <c r="I21" s="304">
        <f>2*I5</f>
        <v>7552</v>
      </c>
    </row>
    <row r="22" spans="1:9" ht="12.75">
      <c r="A22" s="308" t="s">
        <v>199</v>
      </c>
      <c r="B22" s="309">
        <f>B6</f>
        <v>433</v>
      </c>
      <c r="E22" s="308" t="s">
        <v>199</v>
      </c>
      <c r="F22" s="309">
        <f>F6</f>
        <v>422</v>
      </c>
      <c r="H22" s="308" t="s">
        <v>199</v>
      </c>
      <c r="I22" s="309">
        <f>I6</f>
        <v>875</v>
      </c>
    </row>
    <row r="23" spans="1:9" ht="12.75">
      <c r="A23" s="305" t="s">
        <v>194</v>
      </c>
      <c r="B23" s="306">
        <f>SUM(B19:B22)</f>
        <v>8795</v>
      </c>
      <c r="E23" s="305" t="s">
        <v>194</v>
      </c>
      <c r="F23" s="306">
        <f>SUM(F19:F22)</f>
        <v>7936</v>
      </c>
      <c r="H23" s="305" t="s">
        <v>194</v>
      </c>
      <c r="I23" s="306">
        <f>SUM(I19:I22)</f>
        <v>8427</v>
      </c>
    </row>
    <row r="25" spans="1:3" ht="12.75">
      <c r="A25" s="305" t="s">
        <v>200</v>
      </c>
      <c r="B25" s="307" t="s">
        <v>201</v>
      </c>
      <c r="C25" s="307" t="s">
        <v>202</v>
      </c>
    </row>
    <row r="26" spans="1:3" ht="12.75">
      <c r="A26" t="s">
        <v>71</v>
      </c>
      <c r="B26" s="304">
        <v>82630</v>
      </c>
      <c r="C26" s="310">
        <f>0.02*B26</f>
        <v>1652.6000000000001</v>
      </c>
    </row>
    <row r="27" spans="1:3" ht="12.75">
      <c r="A27" t="s">
        <v>163</v>
      </c>
      <c r="B27" s="304">
        <v>71255</v>
      </c>
      <c r="C27" s="310">
        <f aca="true" t="shared" si="0" ref="C27:C35">B27*0.03</f>
        <v>2137.65</v>
      </c>
    </row>
    <row r="28" spans="1:3" ht="12.75">
      <c r="A28" t="s">
        <v>164</v>
      </c>
      <c r="B28" s="304">
        <v>58979</v>
      </c>
      <c r="C28" s="310">
        <f t="shared" si="0"/>
        <v>1769.37</v>
      </c>
    </row>
    <row r="29" spans="1:3" ht="12.75">
      <c r="A29" t="s">
        <v>165</v>
      </c>
      <c r="B29" s="304">
        <v>58979</v>
      </c>
      <c r="C29" s="310">
        <f t="shared" si="0"/>
        <v>1769.37</v>
      </c>
    </row>
    <row r="30" spans="1:3" ht="12.75">
      <c r="A30" t="s">
        <v>166</v>
      </c>
      <c r="B30" s="304">
        <v>58979</v>
      </c>
      <c r="C30" s="310">
        <f t="shared" si="0"/>
        <v>1769.37</v>
      </c>
    </row>
    <row r="31" spans="1:3" ht="12.75">
      <c r="A31" t="s">
        <v>167</v>
      </c>
      <c r="B31" s="304">
        <v>58979</v>
      </c>
      <c r="C31" s="310">
        <f t="shared" si="0"/>
        <v>1769.37</v>
      </c>
    </row>
    <row r="32" spans="1:3" ht="12.75">
      <c r="A32" t="s">
        <v>73</v>
      </c>
      <c r="B32" s="304">
        <v>58979</v>
      </c>
      <c r="C32" s="310">
        <f t="shared" si="0"/>
        <v>1769.37</v>
      </c>
    </row>
    <row r="33" spans="1:3" ht="12.75">
      <c r="A33" t="s">
        <v>74</v>
      </c>
      <c r="B33" s="304">
        <v>58979</v>
      </c>
      <c r="C33" s="310">
        <f t="shared" si="0"/>
        <v>1769.37</v>
      </c>
    </row>
    <row r="34" spans="1:3" ht="12.75">
      <c r="A34" t="s">
        <v>75</v>
      </c>
      <c r="B34" s="304">
        <v>58979</v>
      </c>
      <c r="C34" s="310">
        <f t="shared" si="0"/>
        <v>1769.37</v>
      </c>
    </row>
    <row r="35" spans="1:3" ht="12.75">
      <c r="A35" t="s">
        <v>76</v>
      </c>
      <c r="B35" s="304">
        <v>58979</v>
      </c>
      <c r="C35" s="310">
        <f t="shared" si="0"/>
        <v>1769.37</v>
      </c>
    </row>
    <row r="36" ht="6" customHeight="1">
      <c r="B36" s="304"/>
    </row>
    <row r="37" spans="1:3" ht="12.75">
      <c r="A37" t="s">
        <v>169</v>
      </c>
      <c r="B37" s="304">
        <v>32778</v>
      </c>
      <c r="C37" s="310">
        <f>0.02*B37</f>
        <v>655.5600000000001</v>
      </c>
    </row>
    <row r="38" spans="1:3" ht="12.75">
      <c r="A38" t="s">
        <v>170</v>
      </c>
      <c r="B38" s="304">
        <v>31305</v>
      </c>
      <c r="C38" s="310">
        <f>0.02*B38</f>
        <v>626.1</v>
      </c>
    </row>
    <row r="39" spans="1:3" ht="12.75">
      <c r="A39" s="308" t="s">
        <v>171</v>
      </c>
      <c r="B39" s="309">
        <v>33865</v>
      </c>
      <c r="C39" s="311">
        <f>0.02*B39</f>
        <v>677.3000000000001</v>
      </c>
    </row>
    <row r="40" spans="1:5" ht="12.75">
      <c r="A40" s="305" t="s">
        <v>203</v>
      </c>
      <c r="B40" s="305"/>
      <c r="C40" s="306">
        <f>SUM(C26:C39)</f>
        <v>19904.169999999995</v>
      </c>
      <c r="E40" s="310"/>
    </row>
    <row r="42" spans="1:3" ht="12.75">
      <c r="A42" s="305" t="s">
        <v>204</v>
      </c>
      <c r="B42" s="307" t="s">
        <v>201</v>
      </c>
      <c r="C42" s="307" t="s">
        <v>202</v>
      </c>
    </row>
    <row r="43" spans="1:3" ht="12.75">
      <c r="A43" t="s">
        <v>77</v>
      </c>
      <c r="B43" s="304">
        <v>58979</v>
      </c>
      <c r="C43" s="310">
        <f>(B43*0.03)</f>
        <v>1769.37</v>
      </c>
    </row>
    <row r="44" spans="1:3" ht="12.75">
      <c r="A44" t="s">
        <v>78</v>
      </c>
      <c r="B44" s="304">
        <v>58979</v>
      </c>
      <c r="C44" s="310">
        <f>(B44*0.03)</f>
        <v>1769.37</v>
      </c>
    </row>
    <row r="45" spans="2:3" ht="6" customHeight="1">
      <c r="B45" s="304"/>
      <c r="C45" s="304"/>
    </row>
    <row r="46" spans="1:3" ht="12.75">
      <c r="A46" s="308" t="s">
        <v>173</v>
      </c>
      <c r="B46" s="309">
        <v>63752</v>
      </c>
      <c r="C46" s="311">
        <f>B46*0.02</f>
        <v>1275.04</v>
      </c>
    </row>
    <row r="47" spans="1:3" ht="12.75">
      <c r="A47" s="305" t="s">
        <v>205</v>
      </c>
      <c r="B47" s="306"/>
      <c r="C47" s="306">
        <f>SUM(C43:C46)</f>
        <v>4813.78</v>
      </c>
    </row>
  </sheetData>
  <printOptions gridLines="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U3055"/>
  <sheetViews>
    <sheetView tabSelected="1" zoomScale="90" zoomScaleNormal="90" workbookViewId="0" topLeftCell="A4">
      <pane xSplit="1" ySplit="6" topLeftCell="AC112" activePane="bottomRight" state="frozen"/>
      <selection pane="topLeft" activeCell="A4" sqref="A4"/>
      <selection pane="topRight" activeCell="B4" sqref="B4"/>
      <selection pane="bottomLeft" activeCell="A10" sqref="A10"/>
      <selection pane="bottomRight" activeCell="S112" sqref="S112"/>
    </sheetView>
  </sheetViews>
  <sheetFormatPr defaultColWidth="9.140625" defaultRowHeight="12.75"/>
  <cols>
    <col min="1" max="1" width="31.00390625" style="1" customWidth="1"/>
    <col min="2" max="2" width="15.140625" style="1" customWidth="1"/>
    <col min="3" max="3" width="15.00390625" style="1" customWidth="1"/>
    <col min="4" max="4" width="1.7109375" style="1" customWidth="1"/>
    <col min="5" max="5" width="12.7109375" style="1" customWidth="1"/>
    <col min="6" max="6" width="1.421875" style="1" customWidth="1"/>
    <col min="7" max="7" width="14.140625" style="1" customWidth="1"/>
    <col min="8" max="8" width="14.00390625" style="37" customWidth="1"/>
    <col min="9" max="9" width="18.7109375" style="37" hidden="1" customWidth="1"/>
    <col min="10" max="10" width="15.28125" style="37" customWidth="1"/>
    <col min="11" max="11" width="1.421875" style="37" customWidth="1"/>
    <col min="12" max="12" width="14.00390625" style="1" customWidth="1"/>
    <col min="13" max="15" width="19.8515625" style="1" customWidth="1"/>
    <col min="16" max="16" width="1.421875" style="22" customWidth="1"/>
    <col min="17" max="18" width="12.421875" style="1" customWidth="1"/>
    <col min="19" max="21" width="14.00390625" style="1" customWidth="1"/>
    <col min="22" max="23" width="15.7109375" style="1" customWidth="1"/>
    <col min="24" max="24" width="1.7109375" style="38" customWidth="1"/>
    <col min="25" max="25" width="12.7109375" style="1" customWidth="1"/>
    <col min="26" max="26" width="13.57421875" style="1" customWidth="1"/>
    <col min="27" max="27" width="14.00390625" style="1" customWidth="1"/>
    <col min="28" max="28" width="11.8515625" style="1" customWidth="1"/>
    <col min="29" max="16384" width="9.140625" style="1" customWidth="1"/>
  </cols>
  <sheetData>
    <row r="1" spans="1:47" ht="18.75">
      <c r="A1" s="312" t="s">
        <v>92</v>
      </c>
      <c r="B1" s="312"/>
      <c r="C1" s="312"/>
      <c r="D1" s="312"/>
      <c r="E1" s="312"/>
      <c r="F1" s="312"/>
      <c r="G1" s="312"/>
      <c r="H1" s="312"/>
      <c r="I1" s="312"/>
      <c r="J1" s="312"/>
      <c r="K1" s="312"/>
      <c r="L1" s="312"/>
      <c r="M1" s="312"/>
      <c r="N1" s="312"/>
      <c r="O1" s="312"/>
      <c r="P1" s="380"/>
      <c r="Q1" s="312"/>
      <c r="R1" s="312"/>
      <c r="S1" s="312"/>
      <c r="T1" s="312"/>
      <c r="U1" s="312"/>
      <c r="V1" s="312"/>
      <c r="W1" s="312"/>
      <c r="X1" s="312"/>
      <c r="Y1" s="312"/>
      <c r="Z1" s="329"/>
      <c r="AA1" s="329"/>
      <c r="AB1" s="329"/>
      <c r="AC1" s="329"/>
      <c r="AD1" s="317"/>
      <c r="AE1" s="317"/>
      <c r="AF1" s="317"/>
      <c r="AG1" s="317"/>
      <c r="AH1" s="317"/>
      <c r="AI1" s="317"/>
      <c r="AJ1" s="317"/>
      <c r="AK1" s="317"/>
      <c r="AL1" s="317"/>
      <c r="AM1" s="317"/>
      <c r="AN1" s="317"/>
      <c r="AO1" s="317"/>
      <c r="AP1" s="317"/>
      <c r="AQ1" s="317"/>
      <c r="AR1" s="317"/>
      <c r="AS1" s="317"/>
      <c r="AT1" s="317"/>
      <c r="AU1" s="317"/>
    </row>
    <row r="2" spans="1:47" ht="18.75">
      <c r="A2" s="312" t="s">
        <v>70</v>
      </c>
      <c r="B2" s="312"/>
      <c r="C2" s="312"/>
      <c r="D2" s="312"/>
      <c r="E2" s="312"/>
      <c r="F2" s="312"/>
      <c r="G2" s="312"/>
      <c r="H2" s="312"/>
      <c r="I2" s="312"/>
      <c r="J2" s="312"/>
      <c r="K2" s="312"/>
      <c r="L2" s="312"/>
      <c r="M2" s="312"/>
      <c r="N2" s="312"/>
      <c r="O2" s="312"/>
      <c r="P2" s="380"/>
      <c r="Q2" s="312"/>
      <c r="R2" s="312"/>
      <c r="S2" s="312"/>
      <c r="T2" s="312"/>
      <c r="U2" s="312"/>
      <c r="V2" s="312"/>
      <c r="W2" s="312"/>
      <c r="X2" s="312"/>
      <c r="Y2" s="313"/>
      <c r="Z2" s="317"/>
      <c r="AA2" s="317"/>
      <c r="AB2" s="317"/>
      <c r="AC2" s="317"/>
      <c r="AD2" s="317"/>
      <c r="AE2" s="317"/>
      <c r="AF2" s="317"/>
      <c r="AG2" s="317"/>
      <c r="AH2" s="317"/>
      <c r="AI2" s="317"/>
      <c r="AJ2" s="317"/>
      <c r="AK2" s="317"/>
      <c r="AL2" s="317"/>
      <c r="AM2" s="317"/>
      <c r="AN2" s="317"/>
      <c r="AO2" s="317"/>
      <c r="AP2" s="317"/>
      <c r="AQ2" s="317"/>
      <c r="AR2" s="317"/>
      <c r="AS2" s="317"/>
      <c r="AT2" s="317"/>
      <c r="AU2" s="317"/>
    </row>
    <row r="3" spans="1:47" ht="12.75">
      <c r="A3" s="313" t="s">
        <v>215</v>
      </c>
      <c r="B3" s="313"/>
      <c r="C3" s="313"/>
      <c r="D3" s="313"/>
      <c r="E3" s="313"/>
      <c r="F3" s="313"/>
      <c r="G3" s="313"/>
      <c r="H3" s="313"/>
      <c r="I3" s="313"/>
      <c r="J3" s="313"/>
      <c r="K3" s="313"/>
      <c r="L3" s="313"/>
      <c r="M3" s="313"/>
      <c r="N3" s="313"/>
      <c r="O3" s="313"/>
      <c r="P3" s="381"/>
      <c r="Q3" s="313"/>
      <c r="R3" s="313"/>
      <c r="S3" s="313"/>
      <c r="T3" s="313"/>
      <c r="U3" s="313"/>
      <c r="V3" s="313"/>
      <c r="W3" s="313"/>
      <c r="X3" s="314"/>
      <c r="Y3" s="314"/>
      <c r="Z3" s="317"/>
      <c r="AA3" s="317"/>
      <c r="AB3" s="317"/>
      <c r="AC3" s="317"/>
      <c r="AD3" s="317"/>
      <c r="AE3" s="317"/>
      <c r="AF3" s="317"/>
      <c r="AG3" s="317"/>
      <c r="AH3" s="317"/>
      <c r="AI3" s="317"/>
      <c r="AJ3" s="317"/>
      <c r="AK3" s="317"/>
      <c r="AL3" s="317"/>
      <c r="AM3" s="317"/>
      <c r="AN3" s="317"/>
      <c r="AO3" s="317"/>
      <c r="AP3" s="317"/>
      <c r="AQ3" s="317"/>
      <c r="AR3" s="317"/>
      <c r="AS3" s="317"/>
      <c r="AT3" s="317"/>
      <c r="AU3" s="317"/>
    </row>
    <row r="4" spans="1:47" ht="12.75">
      <c r="A4" s="226"/>
      <c r="C4" s="90"/>
      <c r="D4" s="226"/>
      <c r="G4" s="226"/>
      <c r="H4" s="226"/>
      <c r="I4" s="226"/>
      <c r="J4" s="226"/>
      <c r="K4" s="226"/>
      <c r="L4" s="226"/>
      <c r="M4" s="226"/>
      <c r="N4" s="226"/>
      <c r="O4" s="226"/>
      <c r="P4" s="382"/>
      <c r="Q4" s="226"/>
      <c r="R4" s="226"/>
      <c r="S4" s="226"/>
      <c r="T4" s="226"/>
      <c r="U4" s="226"/>
      <c r="V4" s="226"/>
      <c r="W4" s="226"/>
      <c r="X4" s="1"/>
      <c r="Z4" s="317"/>
      <c r="AA4" s="317"/>
      <c r="AB4" s="317"/>
      <c r="AC4" s="317"/>
      <c r="AD4" s="317"/>
      <c r="AE4" s="317"/>
      <c r="AF4" s="317"/>
      <c r="AG4" s="317"/>
      <c r="AH4" s="317"/>
      <c r="AI4" s="317"/>
      <c r="AJ4" s="317"/>
      <c r="AK4" s="317"/>
      <c r="AL4" s="317"/>
      <c r="AM4" s="317"/>
      <c r="AN4" s="317"/>
      <c r="AO4" s="317"/>
      <c r="AP4" s="317"/>
      <c r="AQ4" s="317"/>
      <c r="AR4" s="317"/>
      <c r="AS4" s="317"/>
      <c r="AT4" s="317"/>
      <c r="AU4" s="317"/>
    </row>
    <row r="5" spans="1:47" ht="15.75">
      <c r="A5" s="79" t="s">
        <v>69</v>
      </c>
      <c r="B5" s="226"/>
      <c r="C5" s="226"/>
      <c r="D5" s="226"/>
      <c r="E5" s="272"/>
      <c r="F5" s="272"/>
      <c r="G5" s="226"/>
      <c r="H5" s="226"/>
      <c r="I5" s="226"/>
      <c r="J5" s="226"/>
      <c r="K5" s="226"/>
      <c r="L5" s="226" t="s">
        <v>219</v>
      </c>
      <c r="M5" s="226" t="s">
        <v>221</v>
      </c>
      <c r="N5" s="226"/>
      <c r="O5" s="226"/>
      <c r="P5" s="382"/>
      <c r="Q5" s="313" t="s">
        <v>252</v>
      </c>
      <c r="R5" s="313"/>
      <c r="S5" s="313"/>
      <c r="T5" s="313"/>
      <c r="U5" s="313"/>
      <c r="V5" s="313"/>
      <c r="W5" s="313"/>
      <c r="X5" s="226"/>
      <c r="Y5" s="226"/>
      <c r="Z5" s="317"/>
      <c r="AA5" s="317"/>
      <c r="AB5" s="317"/>
      <c r="AC5" s="317"/>
      <c r="AD5" s="317"/>
      <c r="AE5" s="317"/>
      <c r="AF5" s="317"/>
      <c r="AG5" s="317"/>
      <c r="AH5" s="317"/>
      <c r="AI5" s="317"/>
      <c r="AJ5" s="317"/>
      <c r="AK5" s="317"/>
      <c r="AL5" s="317"/>
      <c r="AM5" s="317"/>
      <c r="AN5" s="317"/>
      <c r="AO5" s="317"/>
      <c r="AP5" s="317"/>
      <c r="AQ5" s="317"/>
      <c r="AR5" s="317"/>
      <c r="AS5" s="317"/>
      <c r="AT5" s="317"/>
      <c r="AU5" s="317"/>
    </row>
    <row r="6" spans="1:47" ht="12.75" customHeight="1">
      <c r="A6" s="79"/>
      <c r="B6" s="226"/>
      <c r="C6" s="226"/>
      <c r="D6" s="226"/>
      <c r="E6" s="226"/>
      <c r="F6" s="226"/>
      <c r="G6" s="226"/>
      <c r="H6" s="226"/>
      <c r="I6" s="357"/>
      <c r="J6" s="358"/>
      <c r="K6" s="226"/>
      <c r="L6" s="226" t="s">
        <v>220</v>
      </c>
      <c r="M6" s="360" t="s">
        <v>222</v>
      </c>
      <c r="N6" s="360"/>
      <c r="O6" s="360"/>
      <c r="P6" s="428"/>
      <c r="Q6" s="360"/>
      <c r="R6" s="360"/>
      <c r="S6" s="360"/>
      <c r="T6" s="360"/>
      <c r="U6" s="360"/>
      <c r="V6" s="360"/>
      <c r="W6" s="360"/>
      <c r="X6" s="226"/>
      <c r="Y6" s="226"/>
      <c r="Z6" s="317"/>
      <c r="AA6" s="317"/>
      <c r="AB6" s="317"/>
      <c r="AC6" s="317"/>
      <c r="AD6" s="317"/>
      <c r="AE6" s="317"/>
      <c r="AF6" s="317"/>
      <c r="AG6" s="317"/>
      <c r="AH6" s="317"/>
      <c r="AI6" s="317"/>
      <c r="AJ6" s="317"/>
      <c r="AK6" s="317"/>
      <c r="AL6" s="317"/>
      <c r="AM6" s="317"/>
      <c r="AN6" s="317"/>
      <c r="AO6" s="317"/>
      <c r="AP6" s="317"/>
      <c r="AQ6" s="317"/>
      <c r="AR6" s="317"/>
      <c r="AS6" s="317"/>
      <c r="AT6" s="317"/>
      <c r="AU6" s="317"/>
    </row>
    <row r="7" spans="1:47" ht="12.75" customHeight="1">
      <c r="A7"/>
      <c r="B7" s="440">
        <v>2002</v>
      </c>
      <c r="C7" s="441"/>
      <c r="D7" s="238"/>
      <c r="E7" s="440">
        <v>2003</v>
      </c>
      <c r="F7" s="447"/>
      <c r="G7" s="447"/>
      <c r="H7" s="441"/>
      <c r="I7" s="238"/>
      <c r="J7" s="356"/>
      <c r="K7" s="292"/>
      <c r="L7" s="383">
        <v>2004</v>
      </c>
      <c r="M7" s="383">
        <v>2004</v>
      </c>
      <c r="N7" s="383">
        <v>2004</v>
      </c>
      <c r="O7" s="383">
        <v>2004</v>
      </c>
      <c r="P7" s="181"/>
      <c r="Q7" s="383">
        <v>2004</v>
      </c>
      <c r="R7" s="362">
        <v>2004</v>
      </c>
      <c r="S7" s="362">
        <v>2004</v>
      </c>
      <c r="T7" s="362">
        <v>2004</v>
      </c>
      <c r="U7" s="362">
        <v>2004</v>
      </c>
      <c r="V7" s="362">
        <v>2004</v>
      </c>
      <c r="W7" s="362" t="s">
        <v>257</v>
      </c>
      <c r="X7" s="342"/>
      <c r="Y7" s="362">
        <v>2005</v>
      </c>
      <c r="Z7" s="349" t="s">
        <v>246</v>
      </c>
      <c r="AA7" s="349" t="s">
        <v>246</v>
      </c>
      <c r="AB7" s="349" t="s">
        <v>247</v>
      </c>
      <c r="AC7" s="317"/>
      <c r="AD7" s="317"/>
      <c r="AE7" s="317"/>
      <c r="AF7" s="317"/>
      <c r="AG7" s="317"/>
      <c r="AH7" s="317"/>
      <c r="AI7" s="317"/>
      <c r="AJ7" s="317"/>
      <c r="AK7" s="317"/>
      <c r="AL7" s="317"/>
      <c r="AM7" s="317"/>
      <c r="AN7" s="317"/>
      <c r="AO7" s="317"/>
      <c r="AP7" s="317"/>
      <c r="AQ7" s="317"/>
      <c r="AR7" s="317"/>
      <c r="AS7" s="317"/>
      <c r="AT7" s="317"/>
      <c r="AU7" s="317"/>
    </row>
    <row r="8" spans="1:47" ht="12.75" customHeight="1">
      <c r="A8"/>
      <c r="B8" s="71" t="s">
        <v>60</v>
      </c>
      <c r="C8" s="228" t="s">
        <v>61</v>
      </c>
      <c r="D8" s="228"/>
      <c r="E8" s="296" t="s">
        <v>65</v>
      </c>
      <c r="F8" s="228"/>
      <c r="G8" s="228" t="s">
        <v>162</v>
      </c>
      <c r="H8" s="94" t="s">
        <v>38</v>
      </c>
      <c r="I8" s="94" t="s">
        <v>216</v>
      </c>
      <c r="J8" s="94" t="s">
        <v>217</v>
      </c>
      <c r="K8" s="94"/>
      <c r="L8" s="71" t="s">
        <v>176</v>
      </c>
      <c r="M8" s="71" t="s">
        <v>60</v>
      </c>
      <c r="N8" s="71" t="s">
        <v>236</v>
      </c>
      <c r="O8" s="71" t="s">
        <v>60</v>
      </c>
      <c r="P8" s="71"/>
      <c r="Q8" s="71" t="s">
        <v>253</v>
      </c>
      <c r="R8" s="363" t="s">
        <v>223</v>
      </c>
      <c r="S8" s="363" t="s">
        <v>233</v>
      </c>
      <c r="T8" s="363" t="s">
        <v>234</v>
      </c>
      <c r="U8" s="363" t="s">
        <v>224</v>
      </c>
      <c r="V8" s="363" t="s">
        <v>256</v>
      </c>
      <c r="W8" s="433" t="s">
        <v>48</v>
      </c>
      <c r="X8" s="342"/>
      <c r="Y8" s="363" t="s">
        <v>178</v>
      </c>
      <c r="Z8" s="350" t="s">
        <v>247</v>
      </c>
      <c r="AA8" s="350" t="s">
        <v>247</v>
      </c>
      <c r="AB8" s="350" t="s">
        <v>128</v>
      </c>
      <c r="AC8" s="317"/>
      <c r="AD8" s="317"/>
      <c r="AE8" s="317"/>
      <c r="AF8" s="317"/>
      <c r="AG8" s="317"/>
      <c r="AH8" s="317"/>
      <c r="AI8" s="317"/>
      <c r="AJ8" s="317"/>
      <c r="AK8" s="317"/>
      <c r="AL8" s="317"/>
      <c r="AM8" s="317"/>
      <c r="AN8" s="317"/>
      <c r="AO8" s="317"/>
      <c r="AP8" s="317"/>
      <c r="AQ8" s="317"/>
      <c r="AR8" s="317"/>
      <c r="AS8" s="317"/>
      <c r="AT8" s="317"/>
      <c r="AU8" s="317"/>
    </row>
    <row r="9" spans="1:47" ht="12.75" customHeight="1">
      <c r="A9" s="250"/>
      <c r="B9" s="245" t="s">
        <v>40</v>
      </c>
      <c r="C9" s="230" t="s">
        <v>62</v>
      </c>
      <c r="D9" s="228"/>
      <c r="E9" s="229" t="s">
        <v>66</v>
      </c>
      <c r="F9" s="230"/>
      <c r="G9" s="245" t="s">
        <v>57</v>
      </c>
      <c r="H9" s="3" t="s">
        <v>40</v>
      </c>
      <c r="I9" s="3" t="s">
        <v>230</v>
      </c>
      <c r="J9" s="379" t="s">
        <v>231</v>
      </c>
      <c r="K9" s="89"/>
      <c r="L9" s="245" t="s">
        <v>40</v>
      </c>
      <c r="M9" s="245" t="s">
        <v>235</v>
      </c>
      <c r="N9" s="245" t="s">
        <v>237</v>
      </c>
      <c r="O9" s="229" t="s">
        <v>238</v>
      </c>
      <c r="P9" s="71"/>
      <c r="Q9" s="230" t="s">
        <v>235</v>
      </c>
      <c r="R9" s="364"/>
      <c r="S9" s="364"/>
      <c r="T9" s="364"/>
      <c r="U9" s="364"/>
      <c r="V9" s="364" t="s">
        <v>255</v>
      </c>
      <c r="W9" s="363" t="s">
        <v>244</v>
      </c>
      <c r="X9" s="342"/>
      <c r="Y9" s="364"/>
      <c r="Z9" s="351" t="s">
        <v>223</v>
      </c>
      <c r="AA9" s="351" t="s">
        <v>237</v>
      </c>
      <c r="AB9" s="351" t="s">
        <v>248</v>
      </c>
      <c r="AC9" s="317"/>
      <c r="AD9" s="317"/>
      <c r="AE9" s="317"/>
      <c r="AF9" s="317"/>
      <c r="AG9" s="317"/>
      <c r="AH9" s="317"/>
      <c r="AI9" s="317"/>
      <c r="AJ9" s="317"/>
      <c r="AK9" s="317"/>
      <c r="AL9" s="317"/>
      <c r="AM9" s="317"/>
      <c r="AN9" s="317"/>
      <c r="AO9" s="317"/>
      <c r="AP9" s="317"/>
      <c r="AQ9" s="317"/>
      <c r="AR9" s="317"/>
      <c r="AS9" s="317"/>
      <c r="AT9" s="317"/>
      <c r="AU9" s="317"/>
    </row>
    <row r="10" spans="1:47" ht="12.75" customHeight="1">
      <c r="A10" s="260" t="s">
        <v>112</v>
      </c>
      <c r="B10" s="256">
        <f>SUM(B24*0.6)+(B48*0.9)+(B56*0.6)+(B65*0.6)+(B72*0.8)+(B80)</f>
        <v>1677648.65</v>
      </c>
      <c r="C10" s="256">
        <f>SUM(C24*0.6)+(C48*0.9)+(C56*0.6)+(C65*0.6)+(C72*0.8)+(C80)</f>
        <v>1491003.05</v>
      </c>
      <c r="D10" s="288"/>
      <c r="E10" s="277">
        <v>0</v>
      </c>
      <c r="F10" s="273"/>
      <c r="G10" s="256">
        <f>SUM(G24*0.8)+(G48*0.9)+(G56*0.8)+(G65*0.8)+(G72*0.9)+(G80)</f>
        <v>1333662.2</v>
      </c>
      <c r="H10" s="256">
        <f>SUM(E10:G10)</f>
        <v>1333662.2</v>
      </c>
      <c r="I10" s="246">
        <v>959633</v>
      </c>
      <c r="J10" s="221">
        <v>2678974</v>
      </c>
      <c r="K10" s="246"/>
      <c r="L10" s="386">
        <f>SUM(L24*0.8)+(L48*0.9)+(L56*0.8)+(L65*0.8)+(L72*0.9)+(L80)</f>
        <v>1164736.136</v>
      </c>
      <c r="M10" s="221">
        <f>L10*0.25</f>
        <v>291184.034</v>
      </c>
      <c r="N10" s="221"/>
      <c r="O10" s="67"/>
      <c r="P10" s="221"/>
      <c r="Q10" s="160"/>
      <c r="R10" s="434"/>
      <c r="S10" s="434"/>
      <c r="T10" s="434"/>
      <c r="U10" s="434"/>
      <c r="V10" s="434"/>
      <c r="W10" s="434"/>
      <c r="X10" s="318"/>
      <c r="Y10" s="343">
        <f>SUM(Y24*0.8)+(Y48*0.9)+(Y56*0.8)+(Y65*0.8)+(Y72*0.9)+(Y80)</f>
        <v>630295.5474</v>
      </c>
      <c r="Z10" s="337"/>
      <c r="AA10" s="337"/>
      <c r="AB10" s="337"/>
      <c r="AC10" s="317"/>
      <c r="AD10" s="317"/>
      <c r="AE10" s="317"/>
      <c r="AF10" s="317"/>
      <c r="AG10" s="317"/>
      <c r="AH10" s="317"/>
      <c r="AI10" s="317"/>
      <c r="AJ10" s="317"/>
      <c r="AK10" s="317"/>
      <c r="AL10" s="317"/>
      <c r="AM10" s="317"/>
      <c r="AN10" s="317"/>
      <c r="AO10" s="317"/>
      <c r="AP10" s="317"/>
      <c r="AQ10" s="317"/>
      <c r="AR10" s="317"/>
      <c r="AS10" s="317"/>
      <c r="AT10" s="317"/>
      <c r="AU10" s="317"/>
    </row>
    <row r="11" spans="1:47" ht="12.75" customHeight="1">
      <c r="A11" s="240" t="s">
        <v>93</v>
      </c>
      <c r="B11" s="246">
        <f>+B18-B10</f>
        <v>526913.1000000001</v>
      </c>
      <c r="C11" s="246">
        <f>+C18-C10</f>
        <v>569581.7</v>
      </c>
      <c r="D11" s="288"/>
      <c r="E11" s="278">
        <v>0</v>
      </c>
      <c r="F11" s="274"/>
      <c r="G11" s="246">
        <f>+G18-G10</f>
        <v>272988.80000000005</v>
      </c>
      <c r="H11" s="246">
        <f>SUM(E11:G11)</f>
        <v>272988.80000000005</v>
      </c>
      <c r="I11" s="274">
        <v>199903</v>
      </c>
      <c r="J11" s="160">
        <v>503902</v>
      </c>
      <c r="K11" s="274"/>
      <c r="L11" s="221">
        <f>+L18-L10</f>
        <v>241940.53399999999</v>
      </c>
      <c r="M11" s="221">
        <f>L11*0.25</f>
        <v>60485.133499999996</v>
      </c>
      <c r="N11" s="221"/>
      <c r="O11" s="221"/>
      <c r="P11" s="221"/>
      <c r="Q11" s="221">
        <f>+Q18</f>
        <v>204908.41749999998</v>
      </c>
      <c r="R11" s="434"/>
      <c r="S11" s="434"/>
      <c r="T11" s="434"/>
      <c r="U11" s="434"/>
      <c r="V11" s="434"/>
      <c r="W11" s="434"/>
      <c r="X11" s="318"/>
      <c r="Y11" s="367">
        <f>+Y18-Y10</f>
        <v>126028.54934999999</v>
      </c>
      <c r="Z11" s="338"/>
      <c r="AA11" s="338"/>
      <c r="AB11" s="338"/>
      <c r="AC11" s="317"/>
      <c r="AD11" s="317"/>
      <c r="AE11" s="317"/>
      <c r="AF11" s="317"/>
      <c r="AG11" s="317"/>
      <c r="AH11" s="317"/>
      <c r="AI11" s="317"/>
      <c r="AJ11" s="317"/>
      <c r="AK11" s="317"/>
      <c r="AL11" s="317"/>
      <c r="AM11" s="317"/>
      <c r="AN11" s="317"/>
      <c r="AO11" s="317"/>
      <c r="AP11" s="317"/>
      <c r="AQ11" s="317"/>
      <c r="AR11" s="317"/>
      <c r="AS11" s="317"/>
      <c r="AT11" s="317"/>
      <c r="AU11" s="317"/>
    </row>
    <row r="12" spans="1:47" ht="12.75" customHeight="1">
      <c r="A12" s="240"/>
      <c r="B12" s="246"/>
      <c r="C12" s="246"/>
      <c r="D12" s="288"/>
      <c r="E12" s="278"/>
      <c r="F12" s="274"/>
      <c r="G12" s="246"/>
      <c r="H12" s="246"/>
      <c r="I12" s="274"/>
      <c r="J12" s="160"/>
      <c r="K12" s="274"/>
      <c r="L12" s="221"/>
      <c r="M12" s="221"/>
      <c r="N12" s="221"/>
      <c r="O12" s="221"/>
      <c r="P12" s="221"/>
      <c r="Q12" s="221"/>
      <c r="R12" s="367"/>
      <c r="S12" s="367"/>
      <c r="T12" s="367"/>
      <c r="U12" s="367"/>
      <c r="V12" s="367"/>
      <c r="W12" s="367"/>
      <c r="X12" s="318"/>
      <c r="Y12" s="367"/>
      <c r="Z12" s="338"/>
      <c r="AA12" s="338"/>
      <c r="AB12" s="338"/>
      <c r="AC12" s="317"/>
      <c r="AD12" s="317"/>
      <c r="AE12" s="317"/>
      <c r="AF12" s="317"/>
      <c r="AG12" s="317"/>
      <c r="AH12" s="317"/>
      <c r="AI12" s="317"/>
      <c r="AJ12" s="317"/>
      <c r="AK12" s="317"/>
      <c r="AL12" s="317"/>
      <c r="AM12" s="317"/>
      <c r="AN12" s="317"/>
      <c r="AO12" s="317"/>
      <c r="AP12" s="317"/>
      <c r="AQ12" s="317"/>
      <c r="AR12" s="317"/>
      <c r="AS12" s="317"/>
      <c r="AT12" s="317"/>
      <c r="AU12" s="317"/>
    </row>
    <row r="13" spans="1:47" ht="12.75" customHeight="1">
      <c r="A13" s="240" t="s">
        <v>124</v>
      </c>
      <c r="B13" s="246"/>
      <c r="C13" s="246"/>
      <c r="D13" s="288"/>
      <c r="E13" s="278"/>
      <c r="F13" s="274"/>
      <c r="G13" s="246"/>
      <c r="H13" s="246"/>
      <c r="I13" s="274"/>
      <c r="J13" s="160"/>
      <c r="K13" s="274"/>
      <c r="L13" s="221"/>
      <c r="M13" s="221"/>
      <c r="N13" s="221"/>
      <c r="O13" s="221"/>
      <c r="P13" s="221"/>
      <c r="Q13" s="221"/>
      <c r="R13" s="367"/>
      <c r="S13" s="367"/>
      <c r="T13" s="367"/>
      <c r="U13" s="367"/>
      <c r="V13" s="367"/>
      <c r="W13" s="367"/>
      <c r="X13" s="318"/>
      <c r="Y13" s="367"/>
      <c r="Z13" s="339"/>
      <c r="AA13" s="339"/>
      <c r="AB13" s="339"/>
      <c r="AC13" s="317"/>
      <c r="AD13" s="317"/>
      <c r="AE13" s="317"/>
      <c r="AF13" s="317"/>
      <c r="AG13" s="317"/>
      <c r="AH13" s="317"/>
      <c r="AI13" s="317"/>
      <c r="AJ13" s="317"/>
      <c r="AK13" s="317"/>
      <c r="AL13" s="317"/>
      <c r="AM13" s="317"/>
      <c r="AN13" s="317"/>
      <c r="AO13" s="317"/>
      <c r="AP13" s="317"/>
      <c r="AQ13" s="317"/>
      <c r="AR13" s="317"/>
      <c r="AS13" s="317"/>
      <c r="AT13" s="317"/>
      <c r="AU13" s="317"/>
    </row>
    <row r="14" spans="1:47" ht="12.75" customHeight="1">
      <c r="A14" s="262" t="s">
        <v>36</v>
      </c>
      <c r="B14" s="244">
        <f>+B24+B48+B56</f>
        <v>1036705.75</v>
      </c>
      <c r="C14" s="244">
        <f>SUM(C24,C48,C56)</f>
        <v>1116192.75</v>
      </c>
      <c r="D14" s="244"/>
      <c r="E14" s="279">
        <v>0</v>
      </c>
      <c r="F14" s="275"/>
      <c r="G14" s="244">
        <f>+G24+G48+G56</f>
        <v>1232538</v>
      </c>
      <c r="H14" s="87">
        <f>SUM(E14:G14)</f>
        <v>1232538</v>
      </c>
      <c r="I14" s="276">
        <v>949794</v>
      </c>
      <c r="J14" s="100">
        <v>2362880</v>
      </c>
      <c r="K14" s="276"/>
      <c r="L14" s="244">
        <f>+L24+L48+L56</f>
        <v>1042283.6699999999</v>
      </c>
      <c r="M14" s="244">
        <f>L14*0.25</f>
        <v>260570.91749999998</v>
      </c>
      <c r="N14" s="244">
        <f>+N24+N48+N56</f>
        <v>361368</v>
      </c>
      <c r="O14" s="244">
        <f>+N14+M14</f>
        <v>621938.9175</v>
      </c>
      <c r="P14" s="244"/>
      <c r="Q14" s="244">
        <f aca="true" t="shared" si="0" ref="Q14:V14">+Q24+Q48+Q56</f>
        <v>122585.41749999998</v>
      </c>
      <c r="R14" s="244">
        <f t="shared" si="0"/>
        <v>216241</v>
      </c>
      <c r="S14" s="244">
        <f t="shared" si="0"/>
        <v>481155.83733558236</v>
      </c>
      <c r="T14" s="244">
        <f t="shared" si="0"/>
        <v>439952.16266441764</v>
      </c>
      <c r="U14" s="244">
        <f t="shared" si="0"/>
        <v>-228537.66999999998</v>
      </c>
      <c r="V14" s="244">
        <f t="shared" si="0"/>
        <v>1259934.4175</v>
      </c>
      <c r="W14" s="244">
        <f>+W24+W48+W56</f>
        <v>637995.5</v>
      </c>
      <c r="X14" s="318"/>
      <c r="Y14" s="340">
        <f>+Y24+Y48+Y56</f>
        <v>544411.70175</v>
      </c>
      <c r="Z14" s="340">
        <f>+Z24+Z48+Z56</f>
        <v>290691</v>
      </c>
      <c r="AA14" s="340">
        <f>+AA24+AA48+AA56</f>
        <v>1198873</v>
      </c>
      <c r="AB14" s="340">
        <f>+AB24+AB48+AB56</f>
        <v>26697</v>
      </c>
      <c r="AC14" s="317"/>
      <c r="AD14" s="317"/>
      <c r="AE14" s="317"/>
      <c r="AF14" s="317"/>
      <c r="AG14" s="317"/>
      <c r="AH14" s="317"/>
      <c r="AI14" s="317"/>
      <c r="AJ14" s="317"/>
      <c r="AK14" s="317"/>
      <c r="AL14" s="317"/>
      <c r="AM14" s="317"/>
      <c r="AN14" s="317"/>
      <c r="AO14" s="317"/>
      <c r="AP14" s="317"/>
      <c r="AQ14" s="317"/>
      <c r="AR14" s="317"/>
      <c r="AS14" s="317"/>
      <c r="AT14" s="317"/>
      <c r="AU14" s="317"/>
    </row>
    <row r="15" spans="1:47" ht="12.75" customHeight="1">
      <c r="A15" s="262" t="s">
        <v>147</v>
      </c>
      <c r="B15" s="244">
        <f>+B65</f>
        <v>223519</v>
      </c>
      <c r="C15" s="244">
        <f>SUM(C65)</f>
        <v>207303</v>
      </c>
      <c r="D15" s="244"/>
      <c r="E15" s="279">
        <v>0</v>
      </c>
      <c r="F15" s="275"/>
      <c r="G15" s="244">
        <f>+G65</f>
        <v>131250</v>
      </c>
      <c r="H15" s="87">
        <f>SUM(E15:G15)</f>
        <v>131250</v>
      </c>
      <c r="I15" s="276">
        <v>41246</v>
      </c>
      <c r="J15" s="100">
        <v>147881</v>
      </c>
      <c r="K15" s="276"/>
      <c r="L15" s="244">
        <f>+L65</f>
        <v>118393</v>
      </c>
      <c r="M15" s="244">
        <f>L15*0.25</f>
        <v>29598.25</v>
      </c>
      <c r="N15" s="244">
        <f>+N65</f>
        <v>0</v>
      </c>
      <c r="O15" s="244">
        <f>+N15+M15</f>
        <v>29598.25</v>
      </c>
      <c r="P15" s="244"/>
      <c r="Q15" s="244">
        <f aca="true" t="shared" si="1" ref="Q15:V15">+Q65</f>
        <v>10857</v>
      </c>
      <c r="R15" s="244">
        <f t="shared" si="1"/>
        <v>19543</v>
      </c>
      <c r="S15" s="244">
        <f t="shared" si="1"/>
        <v>48117.117108916296</v>
      </c>
      <c r="T15" s="244">
        <f t="shared" si="1"/>
        <v>52518.882891083704</v>
      </c>
      <c r="U15" s="244">
        <f t="shared" si="1"/>
        <v>-4580</v>
      </c>
      <c r="V15" s="244">
        <f t="shared" si="1"/>
        <v>131036</v>
      </c>
      <c r="W15" s="244">
        <f>+W65</f>
        <v>101437.75</v>
      </c>
      <c r="X15" s="318"/>
      <c r="Y15" s="340">
        <f>+Y65</f>
        <v>60972.395000000004</v>
      </c>
      <c r="Z15" s="340">
        <f>+Z65</f>
        <v>26028</v>
      </c>
      <c r="AA15" s="340">
        <f>+AA65</f>
        <v>104112</v>
      </c>
      <c r="AB15" s="340">
        <f>+AB65</f>
        <v>0</v>
      </c>
      <c r="AC15" s="317"/>
      <c r="AD15" s="317"/>
      <c r="AE15" s="317"/>
      <c r="AF15" s="317"/>
      <c r="AG15" s="317"/>
      <c r="AH15" s="317"/>
      <c r="AI15" s="317"/>
      <c r="AJ15" s="317"/>
      <c r="AK15" s="317"/>
      <c r="AL15" s="317"/>
      <c r="AM15" s="317"/>
      <c r="AN15" s="317"/>
      <c r="AO15" s="317"/>
      <c r="AP15" s="317"/>
      <c r="AQ15" s="317"/>
      <c r="AR15" s="317"/>
      <c r="AS15" s="317"/>
      <c r="AT15" s="317"/>
      <c r="AU15" s="317"/>
    </row>
    <row r="16" spans="1:47" ht="12.75" customHeight="1">
      <c r="A16" s="262" t="s">
        <v>84</v>
      </c>
      <c r="B16" s="244">
        <f>+B72</f>
        <v>394337</v>
      </c>
      <c r="C16" s="244">
        <f>SUM(C72)</f>
        <v>462361</v>
      </c>
      <c r="D16" s="244"/>
      <c r="E16" s="279">
        <v>0</v>
      </c>
      <c r="F16" s="275"/>
      <c r="G16" s="244">
        <f>+G72</f>
        <v>192863</v>
      </c>
      <c r="H16" s="87">
        <f>SUM(E16:G16)</f>
        <v>192863</v>
      </c>
      <c r="I16" s="276">
        <v>72303</v>
      </c>
      <c r="J16" s="100">
        <v>242380</v>
      </c>
      <c r="K16" s="276"/>
      <c r="L16" s="244">
        <f>+L72</f>
        <v>196000</v>
      </c>
      <c r="M16" s="244">
        <f>L16*0.25</f>
        <v>49000</v>
      </c>
      <c r="N16" s="244">
        <f>+N72</f>
        <v>0</v>
      </c>
      <c r="O16" s="244">
        <f>+N16+M16</f>
        <v>49000</v>
      </c>
      <c r="P16" s="244"/>
      <c r="Q16" s="244">
        <f aca="true" t="shared" si="2" ref="Q16:V16">+Q72</f>
        <v>46466</v>
      </c>
      <c r="R16" s="244">
        <f t="shared" si="2"/>
        <v>0</v>
      </c>
      <c r="S16" s="244">
        <f t="shared" si="2"/>
        <v>0</v>
      </c>
      <c r="T16" s="244">
        <f t="shared" si="2"/>
        <v>15000</v>
      </c>
      <c r="U16" s="244">
        <f t="shared" si="2"/>
        <v>-134534</v>
      </c>
      <c r="V16" s="244">
        <f t="shared" si="2"/>
        <v>61466</v>
      </c>
      <c r="W16" s="244">
        <f>+W72</f>
        <v>12466</v>
      </c>
      <c r="X16" s="318"/>
      <c r="Y16" s="340">
        <f>+Y72</f>
        <v>100940</v>
      </c>
      <c r="Z16" s="340">
        <f>+Z72</f>
        <v>0</v>
      </c>
      <c r="AA16" s="340">
        <f>+AA72</f>
        <v>0</v>
      </c>
      <c r="AB16" s="340">
        <f>+AB72</f>
        <v>0</v>
      </c>
      <c r="AC16" s="317"/>
      <c r="AD16" s="317"/>
      <c r="AE16" s="317"/>
      <c r="AF16" s="317"/>
      <c r="AG16" s="317"/>
      <c r="AH16" s="317"/>
      <c r="AI16" s="317"/>
      <c r="AJ16" s="317"/>
      <c r="AK16" s="317"/>
      <c r="AL16" s="317"/>
      <c r="AM16" s="317"/>
      <c r="AN16" s="317"/>
      <c r="AO16" s="317"/>
      <c r="AP16" s="317"/>
      <c r="AQ16" s="317"/>
      <c r="AR16" s="317"/>
      <c r="AS16" s="317"/>
      <c r="AT16" s="317"/>
      <c r="AU16" s="317"/>
    </row>
    <row r="17" spans="1:47" ht="12.75" customHeight="1">
      <c r="A17" s="263" t="s">
        <v>101</v>
      </c>
      <c r="B17" s="244">
        <f>+B80</f>
        <v>550000</v>
      </c>
      <c r="C17" s="244">
        <f>SUM(C80)</f>
        <v>274728</v>
      </c>
      <c r="D17" s="244"/>
      <c r="E17" s="297">
        <f>SUM(E80)</f>
        <v>225273</v>
      </c>
      <c r="F17" s="298"/>
      <c r="G17" s="284">
        <f>+G80</f>
        <v>50000</v>
      </c>
      <c r="H17" s="8">
        <f>SUM(E17:G17)</f>
        <v>275273</v>
      </c>
      <c r="I17" s="8">
        <v>96193</v>
      </c>
      <c r="J17" s="359">
        <v>429735</v>
      </c>
      <c r="K17" s="276"/>
      <c r="L17" s="244">
        <f>+L80</f>
        <v>50000</v>
      </c>
      <c r="M17" s="284">
        <f>L17*0.25</f>
        <v>12500</v>
      </c>
      <c r="N17" s="284">
        <f>+N80</f>
        <v>0</v>
      </c>
      <c r="O17" s="284">
        <f>+N17+M17</f>
        <v>12500</v>
      </c>
      <c r="P17" s="244"/>
      <c r="Q17" s="284">
        <f aca="true" t="shared" si="3" ref="Q17:V17">+Q80</f>
        <v>25000</v>
      </c>
      <c r="R17" s="284">
        <f t="shared" si="3"/>
        <v>0</v>
      </c>
      <c r="S17" s="284">
        <f t="shared" si="3"/>
        <v>0</v>
      </c>
      <c r="T17" s="284">
        <f t="shared" si="3"/>
        <v>0</v>
      </c>
      <c r="U17" s="284">
        <f t="shared" si="3"/>
        <v>-25000</v>
      </c>
      <c r="V17" s="284">
        <f t="shared" si="3"/>
        <v>25000</v>
      </c>
      <c r="W17" s="284">
        <f>+W80</f>
        <v>12500</v>
      </c>
      <c r="X17" s="318"/>
      <c r="Y17" s="340">
        <f>+Y80</f>
        <v>50000</v>
      </c>
      <c r="Z17" s="341">
        <f>+Z80</f>
        <v>0</v>
      </c>
      <c r="AA17" s="341">
        <f>+AA80</f>
        <v>0</v>
      </c>
      <c r="AB17" s="341">
        <f>+AB80</f>
        <v>0</v>
      </c>
      <c r="AC17" s="317"/>
      <c r="AD17" s="317"/>
      <c r="AE17" s="317"/>
      <c r="AF17" s="317"/>
      <c r="AG17" s="317"/>
      <c r="AH17" s="317"/>
      <c r="AI17" s="317"/>
      <c r="AJ17" s="317"/>
      <c r="AK17" s="317"/>
      <c r="AL17" s="317"/>
      <c r="AM17" s="317"/>
      <c r="AN17" s="317"/>
      <c r="AO17" s="317"/>
      <c r="AP17" s="317"/>
      <c r="AQ17" s="317"/>
      <c r="AR17" s="317"/>
      <c r="AS17" s="317"/>
      <c r="AT17" s="317"/>
      <c r="AU17" s="317"/>
    </row>
    <row r="18" spans="1:47" s="401" customFormat="1" ht="15.75" customHeight="1">
      <c r="A18" s="393" t="s">
        <v>63</v>
      </c>
      <c r="B18" s="394">
        <f>SUM(B14:B17)</f>
        <v>2204561.75</v>
      </c>
      <c r="C18" s="394">
        <f>SUM(C14:C17)</f>
        <v>2060584.75</v>
      </c>
      <c r="D18" s="395"/>
      <c r="E18" s="394">
        <f>SUM(E14:E17)</f>
        <v>225273</v>
      </c>
      <c r="F18" s="394"/>
      <c r="G18" s="394">
        <f>SUM(G14:G17)</f>
        <v>1606651</v>
      </c>
      <c r="H18" s="394">
        <f>SUM(H14:H17)</f>
        <v>1831924</v>
      </c>
      <c r="I18" s="395">
        <f>SUM(I14:I17)</f>
        <v>1159536</v>
      </c>
      <c r="J18" s="395">
        <f>SUM(J14:J17)</f>
        <v>3182876</v>
      </c>
      <c r="K18" s="396" t="s">
        <v>158</v>
      </c>
      <c r="L18" s="394">
        <f>SUM(L14:L17)</f>
        <v>1406676.67</v>
      </c>
      <c r="M18" s="395">
        <f>SUM(M14:M17)</f>
        <v>351669.1675</v>
      </c>
      <c r="N18" s="394">
        <f>SUM(N14:N17)</f>
        <v>361368</v>
      </c>
      <c r="O18" s="397">
        <f>+N18+M18</f>
        <v>713037.1675</v>
      </c>
      <c r="P18" s="397"/>
      <c r="Q18" s="395">
        <f aca="true" t="shared" si="4" ref="Q18:V18">SUM(Q14:Q17)</f>
        <v>204908.41749999998</v>
      </c>
      <c r="R18" s="395">
        <f t="shared" si="4"/>
        <v>235784</v>
      </c>
      <c r="S18" s="395">
        <f t="shared" si="4"/>
        <v>529272.9544444986</v>
      </c>
      <c r="T18" s="395">
        <f t="shared" si="4"/>
        <v>507471.04555550136</v>
      </c>
      <c r="U18" s="395">
        <f t="shared" si="4"/>
        <v>-392651.67</v>
      </c>
      <c r="V18" s="395">
        <f t="shared" si="4"/>
        <v>1477436.4175</v>
      </c>
      <c r="W18" s="402">
        <f>+V18-O18</f>
        <v>764399.25</v>
      </c>
      <c r="X18" s="398"/>
      <c r="Y18" s="399">
        <f>SUM(Y14:Y17)</f>
        <v>756324.09675</v>
      </c>
      <c r="Z18" s="399">
        <f>SUM(Z14:Z17)</f>
        <v>316719</v>
      </c>
      <c r="AA18" s="399">
        <f>SUM(AA14:AA17)</f>
        <v>1302985</v>
      </c>
      <c r="AB18" s="399">
        <f>SUM(AB14:AB17)</f>
        <v>26697</v>
      </c>
      <c r="AC18" s="400"/>
      <c r="AD18" s="400"/>
      <c r="AE18" s="400"/>
      <c r="AF18" s="400"/>
      <c r="AG18" s="400"/>
      <c r="AH18" s="400"/>
      <c r="AI18" s="400"/>
      <c r="AJ18" s="400"/>
      <c r="AK18" s="400"/>
      <c r="AL18" s="400"/>
      <c r="AM18" s="400"/>
      <c r="AN18" s="400"/>
      <c r="AO18" s="400"/>
      <c r="AP18" s="400"/>
      <c r="AQ18" s="400"/>
      <c r="AR18" s="400"/>
      <c r="AS18" s="400"/>
      <c r="AT18" s="400"/>
      <c r="AU18" s="400"/>
    </row>
    <row r="19" spans="1:47" s="255" customFormat="1" ht="15.75" customHeight="1">
      <c r="A19" s="247"/>
      <c r="B19" s="289"/>
      <c r="C19" s="289"/>
      <c r="D19" s="289"/>
      <c r="E19" s="289"/>
      <c r="F19" s="289"/>
      <c r="G19" s="289"/>
      <c r="H19" s="289"/>
      <c r="I19" s="289"/>
      <c r="J19" s="289"/>
      <c r="K19" s="299"/>
      <c r="L19" s="289"/>
      <c r="M19" s="289"/>
      <c r="N19" s="289"/>
      <c r="O19" s="334"/>
      <c r="P19" s="334"/>
      <c r="Q19" s="289"/>
      <c r="R19" s="289"/>
      <c r="S19" s="289"/>
      <c r="T19" s="289"/>
      <c r="U19" s="289"/>
      <c r="V19" s="289"/>
      <c r="W19" s="322"/>
      <c r="X19" s="323"/>
      <c r="Y19" s="352"/>
      <c r="Z19" s="352"/>
      <c r="AA19" s="352"/>
      <c r="AB19" s="352"/>
      <c r="AC19" s="330"/>
      <c r="AD19" s="330"/>
      <c r="AE19" s="330"/>
      <c r="AF19" s="330"/>
      <c r="AG19" s="330"/>
      <c r="AH19" s="330"/>
      <c r="AI19" s="330"/>
      <c r="AJ19" s="330"/>
      <c r="AK19" s="330"/>
      <c r="AL19" s="330"/>
      <c r="AM19" s="330"/>
      <c r="AN19" s="330"/>
      <c r="AO19" s="330"/>
      <c r="AP19" s="330"/>
      <c r="AQ19" s="330"/>
      <c r="AR19" s="330"/>
      <c r="AS19" s="330"/>
      <c r="AT19" s="330"/>
      <c r="AU19" s="330"/>
    </row>
    <row r="20" spans="1:47" s="255" customFormat="1" ht="18.75">
      <c r="A20" s="353" t="s">
        <v>250</v>
      </c>
      <c r="B20" s="289"/>
      <c r="C20" s="289"/>
      <c r="D20" s="289"/>
      <c r="E20" s="289"/>
      <c r="F20" s="289"/>
      <c r="G20" s="289"/>
      <c r="H20" s="289"/>
      <c r="I20" s="289"/>
      <c r="J20" s="289"/>
      <c r="K20" s="299"/>
      <c r="L20" s="289"/>
      <c r="M20" s="289"/>
      <c r="N20" s="289"/>
      <c r="O20" s="334"/>
      <c r="P20" s="334"/>
      <c r="Q20" s="289"/>
      <c r="R20" s="289"/>
      <c r="S20" s="289"/>
      <c r="T20" s="289"/>
      <c r="U20" s="289"/>
      <c r="V20" s="289"/>
      <c r="W20" s="322"/>
      <c r="X20" s="323"/>
      <c r="Y20" s="352"/>
      <c r="Z20" s="354"/>
      <c r="AA20" s="354">
        <v>-528830</v>
      </c>
      <c r="AB20" s="354"/>
      <c r="AC20" s="330"/>
      <c r="AD20" s="330"/>
      <c r="AE20" s="330"/>
      <c r="AF20" s="330"/>
      <c r="AG20" s="330"/>
      <c r="AH20" s="330"/>
      <c r="AI20" s="330"/>
      <c r="AJ20" s="330"/>
      <c r="AK20" s="330"/>
      <c r="AL20" s="330"/>
      <c r="AM20" s="330"/>
      <c r="AN20" s="330"/>
      <c r="AO20" s="330"/>
      <c r="AP20" s="330"/>
      <c r="AQ20" s="330"/>
      <c r="AR20" s="330"/>
      <c r="AS20" s="330"/>
      <c r="AT20" s="330"/>
      <c r="AU20" s="330"/>
    </row>
    <row r="21" spans="1:47" s="336" customFormat="1" ht="15.75">
      <c r="A21" s="353" t="s">
        <v>251</v>
      </c>
      <c r="B21" s="289"/>
      <c r="C21" s="289"/>
      <c r="D21" s="247"/>
      <c r="E21" s="289"/>
      <c r="F21" s="289"/>
      <c r="G21" s="289"/>
      <c r="H21" s="289"/>
      <c r="I21" s="289"/>
      <c r="J21" s="289"/>
      <c r="K21" s="289"/>
      <c r="P21" s="384"/>
      <c r="R21" s="335"/>
      <c r="S21" s="335"/>
      <c r="T21" s="335"/>
      <c r="U21" s="335"/>
      <c r="V21" s="335"/>
      <c r="W21" s="335"/>
      <c r="X21" s="335"/>
      <c r="Y21" s="369"/>
      <c r="Z21" s="355">
        <f>SUM(Z18:Z20)</f>
        <v>316719</v>
      </c>
      <c r="AA21" s="355">
        <f>SUM(AA18:AA20)</f>
        <v>774155</v>
      </c>
      <c r="AB21" s="355">
        <f>SUM(AB18:AB20)</f>
        <v>26697</v>
      </c>
      <c r="AC21" s="335"/>
      <c r="AD21" s="335"/>
      <c r="AE21" s="335"/>
      <c r="AF21" s="335"/>
      <c r="AG21" s="335"/>
      <c r="AH21" s="335"/>
      <c r="AI21" s="335"/>
      <c r="AJ21" s="335"/>
      <c r="AK21" s="335"/>
      <c r="AL21" s="335"/>
      <c r="AM21" s="335"/>
      <c r="AN21" s="335"/>
      <c r="AO21" s="335"/>
      <c r="AP21" s="335"/>
      <c r="AQ21" s="335"/>
      <c r="AR21" s="335"/>
      <c r="AS21" s="335"/>
      <c r="AT21" s="335"/>
      <c r="AU21" s="335"/>
    </row>
    <row r="22" spans="1:47" ht="12.75" customHeight="1">
      <c r="A22" s="42"/>
      <c r="B22" s="239"/>
      <c r="C22" s="239"/>
      <c r="D22" s="42"/>
      <c r="E22" s="239"/>
      <c r="F22" s="239"/>
      <c r="G22" s="239"/>
      <c r="H22" s="239"/>
      <c r="I22" s="239"/>
      <c r="J22" s="239"/>
      <c r="K22" s="239"/>
      <c r="L22" s="287">
        <f>1683586-(L18+L110)</f>
        <v>-81387.44999999995</v>
      </c>
      <c r="M22" s="287"/>
      <c r="N22" s="287"/>
      <c r="O22" s="287"/>
      <c r="P22" s="385"/>
      <c r="Q22" s="287"/>
      <c r="R22" s="318"/>
      <c r="S22" s="318"/>
      <c r="T22" s="318"/>
      <c r="U22" s="318"/>
      <c r="V22" s="318"/>
      <c r="W22" s="318"/>
      <c r="X22" s="317"/>
      <c r="Y22" s="342"/>
      <c r="Z22" s="342"/>
      <c r="AA22" s="342"/>
      <c r="AB22" s="342"/>
      <c r="AC22" s="317"/>
      <c r="AD22" s="317"/>
      <c r="AE22" s="317"/>
      <c r="AF22" s="317"/>
      <c r="AG22" s="317"/>
      <c r="AH22" s="317"/>
      <c r="AI22" s="317"/>
      <c r="AJ22" s="317"/>
      <c r="AK22" s="317"/>
      <c r="AL22" s="317"/>
      <c r="AM22" s="317"/>
      <c r="AN22" s="317"/>
      <c r="AO22" s="317"/>
      <c r="AP22" s="317"/>
      <c r="AQ22" s="317"/>
      <c r="AR22" s="317"/>
      <c r="AS22" s="317"/>
      <c r="AT22" s="317"/>
      <c r="AU22" s="317"/>
    </row>
    <row r="23" spans="1:47" ht="12.75" customHeight="1">
      <c r="A23" s="251" t="s">
        <v>89</v>
      </c>
      <c r="B23" s="239"/>
      <c r="C23" s="239"/>
      <c r="D23" s="42"/>
      <c r="E23" s="239"/>
      <c r="F23" s="239"/>
      <c r="G23" s="239"/>
      <c r="H23" s="239"/>
      <c r="I23" s="239"/>
      <c r="J23" s="239"/>
      <c r="K23" s="239"/>
      <c r="M23" s="361"/>
      <c r="O23" s="361"/>
      <c r="P23" s="23"/>
      <c r="Q23" s="361"/>
      <c r="R23" s="365"/>
      <c r="S23" s="365"/>
      <c r="T23" s="365"/>
      <c r="U23" s="365"/>
      <c r="V23" s="365"/>
      <c r="W23" s="365"/>
      <c r="X23" s="317"/>
      <c r="Y23" s="342"/>
      <c r="Z23" s="342"/>
      <c r="AA23" s="342"/>
      <c r="AB23" s="342"/>
      <c r="AC23" s="317"/>
      <c r="AD23" s="317"/>
      <c r="AE23" s="317"/>
      <c r="AF23" s="317"/>
      <c r="AG23" s="317"/>
      <c r="AH23" s="317"/>
      <c r="AI23" s="317"/>
      <c r="AJ23" s="317"/>
      <c r="AK23" s="317"/>
      <c r="AL23" s="317"/>
      <c r="AM23" s="317"/>
      <c r="AN23" s="317"/>
      <c r="AO23" s="317"/>
      <c r="AP23" s="317"/>
      <c r="AQ23" s="317"/>
      <c r="AR23" s="317"/>
      <c r="AS23" s="317"/>
      <c r="AT23" s="317"/>
      <c r="AU23" s="317"/>
    </row>
    <row r="24" spans="1:47" ht="15.75">
      <c r="A24" s="233" t="s">
        <v>175</v>
      </c>
      <c r="B24" s="386">
        <f>SUBTOTAL(9,B25:B46)</f>
        <v>452481</v>
      </c>
      <c r="C24" s="386">
        <f>SUBTOTAL(9,C25:C46)</f>
        <v>331402</v>
      </c>
      <c r="D24" s="29"/>
      <c r="E24" s="403">
        <f>SUBTOTAL(9,E25:E46)</f>
        <v>0</v>
      </c>
      <c r="F24" s="404"/>
      <c r="G24" s="386">
        <f>SUBTOTAL(9,G25:G46)</f>
        <v>577901</v>
      </c>
      <c r="H24" s="403">
        <f>SUBTOTAL(9,H25:H46)</f>
        <v>577901</v>
      </c>
      <c r="I24" s="403">
        <f>SUBTOTAL(9,I25:I46)</f>
        <v>126051</v>
      </c>
      <c r="J24" s="404">
        <f>SUM(J25:J46)</f>
        <v>544484</v>
      </c>
      <c r="K24" s="404"/>
      <c r="L24" s="403">
        <f>SUBTOTAL(9,L25:L46)+5309</f>
        <v>478048</v>
      </c>
      <c r="M24" s="386">
        <f>L24*0.25</f>
        <v>119512</v>
      </c>
      <c r="N24" s="386">
        <f>SUBTOTAL(9,N25:N46)</f>
        <v>260310</v>
      </c>
      <c r="O24" s="386">
        <f>+N24+M24</f>
        <v>379822</v>
      </c>
      <c r="P24" s="221"/>
      <c r="Q24" s="386">
        <f aca="true" t="shared" si="5" ref="Q24:V24">SUM(Q25:Q46)</f>
        <v>50132.41749999998</v>
      </c>
      <c r="R24" s="386">
        <f t="shared" si="5"/>
        <v>132703</v>
      </c>
      <c r="S24" s="386">
        <f t="shared" si="5"/>
        <v>329388</v>
      </c>
      <c r="T24" s="386">
        <f t="shared" si="5"/>
        <v>287182</v>
      </c>
      <c r="U24" s="386">
        <f t="shared" si="5"/>
        <v>-68579</v>
      </c>
      <c r="V24" s="386">
        <f t="shared" si="5"/>
        <v>799405.4175</v>
      </c>
      <c r="W24" s="343">
        <f>+V24-O24</f>
        <v>419583.4175</v>
      </c>
      <c r="X24" s="415"/>
      <c r="Y24" s="343">
        <f>SUBTOTAL(9,Y25:Y46)</f>
        <v>248187.97499999998</v>
      </c>
      <c r="Z24" s="343">
        <f>SUBTOTAL(9,Z25:Z46)</f>
        <v>182244</v>
      </c>
      <c r="AA24" s="343">
        <f>SUBTOTAL(9,AA25:AA46)</f>
        <v>761319</v>
      </c>
      <c r="AB24" s="343">
        <f>SUBTOTAL(9,AB25:AB46)</f>
        <v>0</v>
      </c>
      <c r="AC24" s="317"/>
      <c r="AD24" s="317"/>
      <c r="AE24" s="317"/>
      <c r="AF24" s="317"/>
      <c r="AG24" s="317"/>
      <c r="AH24" s="317"/>
      <c r="AI24" s="317"/>
      <c r="AJ24" s="317"/>
      <c r="AK24" s="317"/>
      <c r="AL24" s="317"/>
      <c r="AM24" s="317"/>
      <c r="AN24" s="317"/>
      <c r="AO24" s="317"/>
      <c r="AP24" s="317"/>
      <c r="AQ24" s="317"/>
      <c r="AR24" s="317"/>
      <c r="AS24" s="317"/>
      <c r="AT24" s="317"/>
      <c r="AU24" s="317"/>
    </row>
    <row r="25" spans="1:47" ht="12.75">
      <c r="A25" s="74" t="s">
        <v>71</v>
      </c>
      <c r="B25" s="234">
        <v>82883</v>
      </c>
      <c r="C25" s="234">
        <v>52454</v>
      </c>
      <c r="D25" s="405"/>
      <c r="E25" s="51">
        <v>0</v>
      </c>
      <c r="F25" s="100"/>
      <c r="G25" s="234">
        <v>85427</v>
      </c>
      <c r="H25" s="51">
        <f aca="true" t="shared" si="6" ref="H25:H35">SUM(E25:G25)</f>
        <v>85427</v>
      </c>
      <c r="I25" s="26">
        <v>21147</v>
      </c>
      <c r="J25" s="100">
        <v>112461</v>
      </c>
      <c r="K25" s="100"/>
      <c r="L25" s="234">
        <v>82630</v>
      </c>
      <c r="M25" s="234">
        <f>L25*0.25</f>
        <v>20657.5</v>
      </c>
      <c r="N25" s="234"/>
      <c r="O25" s="234">
        <f aca="true" t="shared" si="7" ref="O25:O46">+N25+M25</f>
        <v>20657.5</v>
      </c>
      <c r="P25" s="234"/>
      <c r="Q25" s="234">
        <v>14051</v>
      </c>
      <c r="R25" s="366"/>
      <c r="S25" s="366"/>
      <c r="T25" s="366"/>
      <c r="U25" s="366">
        <f>+V25-L25</f>
        <v>-68579</v>
      </c>
      <c r="V25" s="366">
        <f aca="true" t="shared" si="8" ref="V25:V46">SUM(Q25:T25)</f>
        <v>14051</v>
      </c>
      <c r="W25" s="366"/>
      <c r="X25" s="415"/>
      <c r="Y25" s="366">
        <f aca="true" t="shared" si="9" ref="Y25:Y35">(L25*1.05)/2</f>
        <v>43380.75</v>
      </c>
      <c r="Z25" s="344"/>
      <c r="AA25" s="344"/>
      <c r="AB25" s="344"/>
      <c r="AC25" s="317"/>
      <c r="AD25" s="317"/>
      <c r="AE25" s="317"/>
      <c r="AF25" s="317"/>
      <c r="AG25" s="317"/>
      <c r="AH25" s="317"/>
      <c r="AI25" s="317"/>
      <c r="AJ25" s="317"/>
      <c r="AK25" s="317"/>
      <c r="AL25" s="317"/>
      <c r="AM25" s="317"/>
      <c r="AN25" s="317"/>
      <c r="AO25" s="317"/>
      <c r="AP25" s="317"/>
      <c r="AQ25" s="317"/>
      <c r="AR25" s="317"/>
      <c r="AS25" s="317"/>
      <c r="AT25" s="317"/>
      <c r="AU25" s="317"/>
    </row>
    <row r="26" spans="1:47" ht="12.75">
      <c r="A26" s="74" t="s">
        <v>163</v>
      </c>
      <c r="B26" s="234">
        <v>63055</v>
      </c>
      <c r="C26" s="234">
        <v>34326</v>
      </c>
      <c r="D26" s="405"/>
      <c r="E26" s="51">
        <v>0</v>
      </c>
      <c r="F26" s="100"/>
      <c r="G26" s="234">
        <v>70063</v>
      </c>
      <c r="H26" s="51">
        <f t="shared" si="6"/>
        <v>70063</v>
      </c>
      <c r="I26" s="26">
        <v>18403</v>
      </c>
      <c r="J26" s="100">
        <v>72182</v>
      </c>
      <c r="K26" s="100"/>
      <c r="L26" s="234">
        <v>71255</v>
      </c>
      <c r="M26" s="234">
        <f aca="true" t="shared" si="10" ref="M26:M35">L26*0.25</f>
        <v>17813.75</v>
      </c>
      <c r="N26" s="234"/>
      <c r="O26" s="234">
        <f t="shared" si="7"/>
        <v>17813.75</v>
      </c>
      <c r="P26" s="234"/>
      <c r="Q26" s="234">
        <v>17814</v>
      </c>
      <c r="R26" s="366"/>
      <c r="S26" s="366">
        <v>53702</v>
      </c>
      <c r="T26" s="366"/>
      <c r="U26" s="366"/>
      <c r="V26" s="366">
        <f t="shared" si="8"/>
        <v>71516</v>
      </c>
      <c r="W26" s="366"/>
      <c r="X26" s="415"/>
      <c r="Y26" s="366">
        <f t="shared" si="9"/>
        <v>37408.875</v>
      </c>
      <c r="Z26" s="344"/>
      <c r="AA26" s="344">
        <v>73392</v>
      </c>
      <c r="AB26" s="344"/>
      <c r="AC26" s="317"/>
      <c r="AD26" s="317"/>
      <c r="AE26" s="317"/>
      <c r="AF26" s="317"/>
      <c r="AG26" s="317"/>
      <c r="AH26" s="317"/>
      <c r="AI26" s="317"/>
      <c r="AJ26" s="317"/>
      <c r="AK26" s="317"/>
      <c r="AL26" s="317"/>
      <c r="AM26" s="317"/>
      <c r="AN26" s="317"/>
      <c r="AO26" s="317"/>
      <c r="AP26" s="317"/>
      <c r="AQ26" s="317"/>
      <c r="AR26" s="317"/>
      <c r="AS26" s="317"/>
      <c r="AT26" s="317"/>
      <c r="AU26" s="317"/>
    </row>
    <row r="27" spans="1:47" ht="12.75">
      <c r="A27" s="74" t="s">
        <v>72</v>
      </c>
      <c r="B27" s="234">
        <v>63055</v>
      </c>
      <c r="C27" s="234">
        <v>33536</v>
      </c>
      <c r="D27" s="405"/>
      <c r="E27" s="51">
        <v>0</v>
      </c>
      <c r="F27" s="100"/>
      <c r="G27" s="234">
        <v>70063</v>
      </c>
      <c r="H27" s="51">
        <f t="shared" si="6"/>
        <v>70063</v>
      </c>
      <c r="I27" s="26">
        <v>0</v>
      </c>
      <c r="J27" s="100">
        <v>11542</v>
      </c>
      <c r="K27" s="100"/>
      <c r="L27" s="234">
        <v>0</v>
      </c>
      <c r="M27" s="234">
        <f t="shared" si="10"/>
        <v>0</v>
      </c>
      <c r="N27" s="234"/>
      <c r="O27" s="234">
        <f t="shared" si="7"/>
        <v>0</v>
      </c>
      <c r="P27" s="234"/>
      <c r="Q27" s="234"/>
      <c r="R27" s="366"/>
      <c r="S27" s="366"/>
      <c r="T27" s="366"/>
      <c r="U27" s="366"/>
      <c r="V27" s="366">
        <f t="shared" si="8"/>
        <v>0</v>
      </c>
      <c r="W27" s="366"/>
      <c r="X27" s="415"/>
      <c r="Y27" s="366">
        <f t="shared" si="9"/>
        <v>0</v>
      </c>
      <c r="Z27" s="344"/>
      <c r="AA27" s="344"/>
      <c r="AB27" s="344"/>
      <c r="AC27" s="317"/>
      <c r="AD27" s="317"/>
      <c r="AE27" s="317"/>
      <c r="AF27" s="317"/>
      <c r="AG27" s="317"/>
      <c r="AH27" s="317"/>
      <c r="AI27" s="317"/>
      <c r="AJ27" s="317"/>
      <c r="AK27" s="317"/>
      <c r="AL27" s="317"/>
      <c r="AM27" s="317"/>
      <c r="AN27" s="317"/>
      <c r="AO27" s="317"/>
      <c r="AP27" s="317"/>
      <c r="AQ27" s="317"/>
      <c r="AR27" s="317"/>
      <c r="AS27" s="317"/>
      <c r="AT27" s="317"/>
      <c r="AU27" s="317"/>
    </row>
    <row r="28" spans="1:47" ht="12.75">
      <c r="A28" s="74" t="s">
        <v>164</v>
      </c>
      <c r="B28" s="234">
        <v>30436</v>
      </c>
      <c r="C28" s="234">
        <v>35576</v>
      </c>
      <c r="D28" s="234"/>
      <c r="E28" s="51">
        <v>0</v>
      </c>
      <c r="F28" s="100"/>
      <c r="G28" s="234">
        <v>58529</v>
      </c>
      <c r="H28" s="51">
        <f t="shared" si="6"/>
        <v>58529</v>
      </c>
      <c r="I28" s="26">
        <v>14689</v>
      </c>
      <c r="J28" s="100">
        <v>58754</v>
      </c>
      <c r="K28" s="100"/>
      <c r="L28" s="234">
        <v>58979</v>
      </c>
      <c r="M28" s="234">
        <f t="shared" si="10"/>
        <v>14744.75</v>
      </c>
      <c r="N28" s="234"/>
      <c r="O28" s="234">
        <f t="shared" si="7"/>
        <v>14744.75</v>
      </c>
      <c r="P28" s="234"/>
      <c r="Q28" s="234">
        <f>58979/12*3</f>
        <v>14744.75</v>
      </c>
      <c r="R28" s="366">
        <f>132703/3</f>
        <v>44234.333333333336</v>
      </c>
      <c r="S28" s="366"/>
      <c r="T28" s="366"/>
      <c r="U28" s="366"/>
      <c r="V28" s="366">
        <f t="shared" si="8"/>
        <v>58979.083333333336</v>
      </c>
      <c r="W28" s="366"/>
      <c r="X28" s="415"/>
      <c r="Y28" s="366">
        <f t="shared" si="9"/>
        <v>30963.975000000002</v>
      </c>
      <c r="Z28" s="344">
        <v>60748</v>
      </c>
      <c r="AA28" s="344"/>
      <c r="AB28" s="344"/>
      <c r="AC28" s="317"/>
      <c r="AD28" s="317"/>
      <c r="AE28" s="317"/>
      <c r="AF28" s="317"/>
      <c r="AG28" s="317"/>
      <c r="AH28" s="317"/>
      <c r="AI28" s="317"/>
      <c r="AJ28" s="317"/>
      <c r="AK28" s="317"/>
      <c r="AL28" s="317"/>
      <c r="AM28" s="317"/>
      <c r="AN28" s="317"/>
      <c r="AO28" s="317"/>
      <c r="AP28" s="317"/>
      <c r="AQ28" s="317"/>
      <c r="AR28" s="317"/>
      <c r="AS28" s="317"/>
      <c r="AT28" s="317"/>
      <c r="AU28" s="317"/>
    </row>
    <row r="29" spans="1:47" ht="12.75">
      <c r="A29" s="74" t="s">
        <v>165</v>
      </c>
      <c r="B29" s="234">
        <v>30436</v>
      </c>
      <c r="C29" s="234">
        <v>30563</v>
      </c>
      <c r="D29" s="234"/>
      <c r="E29" s="51">
        <v>0</v>
      </c>
      <c r="F29" s="100"/>
      <c r="G29" s="234">
        <v>58529</v>
      </c>
      <c r="H29" s="51">
        <f t="shared" si="6"/>
        <v>58529</v>
      </c>
      <c r="I29" s="26">
        <v>14876</v>
      </c>
      <c r="J29" s="100">
        <v>58242</v>
      </c>
      <c r="K29" s="100"/>
      <c r="L29" s="234">
        <v>58979</v>
      </c>
      <c r="M29" s="234">
        <f t="shared" si="10"/>
        <v>14744.75</v>
      </c>
      <c r="N29" s="234"/>
      <c r="O29" s="234">
        <f t="shared" si="7"/>
        <v>14744.75</v>
      </c>
      <c r="P29" s="234"/>
      <c r="Q29" s="234">
        <f>58979/12*3</f>
        <v>14744.75</v>
      </c>
      <c r="R29" s="366">
        <f>132703/3</f>
        <v>44234.333333333336</v>
      </c>
      <c r="S29" s="366"/>
      <c r="T29" s="366"/>
      <c r="U29" s="366"/>
      <c r="V29" s="366">
        <f t="shared" si="8"/>
        <v>58979.083333333336</v>
      </c>
      <c r="W29" s="366"/>
      <c r="X29" s="415"/>
      <c r="Y29" s="366">
        <f t="shared" si="9"/>
        <v>30963.975000000002</v>
      </c>
      <c r="Z29" s="344">
        <v>60748</v>
      </c>
      <c r="AA29" s="344"/>
      <c r="AB29" s="344"/>
      <c r="AC29" s="317"/>
      <c r="AD29" s="317"/>
      <c r="AE29" s="317"/>
      <c r="AF29" s="317"/>
      <c r="AG29" s="317"/>
      <c r="AH29" s="317"/>
      <c r="AI29" s="317"/>
      <c r="AJ29" s="317"/>
      <c r="AK29" s="317"/>
      <c r="AL29" s="317"/>
      <c r="AM29" s="317"/>
      <c r="AN29" s="317"/>
      <c r="AO29" s="317"/>
      <c r="AP29" s="317"/>
      <c r="AQ29" s="317"/>
      <c r="AR29" s="317"/>
      <c r="AS29" s="317"/>
      <c r="AT29" s="317"/>
      <c r="AU29" s="317"/>
    </row>
    <row r="30" spans="1:47" ht="12.75">
      <c r="A30" s="74" t="s">
        <v>166</v>
      </c>
      <c r="B30" s="234">
        <v>30436</v>
      </c>
      <c r="C30" s="234">
        <v>22828</v>
      </c>
      <c r="D30" s="234"/>
      <c r="E30" s="51">
        <v>0</v>
      </c>
      <c r="F30" s="100"/>
      <c r="G30" s="234">
        <v>58529</v>
      </c>
      <c r="H30" s="51">
        <f t="shared" si="6"/>
        <v>58529</v>
      </c>
      <c r="I30" s="26">
        <v>14724</v>
      </c>
      <c r="J30" s="100">
        <v>58789</v>
      </c>
      <c r="K30" s="100"/>
      <c r="L30" s="234">
        <v>58979</v>
      </c>
      <c r="M30" s="234">
        <f t="shared" si="10"/>
        <v>14744.75</v>
      </c>
      <c r="N30" s="234"/>
      <c r="O30" s="234">
        <f t="shared" si="7"/>
        <v>14744.75</v>
      </c>
      <c r="P30" s="234"/>
      <c r="Q30" s="234"/>
      <c r="R30" s="366"/>
      <c r="S30" s="366">
        <v>58979</v>
      </c>
      <c r="T30" s="366"/>
      <c r="U30" s="366"/>
      <c r="V30" s="366">
        <f t="shared" si="8"/>
        <v>58979</v>
      </c>
      <c r="W30" s="366"/>
      <c r="X30" s="415"/>
      <c r="Y30" s="366">
        <f t="shared" si="9"/>
        <v>30963.975000000002</v>
      </c>
      <c r="Z30" s="344"/>
      <c r="AA30" s="344">
        <v>60748</v>
      </c>
      <c r="AB30" s="344"/>
      <c r="AC30" s="317"/>
      <c r="AD30" s="317"/>
      <c r="AE30" s="317"/>
      <c r="AF30" s="317"/>
      <c r="AG30" s="317"/>
      <c r="AH30" s="317"/>
      <c r="AI30" s="317"/>
      <c r="AJ30" s="317"/>
      <c r="AK30" s="317"/>
      <c r="AL30" s="317"/>
      <c r="AM30" s="317"/>
      <c r="AN30" s="317"/>
      <c r="AO30" s="317"/>
      <c r="AP30" s="317"/>
      <c r="AQ30" s="317"/>
      <c r="AR30" s="317"/>
      <c r="AS30" s="317"/>
      <c r="AT30" s="317"/>
      <c r="AU30" s="317"/>
    </row>
    <row r="31" spans="1:47" ht="12.75">
      <c r="A31" s="74" t="s">
        <v>167</v>
      </c>
      <c r="B31" s="234">
        <v>30436</v>
      </c>
      <c r="C31" s="234">
        <v>22828</v>
      </c>
      <c r="D31" s="234"/>
      <c r="E31" s="51">
        <v>0</v>
      </c>
      <c r="F31" s="100"/>
      <c r="G31" s="234">
        <v>58529</v>
      </c>
      <c r="H31" s="51">
        <f t="shared" si="6"/>
        <v>58529</v>
      </c>
      <c r="I31" s="26">
        <v>12240</v>
      </c>
      <c r="J31" s="100">
        <v>55991</v>
      </c>
      <c r="K31" s="100"/>
      <c r="L31" s="234">
        <v>58979</v>
      </c>
      <c r="M31" s="234">
        <f t="shared" si="10"/>
        <v>14744.75</v>
      </c>
      <c r="N31" s="234"/>
      <c r="O31" s="234">
        <f t="shared" si="7"/>
        <v>14744.75</v>
      </c>
      <c r="P31" s="234"/>
      <c r="Q31" s="234"/>
      <c r="R31" s="366"/>
      <c r="S31" s="366">
        <v>58979</v>
      </c>
      <c r="T31" s="366"/>
      <c r="U31" s="366"/>
      <c r="V31" s="366">
        <f t="shared" si="8"/>
        <v>58979</v>
      </c>
      <c r="W31" s="366"/>
      <c r="X31" s="415"/>
      <c r="Y31" s="366">
        <f t="shared" si="9"/>
        <v>30963.975000000002</v>
      </c>
      <c r="Z31" s="344"/>
      <c r="AA31" s="344">
        <v>60748</v>
      </c>
      <c r="AB31" s="344"/>
      <c r="AC31" s="317"/>
      <c r="AD31" s="317"/>
      <c r="AE31" s="317"/>
      <c r="AF31" s="317"/>
      <c r="AG31" s="317"/>
      <c r="AH31" s="317"/>
      <c r="AI31" s="317"/>
      <c r="AJ31" s="317"/>
      <c r="AK31" s="317"/>
      <c r="AL31" s="317"/>
      <c r="AM31" s="317"/>
      <c r="AN31" s="317"/>
      <c r="AO31" s="317"/>
      <c r="AP31" s="317"/>
      <c r="AQ31" s="317"/>
      <c r="AR31" s="317"/>
      <c r="AS31" s="317"/>
      <c r="AT31" s="317"/>
      <c r="AU31" s="317"/>
    </row>
    <row r="32" spans="1:47" ht="12.75">
      <c r="A32" s="74" t="s">
        <v>73</v>
      </c>
      <c r="B32" s="234">
        <v>30436</v>
      </c>
      <c r="C32" s="234">
        <v>22828</v>
      </c>
      <c r="D32" s="234"/>
      <c r="E32" s="51">
        <v>0</v>
      </c>
      <c r="F32" s="100"/>
      <c r="G32" s="234">
        <v>58529</v>
      </c>
      <c r="H32" s="51">
        <f t="shared" si="6"/>
        <v>58529</v>
      </c>
      <c r="I32" s="26">
        <v>14688</v>
      </c>
      <c r="J32" s="100">
        <v>58054</v>
      </c>
      <c r="K32" s="100"/>
      <c r="L32" s="234">
        <v>58979</v>
      </c>
      <c r="M32" s="234">
        <f t="shared" si="10"/>
        <v>14744.75</v>
      </c>
      <c r="N32" s="234"/>
      <c r="O32" s="234">
        <f t="shared" si="7"/>
        <v>14744.75</v>
      </c>
      <c r="P32" s="234"/>
      <c r="Q32" s="234"/>
      <c r="R32" s="366"/>
      <c r="S32" s="366">
        <v>58979</v>
      </c>
      <c r="T32" s="366"/>
      <c r="U32" s="366"/>
      <c r="V32" s="366">
        <f t="shared" si="8"/>
        <v>58979</v>
      </c>
      <c r="W32" s="366"/>
      <c r="X32" s="415"/>
      <c r="Y32" s="366">
        <f t="shared" si="9"/>
        <v>30963.975000000002</v>
      </c>
      <c r="Z32" s="344"/>
      <c r="AA32" s="344">
        <v>60748</v>
      </c>
      <c r="AB32" s="344"/>
      <c r="AC32" s="317"/>
      <c r="AD32" s="317"/>
      <c r="AE32" s="317"/>
      <c r="AF32" s="317"/>
      <c r="AG32" s="317"/>
      <c r="AH32" s="317"/>
      <c r="AI32" s="317"/>
      <c r="AJ32" s="317"/>
      <c r="AK32" s="317"/>
      <c r="AL32" s="317"/>
      <c r="AM32" s="317"/>
      <c r="AN32" s="317"/>
      <c r="AO32" s="317"/>
      <c r="AP32" s="317"/>
      <c r="AQ32" s="317"/>
      <c r="AR32" s="317"/>
      <c r="AS32" s="317"/>
      <c r="AT32" s="317"/>
      <c r="AU32" s="317"/>
    </row>
    <row r="33" spans="1:47" ht="12.75">
      <c r="A33" s="74" t="s">
        <v>74</v>
      </c>
      <c r="B33" s="234">
        <v>30436</v>
      </c>
      <c r="C33" s="234">
        <v>22828</v>
      </c>
      <c r="D33" s="234"/>
      <c r="E33" s="51">
        <v>0</v>
      </c>
      <c r="F33" s="100"/>
      <c r="G33" s="234">
        <v>58529</v>
      </c>
      <c r="H33" s="51">
        <f t="shared" si="6"/>
        <v>58529</v>
      </c>
      <c r="I33" s="26">
        <v>14688</v>
      </c>
      <c r="J33" s="100">
        <v>58054</v>
      </c>
      <c r="K33" s="100"/>
      <c r="L33" s="234">
        <v>58979</v>
      </c>
      <c r="M33" s="234">
        <f t="shared" si="10"/>
        <v>14744.75</v>
      </c>
      <c r="N33" s="234"/>
      <c r="O33" s="234">
        <f t="shared" si="7"/>
        <v>14744.75</v>
      </c>
      <c r="P33" s="234"/>
      <c r="Q33" s="234">
        <v>4915</v>
      </c>
      <c r="R33" s="366"/>
      <c r="S33" s="366">
        <v>39770</v>
      </c>
      <c r="T33" s="366"/>
      <c r="U33" s="366"/>
      <c r="V33" s="366">
        <f t="shared" si="8"/>
        <v>44685</v>
      </c>
      <c r="W33" s="366"/>
      <c r="X33" s="415"/>
      <c r="Y33" s="366">
        <f t="shared" si="9"/>
        <v>30963.975000000002</v>
      </c>
      <c r="Z33" s="344"/>
      <c r="AA33" s="344">
        <v>60748</v>
      </c>
      <c r="AB33" s="344"/>
      <c r="AC33" s="317"/>
      <c r="AD33" s="317"/>
      <c r="AE33" s="317"/>
      <c r="AF33" s="317"/>
      <c r="AG33" s="317"/>
      <c r="AH33" s="317"/>
      <c r="AI33" s="317"/>
      <c r="AJ33" s="317"/>
      <c r="AK33" s="317"/>
      <c r="AL33" s="317"/>
      <c r="AM33" s="317"/>
      <c r="AN33" s="317"/>
      <c r="AO33" s="317"/>
      <c r="AP33" s="317"/>
      <c r="AQ33" s="317"/>
      <c r="AR33" s="317"/>
      <c r="AS33" s="317"/>
      <c r="AT33" s="317"/>
      <c r="AU33" s="317"/>
    </row>
    <row r="34" spans="1:47" ht="12.75">
      <c r="A34" s="74" t="s">
        <v>75</v>
      </c>
      <c r="B34" s="234">
        <v>30436</v>
      </c>
      <c r="C34" s="234">
        <v>22828</v>
      </c>
      <c r="D34" s="234"/>
      <c r="E34" s="51">
        <v>0</v>
      </c>
      <c r="F34" s="100"/>
      <c r="G34" s="234">
        <v>58529</v>
      </c>
      <c r="H34" s="51">
        <f t="shared" si="6"/>
        <v>58529</v>
      </c>
      <c r="I34" s="26">
        <v>14688</v>
      </c>
      <c r="J34" s="100">
        <v>58054</v>
      </c>
      <c r="K34" s="100"/>
      <c r="L34" s="234">
        <v>58979</v>
      </c>
      <c r="M34" s="234">
        <f t="shared" si="10"/>
        <v>14744.75</v>
      </c>
      <c r="N34" s="234"/>
      <c r="O34" s="234">
        <f t="shared" si="7"/>
        <v>14744.75</v>
      </c>
      <c r="P34" s="234"/>
      <c r="Q34" s="234"/>
      <c r="R34" s="366"/>
      <c r="S34" s="366">
        <v>58979</v>
      </c>
      <c r="T34" s="366"/>
      <c r="U34" s="366"/>
      <c r="V34" s="366">
        <f t="shared" si="8"/>
        <v>58979</v>
      </c>
      <c r="W34" s="366"/>
      <c r="X34" s="415"/>
      <c r="Y34" s="366">
        <f t="shared" si="9"/>
        <v>30963.975000000002</v>
      </c>
      <c r="Z34" s="344"/>
      <c r="AA34" s="344">
        <v>60748</v>
      </c>
      <c r="AB34" s="344"/>
      <c r="AC34" s="317"/>
      <c r="AD34" s="317"/>
      <c r="AE34" s="317"/>
      <c r="AF34" s="317"/>
      <c r="AG34" s="317"/>
      <c r="AH34" s="317"/>
      <c r="AI34" s="317"/>
      <c r="AJ34" s="317"/>
      <c r="AK34" s="317"/>
      <c r="AL34" s="317"/>
      <c r="AM34" s="317"/>
      <c r="AN34" s="317"/>
      <c r="AO34" s="317"/>
      <c r="AP34" s="317"/>
      <c r="AQ34" s="317"/>
      <c r="AR34" s="317"/>
      <c r="AS34" s="317"/>
      <c r="AT34" s="317"/>
      <c r="AU34" s="317"/>
    </row>
    <row r="35" spans="1:47" ht="12.75">
      <c r="A35" s="74" t="s">
        <v>76</v>
      </c>
      <c r="B35" s="234">
        <v>30436</v>
      </c>
      <c r="C35" s="234">
        <v>30807</v>
      </c>
      <c r="D35" s="234"/>
      <c r="E35" s="51">
        <v>0</v>
      </c>
      <c r="F35" s="100"/>
      <c r="G35" s="234">
        <v>58529</v>
      </c>
      <c r="H35" s="51">
        <f t="shared" si="6"/>
        <v>58529</v>
      </c>
      <c r="I35" s="26">
        <v>14879</v>
      </c>
      <c r="J35" s="100">
        <v>58245</v>
      </c>
      <c r="K35" s="100"/>
      <c r="L35" s="234">
        <v>58979</v>
      </c>
      <c r="M35" s="234">
        <f t="shared" si="10"/>
        <v>14744.75</v>
      </c>
      <c r="N35" s="234"/>
      <c r="O35" s="234">
        <f t="shared" si="7"/>
        <v>14744.75</v>
      </c>
      <c r="P35" s="234"/>
      <c r="Q35" s="234">
        <f>58979/12*3</f>
        <v>14744.75</v>
      </c>
      <c r="R35" s="366">
        <f>132703/3</f>
        <v>44234.333333333336</v>
      </c>
      <c r="S35" s="366"/>
      <c r="T35" s="366"/>
      <c r="U35" s="366"/>
      <c r="V35" s="366">
        <f t="shared" si="8"/>
        <v>58979.083333333336</v>
      </c>
      <c r="W35" s="366"/>
      <c r="X35" s="415"/>
      <c r="Y35" s="366">
        <f t="shared" si="9"/>
        <v>30963.975000000002</v>
      </c>
      <c r="Z35" s="344">
        <v>60748</v>
      </c>
      <c r="AA35" s="344"/>
      <c r="AB35" s="344"/>
      <c r="AC35" s="317"/>
      <c r="AD35" s="317"/>
      <c r="AE35" s="317"/>
      <c r="AF35" s="317"/>
      <c r="AG35" s="317"/>
      <c r="AH35" s="317"/>
      <c r="AI35" s="317"/>
      <c r="AJ35" s="317"/>
      <c r="AK35" s="317"/>
      <c r="AL35" s="317"/>
      <c r="AM35" s="317"/>
      <c r="AN35" s="317"/>
      <c r="AO35" s="317"/>
      <c r="AP35" s="317"/>
      <c r="AQ35" s="317"/>
      <c r="AR35" s="317"/>
      <c r="AS35" s="317"/>
      <c r="AT35" s="317"/>
      <c r="AU35" s="317"/>
    </row>
    <row r="36" spans="1:47" ht="12.75">
      <c r="A36" s="74" t="s">
        <v>239</v>
      </c>
      <c r="B36" s="234"/>
      <c r="C36" s="234"/>
      <c r="D36" s="234"/>
      <c r="E36" s="51"/>
      <c r="F36" s="26"/>
      <c r="G36" s="234"/>
      <c r="H36" s="51"/>
      <c r="I36" s="26"/>
      <c r="J36" s="100"/>
      <c r="K36" s="100"/>
      <c r="L36" s="234"/>
      <c r="M36" s="234"/>
      <c r="N36" s="234">
        <v>43385</v>
      </c>
      <c r="O36" s="234">
        <f t="shared" si="7"/>
        <v>43385</v>
      </c>
      <c r="P36" s="234"/>
      <c r="Q36" s="234"/>
      <c r="R36" s="366"/>
      <c r="S36" s="366"/>
      <c r="T36" s="366">
        <v>43385</v>
      </c>
      <c r="U36" s="366"/>
      <c r="V36" s="366">
        <f t="shared" si="8"/>
        <v>43385</v>
      </c>
      <c r="W36" s="366"/>
      <c r="X36" s="415"/>
      <c r="Y36" s="366"/>
      <c r="Z36" s="344"/>
      <c r="AA36" s="344">
        <v>60748</v>
      </c>
      <c r="AB36" s="344"/>
      <c r="AC36" s="317"/>
      <c r="AD36" s="317"/>
      <c r="AE36" s="317"/>
      <c r="AF36" s="317"/>
      <c r="AG36" s="317"/>
      <c r="AH36" s="317"/>
      <c r="AI36" s="317"/>
      <c r="AJ36" s="317"/>
      <c r="AK36" s="317"/>
      <c r="AL36" s="317"/>
      <c r="AM36" s="317"/>
      <c r="AN36" s="317"/>
      <c r="AO36" s="317"/>
      <c r="AP36" s="317"/>
      <c r="AQ36" s="317"/>
      <c r="AR36" s="317"/>
      <c r="AS36" s="317"/>
      <c r="AT36" s="317"/>
      <c r="AU36" s="317"/>
    </row>
    <row r="37" spans="1:47" ht="12.75">
      <c r="A37" s="74" t="s">
        <v>240</v>
      </c>
      <c r="B37" s="234"/>
      <c r="C37" s="234"/>
      <c r="D37" s="234"/>
      <c r="E37" s="51"/>
      <c r="F37" s="26"/>
      <c r="G37" s="234"/>
      <c r="H37" s="51"/>
      <c r="I37" s="26"/>
      <c r="J37" s="100"/>
      <c r="K37" s="100"/>
      <c r="L37" s="234"/>
      <c r="M37" s="234"/>
      <c r="N37" s="234">
        <v>43385</v>
      </c>
      <c r="O37" s="234">
        <f t="shared" si="7"/>
        <v>43385</v>
      </c>
      <c r="P37" s="234"/>
      <c r="Q37" s="234"/>
      <c r="R37" s="366"/>
      <c r="S37" s="366"/>
      <c r="T37" s="366">
        <v>43385</v>
      </c>
      <c r="U37" s="366"/>
      <c r="V37" s="366">
        <f t="shared" si="8"/>
        <v>43385</v>
      </c>
      <c r="W37" s="366"/>
      <c r="X37" s="415"/>
      <c r="Y37" s="366"/>
      <c r="Z37" s="344"/>
      <c r="AA37" s="344">
        <v>60748</v>
      </c>
      <c r="AB37" s="344"/>
      <c r="AC37" s="317"/>
      <c r="AD37" s="317"/>
      <c r="AE37" s="317"/>
      <c r="AF37" s="317"/>
      <c r="AG37" s="317"/>
      <c r="AH37" s="317"/>
      <c r="AI37" s="317"/>
      <c r="AJ37" s="317"/>
      <c r="AK37" s="317"/>
      <c r="AL37" s="317"/>
      <c r="AM37" s="317"/>
      <c r="AN37" s="317"/>
      <c r="AO37" s="317"/>
      <c r="AP37" s="317"/>
      <c r="AQ37" s="317"/>
      <c r="AR37" s="317"/>
      <c r="AS37" s="317"/>
      <c r="AT37" s="317"/>
      <c r="AU37" s="317"/>
    </row>
    <row r="38" spans="1:47" ht="12.75">
      <c r="A38" s="74" t="s">
        <v>241</v>
      </c>
      <c r="B38" s="234"/>
      <c r="C38" s="234"/>
      <c r="D38" s="234"/>
      <c r="E38" s="51"/>
      <c r="F38" s="26"/>
      <c r="G38" s="234"/>
      <c r="H38" s="51"/>
      <c r="I38" s="26"/>
      <c r="J38" s="100"/>
      <c r="K38" s="100"/>
      <c r="L38" s="234"/>
      <c r="M38" s="234"/>
      <c r="N38" s="234">
        <v>43385</v>
      </c>
      <c r="O38" s="234">
        <f t="shared" si="7"/>
        <v>43385</v>
      </c>
      <c r="P38" s="234"/>
      <c r="Q38" s="234"/>
      <c r="R38" s="366"/>
      <c r="S38" s="366"/>
      <c r="T38" s="366">
        <v>43385</v>
      </c>
      <c r="U38" s="366"/>
      <c r="V38" s="366">
        <f t="shared" si="8"/>
        <v>43385</v>
      </c>
      <c r="W38" s="366"/>
      <c r="X38" s="415"/>
      <c r="Y38" s="366"/>
      <c r="Z38" s="344"/>
      <c r="AA38" s="344">
        <v>52941</v>
      </c>
      <c r="AB38" s="344"/>
      <c r="AC38" s="317"/>
      <c r="AD38" s="317"/>
      <c r="AE38" s="317"/>
      <c r="AF38" s="317"/>
      <c r="AG38" s="317"/>
      <c r="AH38" s="317"/>
      <c r="AI38" s="317"/>
      <c r="AJ38" s="317"/>
      <c r="AK38" s="317"/>
      <c r="AL38" s="317"/>
      <c r="AM38" s="317"/>
      <c r="AN38" s="317"/>
      <c r="AO38" s="317"/>
      <c r="AP38" s="317"/>
      <c r="AQ38" s="317"/>
      <c r="AR38" s="317"/>
      <c r="AS38" s="317"/>
      <c r="AT38" s="317"/>
      <c r="AU38" s="317"/>
    </row>
    <row r="39" spans="1:47" ht="12.75">
      <c r="A39" s="74" t="s">
        <v>242</v>
      </c>
      <c r="B39" s="234"/>
      <c r="C39" s="234"/>
      <c r="D39" s="234"/>
      <c r="E39" s="51"/>
      <c r="F39" s="26"/>
      <c r="G39" s="234"/>
      <c r="H39" s="51"/>
      <c r="I39" s="26"/>
      <c r="J39" s="100"/>
      <c r="K39" s="100"/>
      <c r="L39" s="234"/>
      <c r="M39" s="234"/>
      <c r="N39" s="234">
        <v>43385</v>
      </c>
      <c r="O39" s="234">
        <f t="shared" si="7"/>
        <v>43385</v>
      </c>
      <c r="P39" s="234"/>
      <c r="Q39" s="234"/>
      <c r="R39" s="366"/>
      <c r="S39" s="366"/>
      <c r="T39" s="366">
        <v>43385</v>
      </c>
      <c r="U39" s="366"/>
      <c r="V39" s="366">
        <f t="shared" si="8"/>
        <v>43385</v>
      </c>
      <c r="W39" s="366"/>
      <c r="X39" s="415"/>
      <c r="Y39" s="366"/>
      <c r="Z39" s="344"/>
      <c r="AA39" s="344">
        <v>60748</v>
      </c>
      <c r="AB39" s="344"/>
      <c r="AC39" s="317"/>
      <c r="AD39" s="317"/>
      <c r="AE39" s="317"/>
      <c r="AF39" s="317"/>
      <c r="AG39" s="317"/>
      <c r="AH39" s="317"/>
      <c r="AI39" s="317"/>
      <c r="AJ39" s="317"/>
      <c r="AK39" s="317"/>
      <c r="AL39" s="317"/>
      <c r="AM39" s="317"/>
      <c r="AN39" s="317"/>
      <c r="AO39" s="317"/>
      <c r="AP39" s="317"/>
      <c r="AQ39" s="317"/>
      <c r="AR39" s="317"/>
      <c r="AS39" s="317"/>
      <c r="AT39" s="317"/>
      <c r="AU39" s="317"/>
    </row>
    <row r="40" spans="1:47" ht="12.75">
      <c r="A40" s="74" t="s">
        <v>243</v>
      </c>
      <c r="B40" s="234"/>
      <c r="C40" s="234"/>
      <c r="D40" s="234"/>
      <c r="E40" s="51"/>
      <c r="F40" s="26"/>
      <c r="G40" s="234"/>
      <c r="H40" s="51"/>
      <c r="I40" s="26"/>
      <c r="J40" s="100"/>
      <c r="K40" s="100"/>
      <c r="L40" s="234"/>
      <c r="M40" s="234"/>
      <c r="N40" s="234">
        <v>43385</v>
      </c>
      <c r="O40" s="234">
        <f t="shared" si="7"/>
        <v>43385</v>
      </c>
      <c r="P40" s="234"/>
      <c r="Q40" s="234"/>
      <c r="R40" s="366"/>
      <c r="S40" s="366"/>
      <c r="T40" s="366">
        <v>43385</v>
      </c>
      <c r="U40" s="366"/>
      <c r="V40" s="366">
        <f t="shared" si="8"/>
        <v>43385</v>
      </c>
      <c r="W40" s="366"/>
      <c r="X40" s="415"/>
      <c r="Y40" s="366"/>
      <c r="Z40" s="344"/>
      <c r="AA40" s="344">
        <v>60748</v>
      </c>
      <c r="AB40" s="344"/>
      <c r="AC40" s="317"/>
      <c r="AD40" s="317"/>
      <c r="AE40" s="317"/>
      <c r="AF40" s="317"/>
      <c r="AG40" s="317"/>
      <c r="AH40" s="317"/>
      <c r="AI40" s="317"/>
      <c r="AJ40" s="317"/>
      <c r="AK40" s="317"/>
      <c r="AL40" s="317"/>
      <c r="AM40" s="317"/>
      <c r="AN40" s="317"/>
      <c r="AO40" s="317"/>
      <c r="AP40" s="317"/>
      <c r="AQ40" s="317"/>
      <c r="AR40" s="317"/>
      <c r="AS40" s="317"/>
      <c r="AT40" s="317"/>
      <c r="AU40" s="317"/>
    </row>
    <row r="41" spans="1:47" ht="12.75">
      <c r="A41" s="74" t="s">
        <v>245</v>
      </c>
      <c r="B41" s="234"/>
      <c r="C41" s="234"/>
      <c r="D41" s="234"/>
      <c r="E41" s="51"/>
      <c r="F41" s="26"/>
      <c r="G41" s="234"/>
      <c r="H41" s="51"/>
      <c r="I41" s="26"/>
      <c r="J41" s="100"/>
      <c r="K41" s="100"/>
      <c r="L41" s="234"/>
      <c r="M41" s="234"/>
      <c r="N41" s="234">
        <v>43385</v>
      </c>
      <c r="O41" s="234">
        <f t="shared" si="7"/>
        <v>43385</v>
      </c>
      <c r="P41" s="234"/>
      <c r="Q41" s="234"/>
      <c r="R41" s="366"/>
      <c r="S41" s="366"/>
      <c r="T41" s="366">
        <v>70257</v>
      </c>
      <c r="U41" s="366"/>
      <c r="V41" s="366">
        <f t="shared" si="8"/>
        <v>70257</v>
      </c>
      <c r="W41" s="366"/>
      <c r="X41" s="415"/>
      <c r="Y41" s="366"/>
      <c r="Z41" s="344"/>
      <c r="AA41" s="344">
        <v>88254</v>
      </c>
      <c r="AB41" s="344"/>
      <c r="AC41" s="317"/>
      <c r="AD41" s="317"/>
      <c r="AE41" s="317"/>
      <c r="AF41" s="317"/>
      <c r="AG41" s="317"/>
      <c r="AH41" s="317"/>
      <c r="AI41" s="317"/>
      <c r="AJ41" s="317"/>
      <c r="AK41" s="317"/>
      <c r="AL41" s="317"/>
      <c r="AM41" s="317"/>
      <c r="AN41" s="317"/>
      <c r="AO41" s="317"/>
      <c r="AP41" s="317"/>
      <c r="AQ41" s="317"/>
      <c r="AR41" s="317"/>
      <c r="AS41" s="317"/>
      <c r="AT41" s="317"/>
      <c r="AU41" s="317"/>
    </row>
    <row r="42" spans="1:47" ht="12.75">
      <c r="A42" s="74" t="s">
        <v>77</v>
      </c>
      <c r="B42" s="234" t="s">
        <v>64</v>
      </c>
      <c r="C42" s="234" t="s">
        <v>64</v>
      </c>
      <c r="D42" s="234"/>
      <c r="E42" s="51" t="s">
        <v>64</v>
      </c>
      <c r="F42" s="26"/>
      <c r="G42" s="244" t="s">
        <v>64</v>
      </c>
      <c r="H42" s="51" t="s">
        <v>64</v>
      </c>
      <c r="I42" s="26" t="s">
        <v>64</v>
      </c>
      <c r="J42" s="100" t="s">
        <v>64</v>
      </c>
      <c r="K42" s="100"/>
      <c r="L42" s="234" t="s">
        <v>64</v>
      </c>
      <c r="M42" s="100" t="s">
        <v>64</v>
      </c>
      <c r="N42" s="234"/>
      <c r="O42" s="234"/>
      <c r="P42" s="234"/>
      <c r="Q42" s="234"/>
      <c r="R42" s="366"/>
      <c r="S42" s="366"/>
      <c r="T42" s="366"/>
      <c r="U42" s="366"/>
      <c r="V42" s="366">
        <f t="shared" si="8"/>
        <v>0</v>
      </c>
      <c r="W42" s="366"/>
      <c r="X42" s="415"/>
      <c r="Y42" s="366" t="s">
        <v>64</v>
      </c>
      <c r="Z42" s="345"/>
      <c r="AA42" s="338"/>
      <c r="AB42" s="338"/>
      <c r="AC42" s="317"/>
      <c r="AD42" s="317"/>
      <c r="AE42" s="317"/>
      <c r="AF42" s="317"/>
      <c r="AG42" s="317"/>
      <c r="AH42" s="317"/>
      <c r="AI42" s="317"/>
      <c r="AJ42" s="317"/>
      <c r="AK42" s="317"/>
      <c r="AL42" s="317"/>
      <c r="AM42" s="317"/>
      <c r="AN42" s="317"/>
      <c r="AO42" s="317"/>
      <c r="AP42" s="317"/>
      <c r="AQ42" s="317"/>
      <c r="AR42" s="317"/>
      <c r="AS42" s="317"/>
      <c r="AT42" s="317"/>
      <c r="AU42" s="317"/>
    </row>
    <row r="43" spans="1:47" ht="12.75">
      <c r="A43" s="74" t="s">
        <v>78</v>
      </c>
      <c r="B43" s="234" t="s">
        <v>64</v>
      </c>
      <c r="C43" s="234" t="s">
        <v>64</v>
      </c>
      <c r="D43" s="234"/>
      <c r="E43" s="51" t="s">
        <v>64</v>
      </c>
      <c r="F43" s="26"/>
      <c r="G43" s="244" t="s">
        <v>64</v>
      </c>
      <c r="H43" s="51" t="s">
        <v>64</v>
      </c>
      <c r="I43" s="26" t="s">
        <v>64</v>
      </c>
      <c r="J43" s="100" t="s">
        <v>64</v>
      </c>
      <c r="K43" s="100"/>
      <c r="L43" s="234" t="s">
        <v>64</v>
      </c>
      <c r="M43" s="100" t="s">
        <v>64</v>
      </c>
      <c r="N43" s="234"/>
      <c r="O43" s="234"/>
      <c r="P43" s="234"/>
      <c r="Q43" s="234"/>
      <c r="R43" s="366"/>
      <c r="S43" s="366"/>
      <c r="T43" s="366"/>
      <c r="U43" s="366"/>
      <c r="V43" s="366">
        <f t="shared" si="8"/>
        <v>0</v>
      </c>
      <c r="W43" s="366"/>
      <c r="X43" s="415"/>
      <c r="Y43" s="366" t="s">
        <v>64</v>
      </c>
      <c r="Z43" s="338"/>
      <c r="AA43" s="338"/>
      <c r="AB43" s="338"/>
      <c r="AC43" s="317"/>
      <c r="AD43" s="317"/>
      <c r="AE43" s="317"/>
      <c r="AF43" s="317"/>
      <c r="AG43" s="317"/>
      <c r="AH43" s="317"/>
      <c r="AI43" s="317"/>
      <c r="AJ43" s="317"/>
      <c r="AK43" s="317"/>
      <c r="AL43" s="317"/>
      <c r="AM43" s="317"/>
      <c r="AN43" s="317"/>
      <c r="AO43" s="317"/>
      <c r="AP43" s="317"/>
      <c r="AQ43" s="317"/>
      <c r="AR43" s="317"/>
      <c r="AS43" s="317"/>
      <c r="AT43" s="317"/>
      <c r="AU43" s="317"/>
    </row>
    <row r="44" spans="1:47" ht="12.75">
      <c r="A44" s="74" t="s">
        <v>90</v>
      </c>
      <c r="B44" s="234" t="s">
        <v>49</v>
      </c>
      <c r="C44" s="234" t="s">
        <v>49</v>
      </c>
      <c r="D44" s="234"/>
      <c r="E44" s="51" t="s">
        <v>49</v>
      </c>
      <c r="F44" s="100"/>
      <c r="G44" s="234" t="s">
        <v>49</v>
      </c>
      <c r="H44" s="51" t="s">
        <v>49</v>
      </c>
      <c r="I44" s="26" t="s">
        <v>49</v>
      </c>
      <c r="J44" s="100" t="s">
        <v>49</v>
      </c>
      <c r="K44" s="100"/>
      <c r="L44" s="234" t="s">
        <v>49</v>
      </c>
      <c r="M44" s="100" t="s">
        <v>49</v>
      </c>
      <c r="N44" s="234"/>
      <c r="O44" s="234"/>
      <c r="P44" s="234"/>
      <c r="Q44" s="234"/>
      <c r="R44" s="366"/>
      <c r="S44" s="366"/>
      <c r="T44" s="366"/>
      <c r="U44" s="366"/>
      <c r="V44" s="366">
        <f t="shared" si="8"/>
        <v>0</v>
      </c>
      <c r="W44" s="366"/>
      <c r="X44" s="415"/>
      <c r="Y44" s="366" t="s">
        <v>49</v>
      </c>
      <c r="Z44" s="338"/>
      <c r="AA44" s="338"/>
      <c r="AB44" s="338"/>
      <c r="AC44" s="317"/>
      <c r="AD44" s="317"/>
      <c r="AE44" s="317"/>
      <c r="AF44" s="317"/>
      <c r="AG44" s="317"/>
      <c r="AH44" s="317"/>
      <c r="AI44" s="317"/>
      <c r="AJ44" s="317"/>
      <c r="AK44" s="317"/>
      <c r="AL44" s="317"/>
      <c r="AM44" s="317"/>
      <c r="AN44" s="317"/>
      <c r="AO44" s="317"/>
      <c r="AP44" s="317"/>
      <c r="AQ44" s="317"/>
      <c r="AR44" s="317"/>
      <c r="AS44" s="317"/>
      <c r="AT44" s="317"/>
      <c r="AU44" s="317"/>
    </row>
    <row r="45" spans="1:47" ht="12.75">
      <c r="A45" s="74" t="s">
        <v>91</v>
      </c>
      <c r="B45" s="234" t="s">
        <v>49</v>
      </c>
      <c r="C45" s="234" t="s">
        <v>49</v>
      </c>
      <c r="D45" s="234"/>
      <c r="E45" s="51" t="s">
        <v>49</v>
      </c>
      <c r="F45" s="100"/>
      <c r="G45" s="234" t="s">
        <v>49</v>
      </c>
      <c r="H45" s="51" t="s">
        <v>49</v>
      </c>
      <c r="I45" s="26" t="s">
        <v>49</v>
      </c>
      <c r="J45" s="100" t="s">
        <v>49</v>
      </c>
      <c r="K45" s="100"/>
      <c r="L45" s="234" t="s">
        <v>49</v>
      </c>
      <c r="M45" s="100" t="s">
        <v>49</v>
      </c>
      <c r="N45" s="234"/>
      <c r="O45" s="234"/>
      <c r="P45" s="234"/>
      <c r="Q45" s="234"/>
      <c r="R45" s="366"/>
      <c r="S45" s="366"/>
      <c r="T45" s="366"/>
      <c r="U45" s="366"/>
      <c r="V45" s="366">
        <f t="shared" si="8"/>
        <v>0</v>
      </c>
      <c r="W45" s="366"/>
      <c r="X45" s="415"/>
      <c r="Y45" s="366" t="s">
        <v>49</v>
      </c>
      <c r="Z45" s="338"/>
      <c r="AA45" s="338"/>
      <c r="AB45" s="338"/>
      <c r="AC45" s="317"/>
      <c r="AD45" s="317"/>
      <c r="AE45" s="317"/>
      <c r="AF45" s="317"/>
      <c r="AG45" s="317"/>
      <c r="AH45" s="317"/>
      <c r="AI45" s="317"/>
      <c r="AJ45" s="317"/>
      <c r="AK45" s="317"/>
      <c r="AL45" s="317"/>
      <c r="AM45" s="317"/>
      <c r="AN45" s="317"/>
      <c r="AO45" s="317"/>
      <c r="AP45" s="317"/>
      <c r="AQ45" s="317"/>
      <c r="AR45" s="317"/>
      <c r="AS45" s="317"/>
      <c r="AT45" s="317"/>
      <c r="AU45" s="317"/>
    </row>
    <row r="46" spans="1:47" ht="13.5">
      <c r="A46" s="74" t="s">
        <v>120</v>
      </c>
      <c r="B46" s="234">
        <v>0</v>
      </c>
      <c r="C46" s="234">
        <v>0</v>
      </c>
      <c r="D46" s="234"/>
      <c r="E46" s="51">
        <v>0</v>
      </c>
      <c r="F46" s="100"/>
      <c r="G46" s="234">
        <v>-115884</v>
      </c>
      <c r="H46" s="51">
        <f>SUM(E46:G46)</f>
        <v>-115884</v>
      </c>
      <c r="I46" s="26">
        <v>-28971</v>
      </c>
      <c r="J46" s="100">
        <v>-115884</v>
      </c>
      <c r="K46" s="100"/>
      <c r="L46" s="234">
        <f>-37094-115884</f>
        <v>-152978</v>
      </c>
      <c r="M46" s="100">
        <f>L46*0.25</f>
        <v>-38244.5</v>
      </c>
      <c r="N46" s="234"/>
      <c r="O46" s="234">
        <f t="shared" si="7"/>
        <v>-38244.5</v>
      </c>
      <c r="P46" s="234"/>
      <c r="Q46" s="234">
        <f>-382551+M18</f>
        <v>-30881.83250000002</v>
      </c>
      <c r="R46" s="434"/>
      <c r="S46" s="434"/>
      <c r="T46" s="434"/>
      <c r="U46" s="434"/>
      <c r="V46" s="366">
        <f t="shared" si="8"/>
        <v>-30881.83250000002</v>
      </c>
      <c r="W46" s="366"/>
      <c r="X46" s="415"/>
      <c r="Y46" s="366">
        <f>(L46*1.05)/2</f>
        <v>-80313.45</v>
      </c>
      <c r="Z46" s="338"/>
      <c r="AA46" s="338"/>
      <c r="AB46" s="338"/>
      <c r="AC46" s="317"/>
      <c r="AD46" s="317"/>
      <c r="AE46" s="317"/>
      <c r="AF46" s="317"/>
      <c r="AG46" s="317"/>
      <c r="AH46" s="317"/>
      <c r="AI46" s="317"/>
      <c r="AJ46" s="317"/>
      <c r="AK46" s="317"/>
      <c r="AL46" s="317"/>
      <c r="AM46" s="317"/>
      <c r="AN46" s="317"/>
      <c r="AO46" s="317"/>
      <c r="AP46" s="317"/>
      <c r="AQ46" s="317"/>
      <c r="AR46" s="317"/>
      <c r="AS46" s="317"/>
      <c r="AT46" s="317"/>
      <c r="AU46" s="317"/>
    </row>
    <row r="47" spans="1:47" ht="12.75">
      <c r="A47" s="74"/>
      <c r="B47" s="244"/>
      <c r="C47" s="244"/>
      <c r="D47" s="244"/>
      <c r="E47" s="279"/>
      <c r="F47" s="275"/>
      <c r="G47" s="244"/>
      <c r="H47" s="51"/>
      <c r="I47" s="26"/>
      <c r="J47" s="100"/>
      <c r="K47" s="100"/>
      <c r="L47" s="234"/>
      <c r="M47" s="100"/>
      <c r="N47" s="234"/>
      <c r="O47" s="234"/>
      <c r="P47" s="234"/>
      <c r="Q47" s="234"/>
      <c r="R47" s="366"/>
      <c r="S47" s="366"/>
      <c r="T47" s="366"/>
      <c r="U47" s="366"/>
      <c r="V47" s="366"/>
      <c r="W47" s="366"/>
      <c r="X47" s="415"/>
      <c r="Y47" s="366"/>
      <c r="Z47" s="338"/>
      <c r="AA47" s="338"/>
      <c r="AB47" s="338"/>
      <c r="AC47" s="317"/>
      <c r="AD47" s="317"/>
      <c r="AE47" s="317"/>
      <c r="AF47" s="317"/>
      <c r="AG47" s="317"/>
      <c r="AH47" s="317"/>
      <c r="AI47" s="317"/>
      <c r="AJ47" s="317"/>
      <c r="AK47" s="317"/>
      <c r="AL47" s="317"/>
      <c r="AM47" s="317"/>
      <c r="AN47" s="317"/>
      <c r="AO47" s="317"/>
      <c r="AP47" s="317"/>
      <c r="AQ47" s="317"/>
      <c r="AR47" s="317"/>
      <c r="AS47" s="317"/>
      <c r="AT47" s="317"/>
      <c r="AU47" s="317"/>
    </row>
    <row r="48" spans="1:47" ht="15.75">
      <c r="A48" s="237" t="s">
        <v>148</v>
      </c>
      <c r="B48" s="221">
        <f>SUBTOTAL(9,B49:B54)</f>
        <v>186814</v>
      </c>
      <c r="C48" s="221">
        <f>SUBTOTAL(9,C49:C54)</f>
        <v>174296</v>
      </c>
      <c r="D48" s="221"/>
      <c r="E48" s="67">
        <f>SUBTOTAL(9,E49:E54)</f>
        <v>0</v>
      </c>
      <c r="F48" s="160"/>
      <c r="G48" s="221">
        <f>SUBTOTAL(9,G49:G54)</f>
        <v>190551</v>
      </c>
      <c r="H48" s="67">
        <f>SUBTOTAL(9,H49:H54)</f>
        <v>190551</v>
      </c>
      <c r="I48" s="29">
        <f>SUBTOTAL(9,I49:I54)</f>
        <v>55353</v>
      </c>
      <c r="J48" s="160">
        <f>SUM(J49:J53)</f>
        <v>224885</v>
      </c>
      <c r="K48" s="160"/>
      <c r="L48" s="221">
        <f>SUBTOTAL(9,L49:L54)</f>
        <v>97948</v>
      </c>
      <c r="M48" s="160">
        <f>L48*0.25</f>
        <v>24487</v>
      </c>
      <c r="N48" s="221">
        <f>SUBTOTAL(9,N49:N54)</f>
        <v>0</v>
      </c>
      <c r="O48" s="221">
        <f>+N48+M48</f>
        <v>24487</v>
      </c>
      <c r="P48" s="221"/>
      <c r="Q48" s="221">
        <f>SUM(Q49:Q54)</f>
        <v>15097</v>
      </c>
      <c r="R48" s="221">
        <f>SUM(R49:R54)</f>
        <v>0</v>
      </c>
      <c r="S48" s="367"/>
      <c r="T48" s="367"/>
      <c r="U48" s="367">
        <f>SUM(U49:U54)</f>
        <v>-82851</v>
      </c>
      <c r="V48" s="367">
        <f aca="true" t="shared" si="11" ref="V48:V53">SUM(Q48:T48)</f>
        <v>15097</v>
      </c>
      <c r="W48" s="367">
        <f>+V48-O48</f>
        <v>-9390</v>
      </c>
      <c r="X48" s="415"/>
      <c r="Y48" s="367">
        <f>SUBTOTAL(9,Y49:Y54)</f>
        <v>51422.7</v>
      </c>
      <c r="Z48" s="338"/>
      <c r="AA48" s="338"/>
      <c r="AB48" s="338"/>
      <c r="AC48" s="317"/>
      <c r="AD48" s="317"/>
      <c r="AE48" s="317"/>
      <c r="AF48" s="317"/>
      <c r="AG48" s="317"/>
      <c r="AH48" s="317"/>
      <c r="AI48" s="317"/>
      <c r="AJ48" s="317"/>
      <c r="AK48" s="317"/>
      <c r="AL48" s="317"/>
      <c r="AM48" s="317"/>
      <c r="AN48" s="317"/>
      <c r="AO48" s="317"/>
      <c r="AP48" s="317"/>
      <c r="AQ48" s="317"/>
      <c r="AR48" s="317"/>
      <c r="AS48" s="317"/>
      <c r="AT48" s="317"/>
      <c r="AU48" s="317"/>
    </row>
    <row r="49" spans="1:47" ht="12.75">
      <c r="A49" s="74" t="s">
        <v>168</v>
      </c>
      <c r="B49" s="234">
        <v>41118</v>
      </c>
      <c r="C49" s="234">
        <v>46042</v>
      </c>
      <c r="D49" s="234"/>
      <c r="E49" s="51">
        <v>0</v>
      </c>
      <c r="F49" s="100"/>
      <c r="G49" s="234">
        <v>41940</v>
      </c>
      <c r="H49" s="51">
        <f>SUM(E49:G49)</f>
        <v>41940</v>
      </c>
      <c r="I49" s="26">
        <v>12635</v>
      </c>
      <c r="J49" s="100">
        <v>49741</v>
      </c>
      <c r="K49" s="100"/>
      <c r="L49" s="234">
        <v>0</v>
      </c>
      <c r="M49" s="100">
        <v>0</v>
      </c>
      <c r="N49" s="234"/>
      <c r="O49" s="234">
        <f aca="true" t="shared" si="12" ref="O49:O80">+N49+M49</f>
        <v>0</v>
      </c>
      <c r="P49" s="234"/>
      <c r="Q49" s="234"/>
      <c r="R49" s="366"/>
      <c r="S49" s="366"/>
      <c r="T49" s="366"/>
      <c r="U49" s="366">
        <f>+V49-L49</f>
        <v>0</v>
      </c>
      <c r="V49" s="366">
        <f t="shared" si="11"/>
        <v>0</v>
      </c>
      <c r="W49" s="366"/>
      <c r="X49" s="415"/>
      <c r="Y49" s="366">
        <f>(L49*1.05)/2</f>
        <v>0</v>
      </c>
      <c r="Z49" s="338"/>
      <c r="AA49" s="338"/>
      <c r="AB49" s="338"/>
      <c r="AC49" s="317"/>
      <c r="AD49" s="317"/>
      <c r="AE49" s="317"/>
      <c r="AF49" s="317"/>
      <c r="AG49" s="317"/>
      <c r="AH49" s="317"/>
      <c r="AI49" s="317"/>
      <c r="AJ49" s="317"/>
      <c r="AK49" s="317"/>
      <c r="AL49" s="317"/>
      <c r="AM49" s="317"/>
      <c r="AN49" s="317"/>
      <c r="AO49" s="317"/>
      <c r="AP49" s="317"/>
      <c r="AQ49" s="317"/>
      <c r="AR49" s="317"/>
      <c r="AS49" s="317"/>
      <c r="AT49" s="317"/>
      <c r="AU49" s="317"/>
    </row>
    <row r="50" spans="1:47" ht="13.5">
      <c r="A50" s="74" t="s">
        <v>169</v>
      </c>
      <c r="B50" s="234">
        <v>30691</v>
      </c>
      <c r="C50" s="234">
        <v>48149</v>
      </c>
      <c r="D50" s="234"/>
      <c r="E50" s="51">
        <v>0</v>
      </c>
      <c r="F50" s="100"/>
      <c r="G50" s="234">
        <v>32778</v>
      </c>
      <c r="H50" s="51">
        <f>SUM(E50:G50)</f>
        <v>32778</v>
      </c>
      <c r="I50" s="26">
        <v>13229</v>
      </c>
      <c r="J50" s="100">
        <v>57935</v>
      </c>
      <c r="K50" s="100"/>
      <c r="L50" s="51">
        <v>32778</v>
      </c>
      <c r="M50" s="100">
        <f>L50*0.25</f>
        <v>8194.5</v>
      </c>
      <c r="N50" s="234"/>
      <c r="O50" s="234">
        <f t="shared" si="12"/>
        <v>8194.5</v>
      </c>
      <c r="P50" s="234"/>
      <c r="Q50" s="234"/>
      <c r="R50" s="434"/>
      <c r="S50" s="434"/>
      <c r="T50" s="434"/>
      <c r="U50" s="366">
        <f>+V50-L50</f>
        <v>-32778</v>
      </c>
      <c r="V50" s="366">
        <f t="shared" si="11"/>
        <v>0</v>
      </c>
      <c r="W50" s="434"/>
      <c r="X50" s="415"/>
      <c r="Y50" s="366">
        <f>(L50*1.05)/2</f>
        <v>17208.45</v>
      </c>
      <c r="Z50" s="338"/>
      <c r="AA50" s="338"/>
      <c r="AB50" s="338"/>
      <c r="AC50" s="317"/>
      <c r="AD50" s="317"/>
      <c r="AE50" s="317"/>
      <c r="AF50" s="317"/>
      <c r="AG50" s="317"/>
      <c r="AH50" s="317"/>
      <c r="AI50" s="317"/>
      <c r="AJ50" s="317"/>
      <c r="AK50" s="317"/>
      <c r="AL50" s="317"/>
      <c r="AM50" s="317"/>
      <c r="AN50" s="317"/>
      <c r="AO50" s="317"/>
      <c r="AP50" s="317"/>
      <c r="AQ50" s="317"/>
      <c r="AR50" s="317"/>
      <c r="AS50" s="317"/>
      <c r="AT50" s="317"/>
      <c r="AU50" s="317"/>
    </row>
    <row r="51" spans="1:47" ht="12.75">
      <c r="A51" s="74" t="s">
        <v>170</v>
      </c>
      <c r="B51" s="234">
        <v>32135</v>
      </c>
      <c r="C51" s="234">
        <v>39000</v>
      </c>
      <c r="D51" s="234"/>
      <c r="E51" s="51">
        <v>0</v>
      </c>
      <c r="F51" s="100"/>
      <c r="G51" s="234">
        <v>31305</v>
      </c>
      <c r="H51" s="51">
        <f>SUM(E51:G51)</f>
        <v>31305</v>
      </c>
      <c r="I51" s="26">
        <v>9956</v>
      </c>
      <c r="J51" s="100">
        <v>39825</v>
      </c>
      <c r="K51" s="100"/>
      <c r="L51" s="234">
        <v>31305</v>
      </c>
      <c r="M51" s="100">
        <f>L51*0.25</f>
        <v>7826.25</v>
      </c>
      <c r="N51" s="234"/>
      <c r="O51" s="234">
        <f t="shared" si="12"/>
        <v>7826.25</v>
      </c>
      <c r="P51" s="234"/>
      <c r="Q51" s="234">
        <v>8638</v>
      </c>
      <c r="R51" s="366"/>
      <c r="S51" s="366"/>
      <c r="T51" s="366"/>
      <c r="U51" s="366">
        <f>+V51-L51</f>
        <v>-22667</v>
      </c>
      <c r="V51" s="366">
        <f t="shared" si="11"/>
        <v>8638</v>
      </c>
      <c r="W51" s="366"/>
      <c r="X51" s="415"/>
      <c r="Y51" s="366">
        <f>(L51*1.05)/2</f>
        <v>16435.125</v>
      </c>
      <c r="Z51" s="338"/>
      <c r="AA51" s="338"/>
      <c r="AB51" s="338"/>
      <c r="AC51" s="317"/>
      <c r="AD51" s="317"/>
      <c r="AE51" s="317"/>
      <c r="AF51" s="317"/>
      <c r="AG51" s="317"/>
      <c r="AH51" s="317"/>
      <c r="AI51" s="317"/>
      <c r="AJ51" s="317"/>
      <c r="AK51" s="317"/>
      <c r="AL51" s="317"/>
      <c r="AM51" s="317"/>
      <c r="AN51" s="317"/>
      <c r="AO51" s="317"/>
      <c r="AP51" s="317"/>
      <c r="AQ51" s="317"/>
      <c r="AR51" s="317"/>
      <c r="AS51" s="317"/>
      <c r="AT51" s="317"/>
      <c r="AU51" s="317"/>
    </row>
    <row r="52" spans="1:47" ht="12.75">
      <c r="A52" s="74" t="s">
        <v>171</v>
      </c>
      <c r="B52" s="234">
        <v>37992</v>
      </c>
      <c r="C52" s="234">
        <v>35888</v>
      </c>
      <c r="D52" s="244"/>
      <c r="E52" s="51">
        <v>0</v>
      </c>
      <c r="F52" s="100"/>
      <c r="G52" s="234">
        <v>38752</v>
      </c>
      <c r="H52" s="51">
        <f>SUM(E52:G52)</f>
        <v>38752</v>
      </c>
      <c r="I52" s="26">
        <v>10690</v>
      </c>
      <c r="J52" s="100">
        <v>42762</v>
      </c>
      <c r="K52" s="100"/>
      <c r="L52" s="234">
        <v>33865</v>
      </c>
      <c r="M52" s="100">
        <f>L52*0.25</f>
        <v>8466.25</v>
      </c>
      <c r="N52" s="234"/>
      <c r="O52" s="234">
        <f t="shared" si="12"/>
        <v>8466.25</v>
      </c>
      <c r="P52" s="234"/>
      <c r="Q52" s="234">
        <v>6459</v>
      </c>
      <c r="R52" s="366"/>
      <c r="S52" s="366"/>
      <c r="T52" s="366"/>
      <c r="U52" s="366">
        <f>+V52-L52</f>
        <v>-27406</v>
      </c>
      <c r="V52" s="366">
        <f t="shared" si="11"/>
        <v>6459</v>
      </c>
      <c r="W52" s="366"/>
      <c r="X52" s="415"/>
      <c r="Y52" s="366">
        <f>(L52*1.05)/2</f>
        <v>17779.125</v>
      </c>
      <c r="Z52" s="338"/>
      <c r="AA52" s="338"/>
      <c r="AB52" s="338"/>
      <c r="AC52" s="317"/>
      <c r="AD52" s="317"/>
      <c r="AE52" s="317"/>
      <c r="AF52" s="317"/>
      <c r="AG52" s="317"/>
      <c r="AH52" s="317"/>
      <c r="AI52" s="317"/>
      <c r="AJ52" s="317"/>
      <c r="AK52" s="317"/>
      <c r="AL52" s="317"/>
      <c r="AM52" s="317"/>
      <c r="AN52" s="317"/>
      <c r="AO52" s="317"/>
      <c r="AP52" s="317"/>
      <c r="AQ52" s="317"/>
      <c r="AR52" s="317"/>
      <c r="AS52" s="317"/>
      <c r="AT52" s="317"/>
      <c r="AU52" s="317"/>
    </row>
    <row r="53" spans="1:47" ht="12.75">
      <c r="A53" s="74" t="s">
        <v>172</v>
      </c>
      <c r="B53" s="234">
        <v>44878</v>
      </c>
      <c r="C53" s="234">
        <v>5217</v>
      </c>
      <c r="D53" s="244"/>
      <c r="E53" s="51" t="s">
        <v>64</v>
      </c>
      <c r="F53" s="100"/>
      <c r="G53" s="234">
        <v>45776</v>
      </c>
      <c r="H53" s="51">
        <f>SUM(E53:G53)</f>
        <v>45776</v>
      </c>
      <c r="I53" s="26">
        <v>8843</v>
      </c>
      <c r="J53" s="100">
        <v>34622</v>
      </c>
      <c r="K53" s="100"/>
      <c r="L53" s="234">
        <v>0</v>
      </c>
      <c r="M53" s="100">
        <f>L53*0.25</f>
        <v>0</v>
      </c>
      <c r="N53" s="234"/>
      <c r="O53" s="234">
        <f t="shared" si="12"/>
        <v>0</v>
      </c>
      <c r="P53" s="234"/>
      <c r="Q53" s="234"/>
      <c r="R53" s="366"/>
      <c r="S53" s="366"/>
      <c r="T53" s="366"/>
      <c r="U53" s="366"/>
      <c r="V53" s="366">
        <f t="shared" si="11"/>
        <v>0</v>
      </c>
      <c r="W53" s="366"/>
      <c r="X53" s="415"/>
      <c r="Y53" s="366">
        <v>0</v>
      </c>
      <c r="Z53" s="338"/>
      <c r="AA53" s="338"/>
      <c r="AB53" s="338"/>
      <c r="AC53" s="317"/>
      <c r="AD53" s="317"/>
      <c r="AE53" s="317"/>
      <c r="AF53" s="317"/>
      <c r="AG53" s="317"/>
      <c r="AH53" s="317"/>
      <c r="AI53" s="317"/>
      <c r="AJ53" s="317"/>
      <c r="AK53" s="317"/>
      <c r="AL53" s="317"/>
      <c r="AM53" s="317"/>
      <c r="AN53" s="317"/>
      <c r="AO53" s="317"/>
      <c r="AP53" s="317"/>
      <c r="AQ53" s="317"/>
      <c r="AR53" s="317"/>
      <c r="AS53" s="317"/>
      <c r="AT53" s="317"/>
      <c r="AU53" s="317"/>
    </row>
    <row r="54" spans="1:47" ht="12.75">
      <c r="A54" s="74" t="s">
        <v>143</v>
      </c>
      <c r="B54" s="234" t="s">
        <v>64</v>
      </c>
      <c r="C54" s="234" t="s">
        <v>64</v>
      </c>
      <c r="D54" s="244"/>
      <c r="E54" s="51">
        <v>0</v>
      </c>
      <c r="F54" s="100"/>
      <c r="G54" s="234" t="s">
        <v>64</v>
      </c>
      <c r="H54" s="51" t="s">
        <v>64</v>
      </c>
      <c r="I54" s="26" t="s">
        <v>64</v>
      </c>
      <c r="J54" s="100" t="s">
        <v>64</v>
      </c>
      <c r="K54" s="100"/>
      <c r="L54" s="234" t="s">
        <v>64</v>
      </c>
      <c r="M54" s="100" t="s">
        <v>64</v>
      </c>
      <c r="N54" s="234"/>
      <c r="O54" s="234"/>
      <c r="P54" s="234"/>
      <c r="Q54" s="234"/>
      <c r="R54" s="366"/>
      <c r="S54" s="366"/>
      <c r="T54" s="366"/>
      <c r="U54" s="366"/>
      <c r="V54" s="366"/>
      <c r="W54" s="366"/>
      <c r="X54" s="415"/>
      <c r="Y54" s="366" t="s">
        <v>64</v>
      </c>
      <c r="Z54" s="338"/>
      <c r="AA54" s="338"/>
      <c r="AB54" s="338"/>
      <c r="AC54" s="317"/>
      <c r="AD54" s="317"/>
      <c r="AE54" s="317"/>
      <c r="AF54" s="317"/>
      <c r="AG54" s="317"/>
      <c r="AH54" s="317"/>
      <c r="AI54" s="317"/>
      <c r="AJ54" s="317"/>
      <c r="AK54" s="317"/>
      <c r="AL54" s="317"/>
      <c r="AM54" s="317"/>
      <c r="AN54" s="317"/>
      <c r="AO54" s="317"/>
      <c r="AP54" s="317"/>
      <c r="AQ54" s="317"/>
      <c r="AR54" s="317"/>
      <c r="AS54" s="317"/>
      <c r="AT54" s="317"/>
      <c r="AU54" s="317"/>
    </row>
    <row r="55" spans="1:47" ht="12.75">
      <c r="A55" s="7"/>
      <c r="B55" s="279"/>
      <c r="C55" s="279"/>
      <c r="D55" s="244"/>
      <c r="E55" s="279"/>
      <c r="F55" s="385"/>
      <c r="G55" s="279"/>
      <c r="H55" s="406"/>
      <c r="I55" s="407"/>
      <c r="J55" s="408"/>
      <c r="K55" s="409"/>
      <c r="L55" s="279"/>
      <c r="M55" s="244"/>
      <c r="N55" s="244"/>
      <c r="O55" s="221"/>
      <c r="P55" s="221"/>
      <c r="Q55" s="244"/>
      <c r="R55" s="340"/>
      <c r="S55" s="340"/>
      <c r="T55" s="340"/>
      <c r="U55" s="340"/>
      <c r="V55" s="366">
        <f aca="true" t="shared" si="13" ref="V55:V62">SUM(Q55:T55)</f>
        <v>0</v>
      </c>
      <c r="W55" s="340"/>
      <c r="X55" s="415"/>
      <c r="Y55" s="324"/>
      <c r="Z55" s="338"/>
      <c r="AA55" s="338"/>
      <c r="AB55" s="338"/>
      <c r="AC55" s="331"/>
      <c r="AD55" s="317"/>
      <c r="AE55" s="317"/>
      <c r="AF55" s="317"/>
      <c r="AG55" s="317"/>
      <c r="AH55" s="317"/>
      <c r="AI55" s="317"/>
      <c r="AJ55" s="317"/>
      <c r="AK55" s="317"/>
      <c r="AL55" s="317"/>
      <c r="AM55" s="317"/>
      <c r="AN55" s="317"/>
      <c r="AO55" s="317"/>
      <c r="AP55" s="317"/>
      <c r="AQ55" s="317"/>
      <c r="AR55" s="317"/>
      <c r="AS55" s="317"/>
      <c r="AT55" s="317"/>
      <c r="AU55" s="317"/>
    </row>
    <row r="56" spans="1:47" ht="15.75">
      <c r="A56" s="240" t="s">
        <v>149</v>
      </c>
      <c r="B56" s="221">
        <f>SUBTOTAL(9,B57:B62)</f>
        <v>397410.75</v>
      </c>
      <c r="C56" s="221">
        <f>SUBTOTAL(9,C57:C62)</f>
        <v>610494.75</v>
      </c>
      <c r="D56" s="244"/>
      <c r="E56" s="67">
        <f>SUBTOTAL(9,E57:E62)</f>
        <v>0</v>
      </c>
      <c r="F56" s="160"/>
      <c r="G56" s="221">
        <f>SUBTOTAL(9,G57:G62)</f>
        <v>464086</v>
      </c>
      <c r="H56" s="67">
        <f>SUBTOTAL(9,H57:H62)</f>
        <v>464086</v>
      </c>
      <c r="I56" s="29">
        <f>SUBTOTAL(9,I57:I62)</f>
        <v>768391</v>
      </c>
      <c r="J56" s="160">
        <f>SUM(J57:J60)</f>
        <v>1593511</v>
      </c>
      <c r="K56" s="160"/>
      <c r="L56" s="221">
        <f>SUBTOTAL(9,L57:L62)</f>
        <v>466287.67</v>
      </c>
      <c r="M56" s="160">
        <f aca="true" t="shared" si="14" ref="M56:M62">L56*0.25</f>
        <v>116571.9175</v>
      </c>
      <c r="N56" s="221">
        <f>SUM(N57:N62)</f>
        <v>101058</v>
      </c>
      <c r="O56" s="221">
        <f t="shared" si="12"/>
        <v>217629.91749999998</v>
      </c>
      <c r="P56" s="221"/>
      <c r="Q56" s="221">
        <f>SUM(Q57:Q62)</f>
        <v>57356</v>
      </c>
      <c r="R56" s="221">
        <f>SUM(R57:R62)</f>
        <v>83538</v>
      </c>
      <c r="S56" s="221">
        <f>SUM(S57:S62)</f>
        <v>151767.83733558233</v>
      </c>
      <c r="T56" s="221">
        <f>SUM(T57:T62)</f>
        <v>152770.16266441764</v>
      </c>
      <c r="U56" s="221">
        <f>SUM(U57:U62)</f>
        <v>-77107.67</v>
      </c>
      <c r="V56" s="367">
        <f t="shared" si="13"/>
        <v>445432</v>
      </c>
      <c r="W56" s="367">
        <f>+V56-O56</f>
        <v>227802.08250000002</v>
      </c>
      <c r="X56" s="415"/>
      <c r="Y56" s="367">
        <f>SUBTOTAL(9,Y57:Y62)</f>
        <v>244801.02675000002</v>
      </c>
      <c r="Z56" s="346">
        <f>SUM(Z57:Z62)</f>
        <v>108447</v>
      </c>
      <c r="AA56" s="346">
        <f>SUM(AA57:AA62)</f>
        <v>437554</v>
      </c>
      <c r="AB56" s="346">
        <f>SUM(AB57:AB62)</f>
        <v>26697</v>
      </c>
      <c r="AC56" s="317"/>
      <c r="AD56" s="317"/>
      <c r="AE56" s="317"/>
      <c r="AF56" s="317"/>
      <c r="AG56" s="317"/>
      <c r="AH56" s="317"/>
      <c r="AI56" s="317"/>
      <c r="AJ56" s="317"/>
      <c r="AK56" s="317"/>
      <c r="AL56" s="317"/>
      <c r="AM56" s="317"/>
      <c r="AN56" s="317"/>
      <c r="AO56" s="317"/>
      <c r="AP56" s="317"/>
      <c r="AQ56" s="317"/>
      <c r="AR56" s="317"/>
      <c r="AS56" s="317"/>
      <c r="AT56" s="317"/>
      <c r="AU56" s="317"/>
    </row>
    <row r="57" spans="1:47" ht="12.75">
      <c r="A57" s="74" t="s">
        <v>81</v>
      </c>
      <c r="B57" s="234">
        <v>50397</v>
      </c>
      <c r="C57" s="234">
        <v>236432</v>
      </c>
      <c r="D57" s="244"/>
      <c r="E57" s="51">
        <v>0</v>
      </c>
      <c r="F57" s="100"/>
      <c r="G57" s="234">
        <v>51909</v>
      </c>
      <c r="H57" s="51">
        <f>SUM(E57:G57)</f>
        <v>51909</v>
      </c>
      <c r="I57" s="26">
        <v>593092</v>
      </c>
      <c r="J57" s="100">
        <v>1114908</v>
      </c>
      <c r="K57" s="100"/>
      <c r="L57" s="234">
        <v>51909</v>
      </c>
      <c r="M57" s="100">
        <f t="shared" si="14"/>
        <v>12977.25</v>
      </c>
      <c r="N57" s="234"/>
      <c r="O57" s="234">
        <f t="shared" si="12"/>
        <v>12977.25</v>
      </c>
      <c r="P57" s="234"/>
      <c r="Q57" s="234">
        <v>10382</v>
      </c>
      <c r="R57" s="366">
        <v>14618</v>
      </c>
      <c r="S57" s="366"/>
      <c r="T57" s="366"/>
      <c r="U57" s="366">
        <f>+V57-L57</f>
        <v>-26909</v>
      </c>
      <c r="V57" s="366">
        <f t="shared" si="13"/>
        <v>25000</v>
      </c>
      <c r="W57" s="366"/>
      <c r="X57" s="415"/>
      <c r="Y57" s="366">
        <f aca="true" t="shared" si="15" ref="Y57:Y62">(L57*1.05)/2</f>
        <v>27252.225000000002</v>
      </c>
      <c r="Z57" s="344">
        <v>13380</v>
      </c>
      <c r="AA57" s="344">
        <v>53520</v>
      </c>
      <c r="AB57" s="344">
        <v>13380</v>
      </c>
      <c r="AC57" s="317"/>
      <c r="AD57" s="317"/>
      <c r="AE57" s="317"/>
      <c r="AF57" s="317"/>
      <c r="AG57" s="317"/>
      <c r="AH57" s="317"/>
      <c r="AI57" s="317"/>
      <c r="AJ57" s="317"/>
      <c r="AK57" s="317"/>
      <c r="AL57" s="317"/>
      <c r="AM57" s="317"/>
      <c r="AN57" s="317"/>
      <c r="AO57" s="317"/>
      <c r="AP57" s="317"/>
      <c r="AQ57" s="317"/>
      <c r="AR57" s="317"/>
      <c r="AS57" s="317"/>
      <c r="AT57" s="317"/>
      <c r="AU57" s="317"/>
    </row>
    <row r="58" spans="1:47" ht="12.75">
      <c r="A58" s="74" t="s">
        <v>82</v>
      </c>
      <c r="B58" s="234">
        <v>37818</v>
      </c>
      <c r="C58" s="234">
        <v>37545</v>
      </c>
      <c r="D58" s="244"/>
      <c r="E58" s="51">
        <v>0</v>
      </c>
      <c r="F58" s="100"/>
      <c r="G58" s="234">
        <v>37818</v>
      </c>
      <c r="H58" s="51">
        <f>SUM(E58:G58)</f>
        <v>37818</v>
      </c>
      <c r="I58" s="26">
        <v>8705</v>
      </c>
      <c r="J58" s="100">
        <v>34444</v>
      </c>
      <c r="K58" s="100"/>
      <c r="L58" s="234">
        <v>37818</v>
      </c>
      <c r="M58" s="100">
        <f t="shared" si="14"/>
        <v>9454.5</v>
      </c>
      <c r="N58" s="234"/>
      <c r="O58" s="234">
        <f t="shared" si="12"/>
        <v>9454.5</v>
      </c>
      <c r="P58" s="234"/>
      <c r="Q58" s="234">
        <v>4679</v>
      </c>
      <c r="R58" s="366">
        <v>8422</v>
      </c>
      <c r="S58" s="366">
        <f>38226/2</f>
        <v>19113</v>
      </c>
      <c r="T58" s="366">
        <f>38226/2</f>
        <v>19113</v>
      </c>
      <c r="U58" s="366"/>
      <c r="V58" s="366">
        <f t="shared" si="13"/>
        <v>51327</v>
      </c>
      <c r="W58" s="366"/>
      <c r="X58" s="415"/>
      <c r="Y58" s="366">
        <f t="shared" si="15"/>
        <v>19854.45</v>
      </c>
      <c r="Z58" s="344">
        <v>10095</v>
      </c>
      <c r="AA58" s="344">
        <v>40380</v>
      </c>
      <c r="AB58" s="344">
        <v>6730</v>
      </c>
      <c r="AC58" s="317"/>
      <c r="AD58" s="317"/>
      <c r="AE58" s="317"/>
      <c r="AF58" s="317"/>
      <c r="AG58" s="317"/>
      <c r="AH58" s="317"/>
      <c r="AI58" s="317"/>
      <c r="AJ58" s="317"/>
      <c r="AK58" s="317"/>
      <c r="AL58" s="317"/>
      <c r="AM58" s="317"/>
      <c r="AN58" s="317"/>
      <c r="AO58" s="317"/>
      <c r="AP58" s="317"/>
      <c r="AQ58" s="317"/>
      <c r="AR58" s="317"/>
      <c r="AS58" s="317"/>
      <c r="AT58" s="317"/>
      <c r="AU58" s="317"/>
    </row>
    <row r="59" spans="1:47" ht="12.75">
      <c r="A59" s="74" t="s">
        <v>83</v>
      </c>
      <c r="B59" s="234">
        <v>197651</v>
      </c>
      <c r="C59" s="234">
        <v>232973</v>
      </c>
      <c r="D59" s="244"/>
      <c r="E59" s="51">
        <v>0</v>
      </c>
      <c r="F59" s="100"/>
      <c r="G59" s="234">
        <v>325646</v>
      </c>
      <c r="H59" s="51">
        <f>SUM(E59:G59)</f>
        <v>325646</v>
      </c>
      <c r="I59" s="26">
        <v>166594</v>
      </c>
      <c r="J59" s="100">
        <v>444159</v>
      </c>
      <c r="K59" s="100"/>
      <c r="L59" s="234">
        <v>308782</v>
      </c>
      <c r="M59" s="100">
        <f t="shared" si="14"/>
        <v>77195.5</v>
      </c>
      <c r="N59" s="234">
        <f>361368-(43385*6)</f>
        <v>101058</v>
      </c>
      <c r="O59" s="234">
        <f t="shared" si="12"/>
        <v>178253.5</v>
      </c>
      <c r="P59" s="234"/>
      <c r="Q59" s="234">
        <v>35313</v>
      </c>
      <c r="R59" s="366">
        <v>49900</v>
      </c>
      <c r="S59" s="366">
        <f>+(248312)/(S24+T24)*S24</f>
        <v>132654.83733558233</v>
      </c>
      <c r="T59" s="366">
        <f>+(248312)/(S24+T24)*T24</f>
        <v>115657.16266441766</v>
      </c>
      <c r="U59" s="366"/>
      <c r="V59" s="366">
        <f t="shared" si="13"/>
        <v>333525</v>
      </c>
      <c r="W59" s="366"/>
      <c r="X59" s="415"/>
      <c r="Y59" s="366">
        <f t="shared" si="15"/>
        <v>162110.55000000002</v>
      </c>
      <c r="Z59" s="344">
        <v>71181</v>
      </c>
      <c r="AA59" s="344">
        <v>288490</v>
      </c>
      <c r="AB59" s="344">
        <f>65314-(16810+12144+14512+4822+7144+3694)</f>
        <v>6188</v>
      </c>
      <c r="AC59" s="317"/>
      <c r="AD59" s="317"/>
      <c r="AE59" s="317"/>
      <c r="AF59" s="317"/>
      <c r="AG59" s="317"/>
      <c r="AH59" s="317"/>
      <c r="AI59" s="317"/>
      <c r="AJ59" s="317"/>
      <c r="AK59" s="317"/>
      <c r="AL59" s="317"/>
      <c r="AM59" s="317"/>
      <c r="AN59" s="317"/>
      <c r="AO59" s="317"/>
      <c r="AP59" s="317"/>
      <c r="AQ59" s="317"/>
      <c r="AR59" s="317"/>
      <c r="AS59" s="317"/>
      <c r="AT59" s="317"/>
      <c r="AU59" s="317"/>
    </row>
    <row r="60" spans="1:47" ht="15.75">
      <c r="A60" s="74" t="s">
        <v>207</v>
      </c>
      <c r="B60" s="234">
        <f>'special pays &amp; COLA'!I18</f>
        <v>51544.75</v>
      </c>
      <c r="C60" s="234">
        <f>B60</f>
        <v>51544.75</v>
      </c>
      <c r="D60" s="244"/>
      <c r="E60" s="51">
        <v>0</v>
      </c>
      <c r="F60" s="100"/>
      <c r="G60" s="234">
        <f>'special pays &amp; COLA'!F18</f>
        <v>48713</v>
      </c>
      <c r="H60" s="51">
        <f>SUM(E60:G60)</f>
        <v>48713</v>
      </c>
      <c r="I60" s="26">
        <v>0</v>
      </c>
      <c r="J60" s="100">
        <v>0</v>
      </c>
      <c r="K60" s="100"/>
      <c r="L60" s="234">
        <f>('special pays &amp; COLA'!B18)</f>
        <v>47874.5</v>
      </c>
      <c r="M60" s="100">
        <f t="shared" si="14"/>
        <v>11968.625</v>
      </c>
      <c r="N60" s="234"/>
      <c r="O60" s="234">
        <f t="shared" si="12"/>
        <v>11968.625</v>
      </c>
      <c r="P60" s="234"/>
      <c r="Q60" s="234">
        <v>6982</v>
      </c>
      <c r="R60" s="366">
        <v>10598</v>
      </c>
      <c r="S60" s="366"/>
      <c r="T60" s="366"/>
      <c r="U60" s="366">
        <f>+V60-L60</f>
        <v>-30294.5</v>
      </c>
      <c r="V60" s="366">
        <f t="shared" si="13"/>
        <v>17580</v>
      </c>
      <c r="W60" s="366"/>
      <c r="X60" s="415"/>
      <c r="Y60" s="366">
        <f t="shared" si="15"/>
        <v>25134.1125</v>
      </c>
      <c r="Z60" s="344">
        <v>13791</v>
      </c>
      <c r="AA60" s="344">
        <v>55164</v>
      </c>
      <c r="AB60" s="344">
        <f>9194-8795</f>
        <v>399</v>
      </c>
      <c r="AC60" s="317"/>
      <c r="AD60" s="317"/>
      <c r="AE60" s="317"/>
      <c r="AF60" s="317"/>
      <c r="AG60" s="317"/>
      <c r="AH60" s="317"/>
      <c r="AI60" s="317"/>
      <c r="AJ60" s="317"/>
      <c r="AK60" s="317"/>
      <c r="AL60" s="317"/>
      <c r="AM60" s="317"/>
      <c r="AN60" s="317"/>
      <c r="AO60" s="317"/>
      <c r="AP60" s="317"/>
      <c r="AQ60" s="317"/>
      <c r="AR60" s="317"/>
      <c r="AS60" s="317"/>
      <c r="AT60" s="317"/>
      <c r="AU60" s="317"/>
    </row>
    <row r="61" spans="1:47" ht="15.75">
      <c r="A61" s="74" t="s">
        <v>206</v>
      </c>
      <c r="B61" s="234"/>
      <c r="C61" s="234"/>
      <c r="D61" s="244"/>
      <c r="E61" s="51"/>
      <c r="F61" s="100"/>
      <c r="G61" s="234"/>
      <c r="H61" s="51"/>
      <c r="I61" s="26"/>
      <c r="J61" s="100"/>
      <c r="K61" s="100"/>
      <c r="L61" s="51">
        <f>'special pays &amp; COLA'!C40</f>
        <v>19904.169999999995</v>
      </c>
      <c r="M61" s="100">
        <f t="shared" si="14"/>
        <v>4976.042499999999</v>
      </c>
      <c r="N61" s="234"/>
      <c r="O61" s="234">
        <f t="shared" si="12"/>
        <v>4976.042499999999</v>
      </c>
      <c r="P61" s="234"/>
      <c r="Q61" s="234"/>
      <c r="R61" s="434"/>
      <c r="S61" s="434"/>
      <c r="T61" s="434"/>
      <c r="U61" s="366">
        <f>+V61-L61</f>
        <v>-19904.169999999995</v>
      </c>
      <c r="V61" s="366">
        <f t="shared" si="13"/>
        <v>0</v>
      </c>
      <c r="W61" s="434"/>
      <c r="X61" s="415"/>
      <c r="Y61" s="366">
        <f t="shared" si="15"/>
        <v>10449.689249999998</v>
      </c>
      <c r="Z61" s="338"/>
      <c r="AA61" s="338"/>
      <c r="AB61" s="338"/>
      <c r="AC61" s="317"/>
      <c r="AD61" s="317"/>
      <c r="AE61" s="317"/>
      <c r="AF61" s="317"/>
      <c r="AG61" s="317"/>
      <c r="AH61" s="317"/>
      <c r="AI61" s="317"/>
      <c r="AJ61" s="317"/>
      <c r="AK61" s="317"/>
      <c r="AL61" s="317"/>
      <c r="AM61" s="317"/>
      <c r="AN61" s="317"/>
      <c r="AO61" s="317"/>
      <c r="AP61" s="317"/>
      <c r="AQ61" s="317"/>
      <c r="AR61" s="317"/>
      <c r="AS61" s="317"/>
      <c r="AT61" s="317"/>
      <c r="AU61" s="317"/>
    </row>
    <row r="62" spans="1:47" ht="12.75">
      <c r="A62" s="74" t="s">
        <v>144</v>
      </c>
      <c r="B62" s="234">
        <f>36000+24000</f>
        <v>60000</v>
      </c>
      <c r="C62" s="234">
        <v>52000</v>
      </c>
      <c r="D62" s="244"/>
      <c r="E62" s="51">
        <v>0</v>
      </c>
      <c r="F62" s="100"/>
      <c r="G62" s="234">
        <v>0</v>
      </c>
      <c r="H62" s="51">
        <f>SUM(E62:G62)</f>
        <v>0</v>
      </c>
      <c r="I62" s="26">
        <v>0</v>
      </c>
      <c r="J62" s="100">
        <v>0</v>
      </c>
      <c r="K62" s="100"/>
      <c r="L62" s="234">
        <v>0</v>
      </c>
      <c r="M62" s="100">
        <f t="shared" si="14"/>
        <v>0</v>
      </c>
      <c r="N62" s="234"/>
      <c r="O62" s="234">
        <f t="shared" si="12"/>
        <v>0</v>
      </c>
      <c r="P62" s="234"/>
      <c r="Q62" s="234"/>
      <c r="R62" s="366"/>
      <c r="S62" s="366"/>
      <c r="T62" s="366">
        <v>18000</v>
      </c>
      <c r="U62" s="366"/>
      <c r="V62" s="366">
        <f t="shared" si="13"/>
        <v>18000</v>
      </c>
      <c r="W62" s="366"/>
      <c r="X62" s="415"/>
      <c r="Y62" s="366">
        <f t="shared" si="15"/>
        <v>0</v>
      </c>
      <c r="Z62" s="338"/>
      <c r="AA62" s="338"/>
      <c r="AB62" s="338"/>
      <c r="AC62" s="317"/>
      <c r="AD62" s="317"/>
      <c r="AE62" s="317"/>
      <c r="AF62" s="317"/>
      <c r="AG62" s="317"/>
      <c r="AH62" s="317"/>
      <c r="AI62" s="317"/>
      <c r="AJ62" s="317"/>
      <c r="AK62" s="317"/>
      <c r="AL62" s="317"/>
      <c r="AM62" s="317"/>
      <c r="AN62" s="317"/>
      <c r="AO62" s="317"/>
      <c r="AP62" s="317"/>
      <c r="AQ62" s="317"/>
      <c r="AR62" s="317"/>
      <c r="AS62" s="317"/>
      <c r="AT62" s="317"/>
      <c r="AU62" s="317"/>
    </row>
    <row r="63" spans="1:47" ht="12.75">
      <c r="A63" s="74"/>
      <c r="B63" s="234"/>
      <c r="C63" s="234"/>
      <c r="D63" s="244"/>
      <c r="E63" s="51"/>
      <c r="F63" s="100"/>
      <c r="G63" s="234"/>
      <c r="H63" s="51"/>
      <c r="I63" s="26"/>
      <c r="J63" s="100"/>
      <c r="K63" s="100"/>
      <c r="L63" s="234"/>
      <c r="M63" s="100"/>
      <c r="N63" s="234"/>
      <c r="O63" s="221"/>
      <c r="P63" s="221"/>
      <c r="Q63" s="234"/>
      <c r="R63" s="366"/>
      <c r="S63" s="366"/>
      <c r="T63" s="366"/>
      <c r="U63" s="366"/>
      <c r="V63" s="366"/>
      <c r="W63" s="366"/>
      <c r="X63" s="415"/>
      <c r="Y63" s="366"/>
      <c r="Z63" s="338"/>
      <c r="AA63" s="338"/>
      <c r="AB63" s="338"/>
      <c r="AC63" s="317"/>
      <c r="AD63" s="317"/>
      <c r="AE63" s="317"/>
      <c r="AF63" s="317"/>
      <c r="AG63" s="317"/>
      <c r="AH63" s="317"/>
      <c r="AI63" s="317"/>
      <c r="AJ63" s="317"/>
      <c r="AK63" s="317"/>
      <c r="AL63" s="317"/>
      <c r="AM63" s="317"/>
      <c r="AN63" s="317"/>
      <c r="AO63" s="317"/>
      <c r="AP63" s="317"/>
      <c r="AQ63" s="317"/>
      <c r="AR63" s="317"/>
      <c r="AS63" s="317"/>
      <c r="AT63" s="317"/>
      <c r="AU63" s="317"/>
    </row>
    <row r="64" spans="1:47" s="12" customFormat="1" ht="12.75">
      <c r="A64" s="257"/>
      <c r="B64" s="392"/>
      <c r="C64" s="392"/>
      <c r="D64" s="392"/>
      <c r="E64" s="410"/>
      <c r="F64" s="411"/>
      <c r="G64" s="392"/>
      <c r="H64" s="67"/>
      <c r="I64" s="29"/>
      <c r="J64" s="160"/>
      <c r="K64" s="160"/>
      <c r="L64" s="221"/>
      <c r="M64" s="221"/>
      <c r="N64" s="221"/>
      <c r="O64" s="221"/>
      <c r="P64" s="221"/>
      <c r="Q64" s="221"/>
      <c r="R64" s="367"/>
      <c r="S64" s="367"/>
      <c r="T64" s="367"/>
      <c r="U64" s="367"/>
      <c r="V64" s="366"/>
      <c r="W64" s="367"/>
      <c r="X64" s="416"/>
      <c r="Y64" s="367"/>
      <c r="Z64" s="347"/>
      <c r="AA64" s="347"/>
      <c r="AB64" s="347"/>
      <c r="AC64" s="332"/>
      <c r="AD64" s="332"/>
      <c r="AE64" s="332"/>
      <c r="AF64" s="332"/>
      <c r="AG64" s="332"/>
      <c r="AH64" s="332"/>
      <c r="AI64" s="332"/>
      <c r="AJ64" s="332"/>
      <c r="AK64" s="332"/>
      <c r="AL64" s="332"/>
      <c r="AM64" s="332"/>
      <c r="AN64" s="332"/>
      <c r="AO64" s="332"/>
      <c r="AP64" s="332"/>
      <c r="AQ64" s="332"/>
      <c r="AR64" s="332"/>
      <c r="AS64" s="332"/>
      <c r="AT64" s="332"/>
      <c r="AU64" s="332"/>
    </row>
    <row r="65" spans="1:47" ht="15.75">
      <c r="A65" s="237" t="s">
        <v>150</v>
      </c>
      <c r="B65" s="221">
        <f>SUBTOTAL(9,B66:B70)</f>
        <v>223519</v>
      </c>
      <c r="C65" s="221">
        <f>SUBTOTAL(9,C66:C70)</f>
        <v>207303</v>
      </c>
      <c r="D65" s="221"/>
      <c r="E65" s="67">
        <f>SUBTOTAL(9,E66:E70)</f>
        <v>0</v>
      </c>
      <c r="F65" s="160"/>
      <c r="G65" s="221">
        <f>SUBTOTAL(9,G66:G70)</f>
        <v>131250</v>
      </c>
      <c r="H65" s="67">
        <f>SUBTOTAL(9,H66:H70)</f>
        <v>131250</v>
      </c>
      <c r="I65" s="29">
        <f>SUBTOTAL(9,I66:I70)</f>
        <v>41246</v>
      </c>
      <c r="J65" s="160">
        <f>SUM(J66:J70)</f>
        <v>147881</v>
      </c>
      <c r="K65" s="160"/>
      <c r="L65" s="221">
        <f>SUBTOTAL(9,L66:L70)</f>
        <v>118393</v>
      </c>
      <c r="M65" s="221">
        <f aca="true" t="shared" si="16" ref="M65:M70">L65*0.25</f>
        <v>29598.25</v>
      </c>
      <c r="N65" s="221">
        <f>SUM(N66:N70)</f>
        <v>0</v>
      </c>
      <c r="O65" s="221">
        <f t="shared" si="12"/>
        <v>29598.25</v>
      </c>
      <c r="P65" s="221"/>
      <c r="Q65" s="221">
        <f>SUM(Q66:Q70)</f>
        <v>10857</v>
      </c>
      <c r="R65" s="221">
        <f>SUM(R66:R70)</f>
        <v>19543</v>
      </c>
      <c r="S65" s="221">
        <f>SUM(S66:S70)</f>
        <v>48117.117108916296</v>
      </c>
      <c r="T65" s="221">
        <f>SUM(T66:T70)</f>
        <v>52518.882891083704</v>
      </c>
      <c r="U65" s="367">
        <f>SUM(U66:U70)</f>
        <v>-4580</v>
      </c>
      <c r="V65" s="367">
        <f aca="true" t="shared" si="17" ref="V65:V70">SUM(Q65:T65)</f>
        <v>131036</v>
      </c>
      <c r="W65" s="367">
        <f>+V65-O65</f>
        <v>101437.75</v>
      </c>
      <c r="X65" s="415"/>
      <c r="Y65" s="367">
        <f>SUBTOTAL(9,Y66:Y70)</f>
        <v>60972.395000000004</v>
      </c>
      <c r="Z65" s="346">
        <f>SUM(Z66:Z70)</f>
        <v>26028</v>
      </c>
      <c r="AA65" s="346">
        <f>SUM(AA66:AA70)</f>
        <v>104112</v>
      </c>
      <c r="AB65" s="346">
        <f>SUM(AB66:AB70)</f>
        <v>0</v>
      </c>
      <c r="AC65" s="317"/>
      <c r="AD65" s="317"/>
      <c r="AE65" s="317"/>
      <c r="AF65" s="317"/>
      <c r="AG65" s="317"/>
      <c r="AH65" s="317"/>
      <c r="AI65" s="317"/>
      <c r="AJ65" s="317"/>
      <c r="AK65" s="317"/>
      <c r="AL65" s="317"/>
      <c r="AM65" s="317"/>
      <c r="AN65" s="317"/>
      <c r="AO65" s="317"/>
      <c r="AP65" s="317"/>
      <c r="AQ65" s="317"/>
      <c r="AR65" s="317"/>
      <c r="AS65" s="317"/>
      <c r="AT65" s="317"/>
      <c r="AU65" s="317"/>
    </row>
    <row r="66" spans="1:47" ht="12.75">
      <c r="A66" s="6" t="s">
        <v>79</v>
      </c>
      <c r="B66" s="234">
        <v>105000</v>
      </c>
      <c r="C66" s="234">
        <v>102668</v>
      </c>
      <c r="D66" s="234"/>
      <c r="E66" s="51">
        <v>0</v>
      </c>
      <c r="F66" s="100"/>
      <c r="G66" s="234">
        <v>110250</v>
      </c>
      <c r="H66" s="51">
        <f>SUM(E66:G66)</f>
        <v>110250</v>
      </c>
      <c r="I66" s="26">
        <v>33587</v>
      </c>
      <c r="J66" s="100">
        <v>117462</v>
      </c>
      <c r="K66" s="100"/>
      <c r="L66" s="234">
        <v>97393</v>
      </c>
      <c r="M66" s="234">
        <f t="shared" si="16"/>
        <v>24348.25</v>
      </c>
      <c r="N66" s="234"/>
      <c r="O66" s="234">
        <f t="shared" si="12"/>
        <v>24348.25</v>
      </c>
      <c r="P66" s="234"/>
      <c r="Q66" s="234">
        <v>9547</v>
      </c>
      <c r="R66" s="366">
        <v>17185</v>
      </c>
      <c r="S66" s="366">
        <f>87884-T66</f>
        <v>42020</v>
      </c>
      <c r="T66" s="366">
        <f>637*6*12</f>
        <v>45864</v>
      </c>
      <c r="U66" s="366"/>
      <c r="V66" s="366">
        <f t="shared" si="17"/>
        <v>114616</v>
      </c>
      <c r="W66" s="366"/>
      <c r="X66" s="415"/>
      <c r="Y66" s="366">
        <f>(L66*1.03)/2</f>
        <v>50157.395000000004</v>
      </c>
      <c r="Z66" s="344">
        <v>22896</v>
      </c>
      <c r="AA66" s="344">
        <v>91584</v>
      </c>
      <c r="AB66" s="344"/>
      <c r="AC66" s="317"/>
      <c r="AD66" s="317"/>
      <c r="AE66" s="317"/>
      <c r="AF66" s="317"/>
      <c r="AG66" s="317"/>
      <c r="AH66" s="317"/>
      <c r="AI66" s="317"/>
      <c r="AJ66" s="317"/>
      <c r="AK66" s="317"/>
      <c r="AL66" s="317"/>
      <c r="AM66" s="317"/>
      <c r="AN66" s="317"/>
      <c r="AO66" s="317"/>
      <c r="AP66" s="317"/>
      <c r="AQ66" s="317"/>
      <c r="AR66" s="317"/>
      <c r="AS66" s="317"/>
      <c r="AT66" s="317"/>
      <c r="AU66" s="317"/>
    </row>
    <row r="67" spans="1:47" ht="12.75">
      <c r="A67" s="231" t="s">
        <v>80</v>
      </c>
      <c r="B67" s="234">
        <v>20000</v>
      </c>
      <c r="C67" s="234">
        <v>3181</v>
      </c>
      <c r="D67" s="234"/>
      <c r="E67" s="51">
        <v>0</v>
      </c>
      <c r="F67" s="100"/>
      <c r="G67" s="234">
        <v>21000</v>
      </c>
      <c r="H67" s="51">
        <f>SUM(E67:G67)</f>
        <v>21000</v>
      </c>
      <c r="I67" s="26">
        <v>3089</v>
      </c>
      <c r="J67" s="100">
        <v>12933</v>
      </c>
      <c r="K67" s="100"/>
      <c r="L67" s="234">
        <v>21000</v>
      </c>
      <c r="M67" s="234">
        <f t="shared" si="16"/>
        <v>5250</v>
      </c>
      <c r="N67" s="234"/>
      <c r="O67" s="234">
        <f t="shared" si="12"/>
        <v>5250</v>
      </c>
      <c r="P67" s="234"/>
      <c r="Q67" s="234">
        <v>1310</v>
      </c>
      <c r="R67" s="366">
        <v>2358</v>
      </c>
      <c r="S67" s="366">
        <f>12752-T67</f>
        <v>6097.117108916298</v>
      </c>
      <c r="T67" s="366">
        <f>12752/(T66+S66)*T66</f>
        <v>6654.882891083702</v>
      </c>
      <c r="U67" s="366">
        <f aca="true" t="shared" si="18" ref="U67:U76">+V67-L67</f>
        <v>-4580</v>
      </c>
      <c r="V67" s="366">
        <f t="shared" si="17"/>
        <v>16420</v>
      </c>
      <c r="W67" s="366"/>
      <c r="X67" s="415"/>
      <c r="Y67" s="366">
        <f>(L67*1.03)/2</f>
        <v>10815</v>
      </c>
      <c r="Z67" s="344">
        <v>3132</v>
      </c>
      <c r="AA67" s="344">
        <v>12528</v>
      </c>
      <c r="AB67" s="344"/>
      <c r="AC67" s="317"/>
      <c r="AD67" s="317"/>
      <c r="AE67" s="317"/>
      <c r="AF67" s="317"/>
      <c r="AG67" s="317"/>
      <c r="AH67" s="317"/>
      <c r="AI67" s="317"/>
      <c r="AJ67" s="317"/>
      <c r="AK67" s="317"/>
      <c r="AL67" s="317"/>
      <c r="AM67" s="317"/>
      <c r="AN67" s="317"/>
      <c r="AO67" s="317"/>
      <c r="AP67" s="317"/>
      <c r="AQ67" s="317"/>
      <c r="AR67" s="317"/>
      <c r="AS67" s="317"/>
      <c r="AT67" s="317"/>
      <c r="AU67" s="317"/>
    </row>
    <row r="68" spans="1:47" ht="12.75">
      <c r="A68" s="231" t="s">
        <v>22</v>
      </c>
      <c r="B68" s="234">
        <v>0</v>
      </c>
      <c r="C68" s="234">
        <v>13698</v>
      </c>
      <c r="D68" s="234"/>
      <c r="E68" s="51">
        <v>0</v>
      </c>
      <c r="F68" s="100"/>
      <c r="G68" s="234">
        <v>0</v>
      </c>
      <c r="H68" s="51">
        <f>SUM(E68:G68)</f>
        <v>0</v>
      </c>
      <c r="I68" s="26">
        <v>4570</v>
      </c>
      <c r="J68" s="100">
        <v>17398</v>
      </c>
      <c r="K68" s="100"/>
      <c r="L68" s="234">
        <v>0</v>
      </c>
      <c r="M68" s="234">
        <f t="shared" si="16"/>
        <v>0</v>
      </c>
      <c r="N68" s="234"/>
      <c r="O68" s="234">
        <f t="shared" si="12"/>
        <v>0</v>
      </c>
      <c r="P68" s="234"/>
      <c r="Q68" s="234"/>
      <c r="R68" s="366"/>
      <c r="S68" s="366"/>
      <c r="T68" s="366"/>
      <c r="U68" s="366">
        <f t="shared" si="18"/>
        <v>0</v>
      </c>
      <c r="V68" s="366">
        <f t="shared" si="17"/>
        <v>0</v>
      </c>
      <c r="W68" s="366"/>
      <c r="X68" s="415"/>
      <c r="Y68" s="366">
        <f>(L68*1.03)/2</f>
        <v>0</v>
      </c>
      <c r="Z68" s="338"/>
      <c r="AA68" s="338"/>
      <c r="AB68" s="338"/>
      <c r="AC68" s="317"/>
      <c r="AD68" s="317"/>
      <c r="AE68" s="317"/>
      <c r="AF68" s="317"/>
      <c r="AG68" s="317"/>
      <c r="AH68" s="317"/>
      <c r="AI68" s="317"/>
      <c r="AJ68" s="317"/>
      <c r="AK68" s="317"/>
      <c r="AL68" s="317"/>
      <c r="AM68" s="317"/>
      <c r="AN68" s="317"/>
      <c r="AO68" s="317"/>
      <c r="AP68" s="317"/>
      <c r="AQ68" s="317"/>
      <c r="AR68" s="317"/>
      <c r="AS68" s="317"/>
      <c r="AT68" s="317"/>
      <c r="AU68" s="317"/>
    </row>
    <row r="69" spans="1:47" ht="12.75">
      <c r="A69" s="231" t="s">
        <v>96</v>
      </c>
      <c r="B69" s="234">
        <v>8519</v>
      </c>
      <c r="C69" s="234">
        <v>4000</v>
      </c>
      <c r="D69" s="234"/>
      <c r="E69" s="51">
        <v>0</v>
      </c>
      <c r="F69" s="100"/>
      <c r="G69" s="234">
        <v>0</v>
      </c>
      <c r="H69" s="51">
        <f>SUM(E69:G69)</f>
        <v>0</v>
      </c>
      <c r="I69" s="26">
        <v>0</v>
      </c>
      <c r="J69" s="100">
        <v>0</v>
      </c>
      <c r="K69" s="100"/>
      <c r="L69" s="234">
        <v>0</v>
      </c>
      <c r="M69" s="234">
        <f t="shared" si="16"/>
        <v>0</v>
      </c>
      <c r="N69" s="234"/>
      <c r="O69" s="234">
        <f t="shared" si="12"/>
        <v>0</v>
      </c>
      <c r="P69" s="234"/>
      <c r="Q69" s="234"/>
      <c r="R69" s="366"/>
      <c r="S69" s="366"/>
      <c r="T69" s="366"/>
      <c r="U69" s="366">
        <f t="shared" si="18"/>
        <v>0</v>
      </c>
      <c r="V69" s="366">
        <f t="shared" si="17"/>
        <v>0</v>
      </c>
      <c r="W69" s="366"/>
      <c r="X69" s="415"/>
      <c r="Y69" s="366">
        <f>(L69*1.03)/2</f>
        <v>0</v>
      </c>
      <c r="Z69" s="338"/>
      <c r="AA69" s="338"/>
      <c r="AB69" s="338"/>
      <c r="AC69" s="317"/>
      <c r="AD69" s="317"/>
      <c r="AE69" s="317"/>
      <c r="AF69" s="317"/>
      <c r="AG69" s="317"/>
      <c r="AH69" s="317"/>
      <c r="AI69" s="317"/>
      <c r="AJ69" s="317"/>
      <c r="AK69" s="317"/>
      <c r="AL69" s="317"/>
      <c r="AM69" s="317"/>
      <c r="AN69" s="317"/>
      <c r="AO69" s="317"/>
      <c r="AP69" s="317"/>
      <c r="AQ69" s="317"/>
      <c r="AR69" s="317"/>
      <c r="AS69" s="317"/>
      <c r="AT69" s="317"/>
      <c r="AU69" s="317"/>
    </row>
    <row r="70" spans="1:47" ht="12.75">
      <c r="A70" s="231" t="s">
        <v>145</v>
      </c>
      <c r="B70" s="234">
        <v>90000</v>
      </c>
      <c r="C70" s="234">
        <v>83756</v>
      </c>
      <c r="D70" s="234"/>
      <c r="E70" s="51">
        <v>0</v>
      </c>
      <c r="F70" s="100"/>
      <c r="G70" s="234">
        <v>0</v>
      </c>
      <c r="H70" s="51">
        <f>SUM(E70:G70)</f>
        <v>0</v>
      </c>
      <c r="I70" s="26">
        <v>0</v>
      </c>
      <c r="J70" s="100">
        <v>88</v>
      </c>
      <c r="K70" s="100"/>
      <c r="L70" s="234">
        <v>0</v>
      </c>
      <c r="M70" s="234">
        <f t="shared" si="16"/>
        <v>0</v>
      </c>
      <c r="N70" s="234"/>
      <c r="O70" s="234">
        <f t="shared" si="12"/>
        <v>0</v>
      </c>
      <c r="P70" s="234"/>
      <c r="Q70" s="234"/>
      <c r="R70" s="366"/>
      <c r="S70" s="366"/>
      <c r="T70" s="366"/>
      <c r="U70" s="366">
        <f t="shared" si="18"/>
        <v>0</v>
      </c>
      <c r="V70" s="366">
        <f t="shared" si="17"/>
        <v>0</v>
      </c>
      <c r="W70" s="366"/>
      <c r="X70" s="415"/>
      <c r="Y70" s="366">
        <f>(L70*1.03)/2</f>
        <v>0</v>
      </c>
      <c r="Z70" s="338"/>
      <c r="AA70" s="338"/>
      <c r="AB70" s="338"/>
      <c r="AC70" s="317"/>
      <c r="AD70" s="317"/>
      <c r="AE70" s="317"/>
      <c r="AF70" s="317"/>
      <c r="AG70" s="317"/>
      <c r="AH70" s="317"/>
      <c r="AI70" s="317"/>
      <c r="AJ70" s="317"/>
      <c r="AK70" s="317"/>
      <c r="AL70" s="317"/>
      <c r="AM70" s="317"/>
      <c r="AN70" s="317"/>
      <c r="AO70" s="317"/>
      <c r="AP70" s="317"/>
      <c r="AQ70" s="317"/>
      <c r="AR70" s="317"/>
      <c r="AS70" s="317"/>
      <c r="AT70" s="317"/>
      <c r="AU70" s="317"/>
    </row>
    <row r="71" spans="1:47" ht="12.75">
      <c r="A71" s="231"/>
      <c r="B71" s="234"/>
      <c r="C71" s="234"/>
      <c r="D71" s="234"/>
      <c r="E71" s="51"/>
      <c r="F71" s="100"/>
      <c r="G71" s="234"/>
      <c r="H71" s="51"/>
      <c r="I71" s="26"/>
      <c r="J71" s="100"/>
      <c r="K71" s="100"/>
      <c r="L71" s="234"/>
      <c r="M71" s="234"/>
      <c r="N71" s="234"/>
      <c r="O71" s="221"/>
      <c r="P71" s="221"/>
      <c r="Q71" s="234"/>
      <c r="R71" s="366"/>
      <c r="S71" s="366"/>
      <c r="T71" s="366"/>
      <c r="U71" s="366">
        <f t="shared" si="18"/>
        <v>0</v>
      </c>
      <c r="V71" s="366"/>
      <c r="W71" s="366"/>
      <c r="X71" s="415"/>
      <c r="Y71" s="366"/>
      <c r="Z71" s="338"/>
      <c r="AA71" s="338"/>
      <c r="AB71" s="338"/>
      <c r="AC71" s="317"/>
      <c r="AD71" s="317"/>
      <c r="AE71" s="317"/>
      <c r="AF71" s="317"/>
      <c r="AG71" s="317"/>
      <c r="AH71" s="317"/>
      <c r="AI71" s="317"/>
      <c r="AJ71" s="317"/>
      <c r="AK71" s="317"/>
      <c r="AL71" s="317"/>
      <c r="AM71" s="317"/>
      <c r="AN71" s="317"/>
      <c r="AO71" s="317"/>
      <c r="AP71" s="317"/>
      <c r="AQ71" s="317"/>
      <c r="AR71" s="317"/>
      <c r="AS71" s="317"/>
      <c r="AT71" s="317"/>
      <c r="AU71" s="317"/>
    </row>
    <row r="72" spans="1:47" ht="15.75">
      <c r="A72" s="237" t="s">
        <v>151</v>
      </c>
      <c r="B72" s="221">
        <f>SUBTOTAL(9,B73:B78)</f>
        <v>394337</v>
      </c>
      <c r="C72" s="221">
        <f>SUBTOTAL(9,C73:C78)</f>
        <v>462361</v>
      </c>
      <c r="D72" s="234"/>
      <c r="E72" s="67">
        <f>SUBTOTAL(9,E73:E78)</f>
        <v>0</v>
      </c>
      <c r="F72" s="160"/>
      <c r="G72" s="221">
        <f>SUBTOTAL(9,G73:G78)</f>
        <v>192863</v>
      </c>
      <c r="H72" s="67">
        <f>SUBTOTAL(9,H73:H78)</f>
        <v>192863</v>
      </c>
      <c r="I72" s="29">
        <f>SUBTOTAL(9,I73:I78)</f>
        <v>72303</v>
      </c>
      <c r="J72" s="160">
        <f>SUM(J73:J76)</f>
        <v>242380</v>
      </c>
      <c r="K72" s="160"/>
      <c r="L72" s="221">
        <f>SUBTOTAL(9,L73:L78)</f>
        <v>196000</v>
      </c>
      <c r="M72" s="221">
        <f aca="true" t="shared" si="19" ref="M72:M78">L72*0.25</f>
        <v>49000</v>
      </c>
      <c r="N72" s="221">
        <f>SUM(N73:N78)</f>
        <v>0</v>
      </c>
      <c r="O72" s="221">
        <f t="shared" si="12"/>
        <v>49000</v>
      </c>
      <c r="P72" s="221"/>
      <c r="Q72" s="221">
        <f>SUM(Q73:Q78)</f>
        <v>46466</v>
      </c>
      <c r="R72" s="221">
        <f>SUM(R73:R78)</f>
        <v>0</v>
      </c>
      <c r="S72" s="221">
        <f>SUM(S73:S78)</f>
        <v>0</v>
      </c>
      <c r="T72" s="221">
        <f>SUM(T73:T78)</f>
        <v>15000</v>
      </c>
      <c r="U72" s="367">
        <f t="shared" si="18"/>
        <v>-134534</v>
      </c>
      <c r="V72" s="435">
        <f aca="true" t="shared" si="20" ref="V72:V78">SUM(Q72:T72)</f>
        <v>61466</v>
      </c>
      <c r="W72" s="367">
        <f>+V72-O72</f>
        <v>12466</v>
      </c>
      <c r="X72" s="415"/>
      <c r="Y72" s="367">
        <f>SUBTOTAL(9,Y73:Y78)</f>
        <v>100940</v>
      </c>
      <c r="Z72" s="338"/>
      <c r="AA72" s="338"/>
      <c r="AB72" s="338"/>
      <c r="AC72" s="317"/>
      <c r="AD72" s="317"/>
      <c r="AE72" s="317"/>
      <c r="AF72" s="317"/>
      <c r="AG72" s="317"/>
      <c r="AH72" s="317"/>
      <c r="AI72" s="317"/>
      <c r="AJ72" s="317"/>
      <c r="AK72" s="317"/>
      <c r="AL72" s="317"/>
      <c r="AM72" s="317"/>
      <c r="AN72" s="317"/>
      <c r="AO72" s="317"/>
      <c r="AP72" s="317"/>
      <c r="AQ72" s="317"/>
      <c r="AR72" s="317"/>
      <c r="AS72" s="317"/>
      <c r="AT72" s="317"/>
      <c r="AU72" s="317"/>
    </row>
    <row r="73" spans="1:47" ht="12.75">
      <c r="A73" s="231" t="s">
        <v>85</v>
      </c>
      <c r="B73" s="234">
        <v>128000</v>
      </c>
      <c r="C73" s="234">
        <v>130682</v>
      </c>
      <c r="D73" s="234"/>
      <c r="E73" s="51">
        <v>0</v>
      </c>
      <c r="F73" s="100"/>
      <c r="G73" s="234">
        <v>130000</v>
      </c>
      <c r="H73" s="51">
        <f aca="true" t="shared" si="21" ref="H73:H78">SUM(E73:G73)</f>
        <v>130000</v>
      </c>
      <c r="I73" s="26">
        <v>31810</v>
      </c>
      <c r="J73" s="100">
        <v>127240</v>
      </c>
      <c r="K73" s="100"/>
      <c r="L73" s="234">
        <v>130000</v>
      </c>
      <c r="M73" s="234">
        <f t="shared" si="19"/>
        <v>32500</v>
      </c>
      <c r="N73" s="234"/>
      <c r="O73" s="234">
        <f t="shared" si="12"/>
        <v>32500</v>
      </c>
      <c r="P73" s="234"/>
      <c r="Q73" s="234">
        <v>32500</v>
      </c>
      <c r="R73" s="366"/>
      <c r="S73" s="366"/>
      <c r="T73" s="366"/>
      <c r="U73" s="366">
        <f t="shared" si="18"/>
        <v>-97500</v>
      </c>
      <c r="V73" s="436">
        <f t="shared" si="20"/>
        <v>32500</v>
      </c>
      <c r="W73" s="366"/>
      <c r="X73" s="415"/>
      <c r="Y73" s="366">
        <f aca="true" t="shared" si="22" ref="Y73:Y78">(L73*1.03)/2</f>
        <v>66950</v>
      </c>
      <c r="Z73" s="338"/>
      <c r="AA73" s="338"/>
      <c r="AB73" s="338"/>
      <c r="AC73" s="317"/>
      <c r="AD73" s="317"/>
      <c r="AE73" s="317"/>
      <c r="AF73" s="317"/>
      <c r="AG73" s="317"/>
      <c r="AH73" s="317"/>
      <c r="AI73" s="317"/>
      <c r="AJ73" s="317"/>
      <c r="AK73" s="317"/>
      <c r="AL73" s="317"/>
      <c r="AM73" s="317"/>
      <c r="AN73" s="317"/>
      <c r="AO73" s="317"/>
      <c r="AP73" s="317"/>
      <c r="AQ73" s="317"/>
      <c r="AR73" s="317"/>
      <c r="AS73" s="317"/>
      <c r="AT73" s="317"/>
      <c r="AU73" s="317"/>
    </row>
    <row r="74" spans="1:47" ht="12.75">
      <c r="A74" s="231" t="s">
        <v>146</v>
      </c>
      <c r="B74" s="234">
        <v>85837</v>
      </c>
      <c r="C74" s="234">
        <v>78848</v>
      </c>
      <c r="D74" s="234"/>
      <c r="E74" s="51">
        <v>0</v>
      </c>
      <c r="F74" s="100"/>
      <c r="G74" s="234">
        <v>27000</v>
      </c>
      <c r="H74" s="51">
        <f t="shared" si="21"/>
        <v>27000</v>
      </c>
      <c r="I74" s="26">
        <v>24552</v>
      </c>
      <c r="J74" s="100">
        <v>68953</v>
      </c>
      <c r="K74" s="100"/>
      <c r="L74" s="234">
        <v>30000</v>
      </c>
      <c r="M74" s="234">
        <f t="shared" si="19"/>
        <v>7500</v>
      </c>
      <c r="N74" s="234"/>
      <c r="O74" s="234">
        <f t="shared" si="12"/>
        <v>7500</v>
      </c>
      <c r="P74" s="234"/>
      <c r="Q74" s="234">
        <v>6750</v>
      </c>
      <c r="R74" s="366"/>
      <c r="S74" s="366"/>
      <c r="T74" s="436"/>
      <c r="U74" s="366">
        <f t="shared" si="18"/>
        <v>-23250</v>
      </c>
      <c r="V74" s="436">
        <f t="shared" si="20"/>
        <v>6750</v>
      </c>
      <c r="W74" s="366"/>
      <c r="X74" s="415"/>
      <c r="Y74" s="366">
        <f t="shared" si="22"/>
        <v>15450</v>
      </c>
      <c r="Z74" s="338"/>
      <c r="AA74" s="338"/>
      <c r="AB74" s="338"/>
      <c r="AC74" s="317"/>
      <c r="AD74" s="317"/>
      <c r="AE74" s="317"/>
      <c r="AF74" s="317"/>
      <c r="AG74" s="317"/>
      <c r="AH74" s="317"/>
      <c r="AI74" s="317"/>
      <c r="AJ74" s="317"/>
      <c r="AK74" s="317"/>
      <c r="AL74" s="317"/>
      <c r="AM74" s="317"/>
      <c r="AN74" s="317"/>
      <c r="AO74" s="317"/>
      <c r="AP74" s="317"/>
      <c r="AQ74" s="317"/>
      <c r="AR74" s="317"/>
      <c r="AS74" s="317"/>
      <c r="AT74" s="317"/>
      <c r="AU74" s="317"/>
    </row>
    <row r="75" spans="1:47" s="12" customFormat="1" ht="12.75">
      <c r="A75" s="6" t="s">
        <v>87</v>
      </c>
      <c r="B75" s="234">
        <v>14500</v>
      </c>
      <c r="C75" s="234">
        <v>13287</v>
      </c>
      <c r="D75" s="412"/>
      <c r="E75" s="51">
        <v>0</v>
      </c>
      <c r="F75" s="100"/>
      <c r="G75" s="234">
        <v>14863</v>
      </c>
      <c r="H75" s="51">
        <f t="shared" si="21"/>
        <v>14863</v>
      </c>
      <c r="I75" s="26">
        <v>2760</v>
      </c>
      <c r="J75" s="100">
        <v>15759</v>
      </c>
      <c r="K75" s="100"/>
      <c r="L75" s="234">
        <v>15000</v>
      </c>
      <c r="M75" s="234">
        <f t="shared" si="19"/>
        <v>3750</v>
      </c>
      <c r="N75" s="234"/>
      <c r="O75" s="234">
        <f t="shared" si="12"/>
        <v>3750</v>
      </c>
      <c r="P75" s="234"/>
      <c r="Q75" s="234">
        <v>3716</v>
      </c>
      <c r="R75" s="366"/>
      <c r="S75" s="366"/>
      <c r="T75" s="436"/>
      <c r="U75" s="366">
        <f t="shared" si="18"/>
        <v>-11284</v>
      </c>
      <c r="V75" s="436">
        <f t="shared" si="20"/>
        <v>3716</v>
      </c>
      <c r="W75" s="366"/>
      <c r="X75" s="416"/>
      <c r="Y75" s="366">
        <f t="shared" si="22"/>
        <v>7725</v>
      </c>
      <c r="Z75" s="347"/>
      <c r="AA75" s="347"/>
      <c r="AB75" s="347"/>
      <c r="AC75" s="332"/>
      <c r="AD75" s="332"/>
      <c r="AE75" s="332"/>
      <c r="AF75" s="332"/>
      <c r="AG75" s="332"/>
      <c r="AH75" s="332"/>
      <c r="AI75" s="332"/>
      <c r="AJ75" s="332"/>
      <c r="AK75" s="332"/>
      <c r="AL75" s="332"/>
      <c r="AM75" s="332"/>
      <c r="AN75" s="332"/>
      <c r="AO75" s="332"/>
      <c r="AP75" s="332"/>
      <c r="AQ75" s="332"/>
      <c r="AR75" s="332"/>
      <c r="AS75" s="332"/>
      <c r="AT75" s="332"/>
      <c r="AU75" s="332"/>
    </row>
    <row r="76" spans="1:47" ht="12.75">
      <c r="A76" s="231" t="s">
        <v>88</v>
      </c>
      <c r="B76" s="234">
        <v>20000</v>
      </c>
      <c r="C76" s="234">
        <v>88824</v>
      </c>
      <c r="D76" s="221"/>
      <c r="E76" s="51">
        <v>0</v>
      </c>
      <c r="F76" s="100"/>
      <c r="G76" s="234">
        <v>21000</v>
      </c>
      <c r="H76" s="51">
        <f t="shared" si="21"/>
        <v>21000</v>
      </c>
      <c r="I76" s="26">
        <v>13181</v>
      </c>
      <c r="J76" s="100">
        <v>30428</v>
      </c>
      <c r="K76" s="100"/>
      <c r="L76" s="234">
        <v>21000</v>
      </c>
      <c r="M76" s="234">
        <f t="shared" si="19"/>
        <v>5250</v>
      </c>
      <c r="N76" s="234"/>
      <c r="O76" s="234">
        <f t="shared" si="12"/>
        <v>5250</v>
      </c>
      <c r="P76" s="234"/>
      <c r="Q76" s="234">
        <v>3500</v>
      </c>
      <c r="R76" s="366"/>
      <c r="S76" s="366"/>
      <c r="T76" s="366"/>
      <c r="U76" s="366">
        <f t="shared" si="18"/>
        <v>-17500</v>
      </c>
      <c r="V76" s="436">
        <f t="shared" si="20"/>
        <v>3500</v>
      </c>
      <c r="W76" s="366"/>
      <c r="X76" s="415"/>
      <c r="Y76" s="366">
        <f t="shared" si="22"/>
        <v>10815</v>
      </c>
      <c r="Z76" s="338"/>
      <c r="AA76" s="338"/>
      <c r="AB76" s="338"/>
      <c r="AC76" s="317"/>
      <c r="AD76" s="317"/>
      <c r="AE76" s="317"/>
      <c r="AF76" s="317"/>
      <c r="AG76" s="317"/>
      <c r="AH76" s="317"/>
      <c r="AI76" s="317"/>
      <c r="AJ76" s="317"/>
      <c r="AK76" s="317"/>
      <c r="AL76" s="317"/>
      <c r="AM76" s="317"/>
      <c r="AN76" s="317"/>
      <c r="AO76" s="317"/>
      <c r="AP76" s="317"/>
      <c r="AQ76" s="317"/>
      <c r="AR76" s="317"/>
      <c r="AS76" s="317"/>
      <c r="AT76" s="317"/>
      <c r="AU76" s="317"/>
    </row>
    <row r="77" spans="1:47" ht="12.75">
      <c r="A77" s="231" t="s">
        <v>98</v>
      </c>
      <c r="B77" s="234">
        <v>25000</v>
      </c>
      <c r="C77" s="234">
        <v>28000</v>
      </c>
      <c r="D77" s="221"/>
      <c r="E77" s="51">
        <v>0</v>
      </c>
      <c r="F77" s="100"/>
      <c r="G77" s="234">
        <v>0</v>
      </c>
      <c r="H77" s="51">
        <f t="shared" si="21"/>
        <v>0</v>
      </c>
      <c r="I77" s="26">
        <v>0</v>
      </c>
      <c r="J77" s="100">
        <v>0</v>
      </c>
      <c r="K77" s="100"/>
      <c r="L77" s="234">
        <v>0</v>
      </c>
      <c r="M77" s="234">
        <f t="shared" si="19"/>
        <v>0</v>
      </c>
      <c r="N77" s="234"/>
      <c r="O77" s="234">
        <f t="shared" si="12"/>
        <v>0</v>
      </c>
      <c r="P77" s="234"/>
      <c r="Q77" s="234"/>
      <c r="R77" s="366"/>
      <c r="S77" s="366"/>
      <c r="T77" s="366"/>
      <c r="U77" s="366"/>
      <c r="V77" s="436">
        <f t="shared" si="20"/>
        <v>0</v>
      </c>
      <c r="W77" s="366"/>
      <c r="X77" s="415"/>
      <c r="Y77" s="366">
        <f t="shared" si="22"/>
        <v>0</v>
      </c>
      <c r="Z77" s="338"/>
      <c r="AA77" s="338"/>
      <c r="AB77" s="338"/>
      <c r="AC77" s="317"/>
      <c r="AD77" s="317"/>
      <c r="AE77" s="317"/>
      <c r="AF77" s="317"/>
      <c r="AG77" s="317"/>
      <c r="AH77" s="317"/>
      <c r="AI77" s="317"/>
      <c r="AJ77" s="317"/>
      <c r="AK77" s="317"/>
      <c r="AL77" s="317"/>
      <c r="AM77" s="317"/>
      <c r="AN77" s="317"/>
      <c r="AO77" s="317"/>
      <c r="AP77" s="317"/>
      <c r="AQ77" s="317"/>
      <c r="AR77" s="317"/>
      <c r="AS77" s="317"/>
      <c r="AT77" s="317"/>
      <c r="AU77" s="317"/>
    </row>
    <row r="78" spans="1:47" ht="12.75">
      <c r="A78" s="231" t="s">
        <v>99</v>
      </c>
      <c r="B78" s="234">
        <v>121000</v>
      </c>
      <c r="C78" s="234">
        <v>122720</v>
      </c>
      <c r="D78" s="221"/>
      <c r="E78" s="51">
        <v>0</v>
      </c>
      <c r="F78" s="100"/>
      <c r="G78" s="234">
        <v>0</v>
      </c>
      <c r="H78" s="51">
        <f t="shared" si="21"/>
        <v>0</v>
      </c>
      <c r="I78" s="26"/>
      <c r="J78" s="100"/>
      <c r="K78" s="100"/>
      <c r="L78" s="234">
        <v>0</v>
      </c>
      <c r="M78" s="234">
        <f t="shared" si="19"/>
        <v>0</v>
      </c>
      <c r="N78" s="234"/>
      <c r="O78" s="234">
        <f t="shared" si="12"/>
        <v>0</v>
      </c>
      <c r="P78" s="234"/>
      <c r="Q78" s="234"/>
      <c r="R78" s="366"/>
      <c r="S78" s="366"/>
      <c r="T78" s="366">
        <v>15000</v>
      </c>
      <c r="U78" s="366"/>
      <c r="V78" s="436">
        <f t="shared" si="20"/>
        <v>15000</v>
      </c>
      <c r="W78" s="366"/>
      <c r="X78" s="415"/>
      <c r="Y78" s="366">
        <f t="shared" si="22"/>
        <v>0</v>
      </c>
      <c r="Z78" s="338"/>
      <c r="AA78" s="338"/>
      <c r="AB78" s="338"/>
      <c r="AC78" s="317"/>
      <c r="AD78" s="317"/>
      <c r="AE78" s="317"/>
      <c r="AF78" s="317"/>
      <c r="AG78" s="317"/>
      <c r="AH78" s="317"/>
      <c r="AI78" s="317"/>
      <c r="AJ78" s="317"/>
      <c r="AK78" s="317"/>
      <c r="AL78" s="317"/>
      <c r="AM78" s="317"/>
      <c r="AN78" s="317"/>
      <c r="AO78" s="317"/>
      <c r="AP78" s="317"/>
      <c r="AQ78" s="317"/>
      <c r="AR78" s="317"/>
      <c r="AS78" s="317"/>
      <c r="AT78" s="317"/>
      <c r="AU78" s="317"/>
    </row>
    <row r="79" spans="1:47" ht="12.75">
      <c r="A79" s="231"/>
      <c r="B79" s="234"/>
      <c r="C79" s="234"/>
      <c r="D79" s="234"/>
      <c r="E79" s="51"/>
      <c r="F79" s="100"/>
      <c r="G79" s="234"/>
      <c r="H79" s="51"/>
      <c r="I79" s="26"/>
      <c r="J79" s="100"/>
      <c r="K79" s="100"/>
      <c r="L79" s="234"/>
      <c r="M79" s="234"/>
      <c r="N79" s="234"/>
      <c r="O79" s="221"/>
      <c r="P79" s="221"/>
      <c r="Q79" s="234"/>
      <c r="R79" s="366"/>
      <c r="S79" s="366"/>
      <c r="T79" s="366"/>
      <c r="U79" s="366"/>
      <c r="V79" s="436"/>
      <c r="W79" s="366"/>
      <c r="X79" s="415"/>
      <c r="Y79" s="366"/>
      <c r="Z79" s="338"/>
      <c r="AA79" s="338"/>
      <c r="AB79" s="338"/>
      <c r="AC79" s="317"/>
      <c r="AD79" s="317"/>
      <c r="AE79" s="317"/>
      <c r="AF79" s="317"/>
      <c r="AG79" s="317"/>
      <c r="AH79" s="317"/>
      <c r="AI79" s="317"/>
      <c r="AJ79" s="317"/>
      <c r="AK79" s="317"/>
      <c r="AL79" s="317"/>
      <c r="AM79" s="317"/>
      <c r="AN79" s="317"/>
      <c r="AO79" s="317"/>
      <c r="AP79" s="317"/>
      <c r="AQ79" s="317"/>
      <c r="AR79" s="317"/>
      <c r="AS79" s="317"/>
      <c r="AT79" s="317"/>
      <c r="AU79" s="317"/>
    </row>
    <row r="80" spans="1:47" ht="15.75">
      <c r="A80" s="265" t="s">
        <v>152</v>
      </c>
      <c r="B80" s="387">
        <v>550000</v>
      </c>
      <c r="C80" s="387">
        <v>274728</v>
      </c>
      <c r="D80" s="221"/>
      <c r="E80" s="192">
        <v>225273</v>
      </c>
      <c r="F80" s="413" t="s">
        <v>159</v>
      </c>
      <c r="G80" s="387">
        <v>50000</v>
      </c>
      <c r="H80" s="192">
        <f>SUM(E80:G80)</f>
        <v>275273</v>
      </c>
      <c r="I80" s="414">
        <v>96193</v>
      </c>
      <c r="J80" s="193">
        <v>429735</v>
      </c>
      <c r="K80" s="193"/>
      <c r="L80" s="387">
        <v>50000</v>
      </c>
      <c r="M80" s="387">
        <f>L80*0.25</f>
        <v>12500</v>
      </c>
      <c r="N80" s="387"/>
      <c r="O80" s="387">
        <f t="shared" si="12"/>
        <v>12500</v>
      </c>
      <c r="P80" s="387"/>
      <c r="Q80" s="387">
        <v>25000</v>
      </c>
      <c r="R80" s="437"/>
      <c r="S80" s="437"/>
      <c r="T80" s="437"/>
      <c r="U80" s="368">
        <f>+V80-L80</f>
        <v>-25000</v>
      </c>
      <c r="V80" s="429">
        <f>SUM(Q80:T80)</f>
        <v>25000</v>
      </c>
      <c r="W80" s="438">
        <f>+V80-O80</f>
        <v>12500</v>
      </c>
      <c r="X80" s="340"/>
      <c r="Y80" s="429">
        <v>50000</v>
      </c>
      <c r="Z80" s="348"/>
      <c r="AA80" s="348"/>
      <c r="AB80" s="348"/>
      <c r="AC80" s="317"/>
      <c r="AD80" s="317"/>
      <c r="AE80" s="317"/>
      <c r="AF80" s="317"/>
      <c r="AG80" s="317"/>
      <c r="AH80" s="317"/>
      <c r="AI80" s="317"/>
      <c r="AJ80" s="317"/>
      <c r="AK80" s="317"/>
      <c r="AL80" s="317"/>
      <c r="AM80" s="317"/>
      <c r="AN80" s="317"/>
      <c r="AO80" s="317"/>
      <c r="AP80" s="317"/>
      <c r="AQ80" s="317"/>
      <c r="AR80" s="317"/>
      <c r="AS80" s="317"/>
      <c r="AT80" s="317"/>
      <c r="AU80" s="317"/>
    </row>
    <row r="81" spans="1:47" s="12" customFormat="1" ht="54" customHeight="1">
      <c r="A81" s="442" t="s">
        <v>154</v>
      </c>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55"/>
      <c r="Z81" s="333"/>
      <c r="AA81" s="332"/>
      <c r="AB81" s="332"/>
      <c r="AC81" s="332"/>
      <c r="AD81" s="332"/>
      <c r="AE81" s="332"/>
      <c r="AF81" s="332"/>
      <c r="AG81" s="332"/>
      <c r="AH81" s="332"/>
      <c r="AI81" s="332"/>
      <c r="AJ81" s="332"/>
      <c r="AK81" s="332"/>
      <c r="AL81" s="332"/>
      <c r="AM81" s="332"/>
      <c r="AN81" s="332"/>
      <c r="AO81" s="332"/>
      <c r="AP81" s="332"/>
      <c r="AQ81" s="332"/>
      <c r="AR81" s="332"/>
      <c r="AS81" s="332"/>
      <c r="AT81" s="332"/>
      <c r="AU81" s="332"/>
    </row>
    <row r="82" spans="1:47" s="12" customFormat="1" ht="18" customHeight="1">
      <c r="A82" s="444" t="s">
        <v>155</v>
      </c>
      <c r="B82" s="445"/>
      <c r="C82" s="445"/>
      <c r="D82" s="445"/>
      <c r="E82" s="445"/>
      <c r="F82" s="445"/>
      <c r="G82" s="445"/>
      <c r="H82" s="445"/>
      <c r="I82" s="445"/>
      <c r="J82" s="445"/>
      <c r="K82" s="445"/>
      <c r="L82" s="445"/>
      <c r="M82" s="445"/>
      <c r="N82" s="445"/>
      <c r="O82" s="445"/>
      <c r="P82" s="445"/>
      <c r="Q82" s="445"/>
      <c r="R82" s="445"/>
      <c r="S82" s="445"/>
      <c r="T82" s="445"/>
      <c r="U82" s="445"/>
      <c r="V82" s="445"/>
      <c r="W82" s="445"/>
      <c r="X82" s="445"/>
      <c r="Y82" s="55"/>
      <c r="Z82" s="333"/>
      <c r="AA82" s="332"/>
      <c r="AB82" s="332"/>
      <c r="AC82" s="332"/>
      <c r="AD82" s="332"/>
      <c r="AE82" s="332"/>
      <c r="AF82" s="332"/>
      <c r="AG82" s="332"/>
      <c r="AH82" s="332"/>
      <c r="AI82" s="332"/>
      <c r="AJ82" s="332"/>
      <c r="AK82" s="332"/>
      <c r="AL82" s="332"/>
      <c r="AM82" s="332"/>
      <c r="AN82" s="332"/>
      <c r="AO82" s="332"/>
      <c r="AP82" s="332"/>
      <c r="AQ82" s="332"/>
      <c r="AR82" s="332"/>
      <c r="AS82" s="332"/>
      <c r="AT82" s="332"/>
      <c r="AU82" s="332"/>
    </row>
    <row r="83" spans="1:47" s="12" customFormat="1" ht="32.25" customHeight="1">
      <c r="A83" s="444" t="s">
        <v>153</v>
      </c>
      <c r="B83" s="446"/>
      <c r="C83" s="446"/>
      <c r="D83" s="446"/>
      <c r="E83" s="446"/>
      <c r="F83" s="446"/>
      <c r="G83" s="446"/>
      <c r="H83" s="446"/>
      <c r="I83" s="446"/>
      <c r="J83" s="446"/>
      <c r="K83" s="446"/>
      <c r="L83" s="446"/>
      <c r="M83" s="446"/>
      <c r="N83" s="446"/>
      <c r="O83" s="446"/>
      <c r="P83" s="446"/>
      <c r="Q83" s="446"/>
      <c r="R83" s="446"/>
      <c r="S83" s="446"/>
      <c r="T83" s="446"/>
      <c r="U83" s="446"/>
      <c r="V83" s="446"/>
      <c r="W83" s="446"/>
      <c r="X83" s="446"/>
      <c r="Y83" s="55"/>
      <c r="Z83" s="333"/>
      <c r="AA83" s="332"/>
      <c r="AB83" s="332"/>
      <c r="AC83" s="332"/>
      <c r="AD83" s="332"/>
      <c r="AE83" s="332"/>
      <c r="AF83" s="332"/>
      <c r="AG83" s="332"/>
      <c r="AH83" s="332"/>
      <c r="AI83" s="332"/>
      <c r="AJ83" s="332"/>
      <c r="AK83" s="332"/>
      <c r="AL83" s="332"/>
      <c r="AM83" s="332"/>
      <c r="AN83" s="332"/>
      <c r="AO83" s="332"/>
      <c r="AP83" s="332"/>
      <c r="AQ83" s="332"/>
      <c r="AR83" s="332"/>
      <c r="AS83" s="332"/>
      <c r="AT83" s="332"/>
      <c r="AU83" s="332"/>
    </row>
    <row r="84" spans="1:47" s="12" customFormat="1" ht="32.25" customHeight="1">
      <c r="A84" s="444" t="s">
        <v>156</v>
      </c>
      <c r="B84" s="446"/>
      <c r="C84" s="446"/>
      <c r="D84" s="446"/>
      <c r="E84" s="446"/>
      <c r="F84" s="446"/>
      <c r="G84" s="446"/>
      <c r="H84" s="446"/>
      <c r="I84" s="446"/>
      <c r="J84" s="446"/>
      <c r="K84" s="446"/>
      <c r="L84" s="446"/>
      <c r="M84" s="446"/>
      <c r="N84" s="446"/>
      <c r="O84" s="446"/>
      <c r="P84" s="446"/>
      <c r="Q84" s="446"/>
      <c r="R84" s="446"/>
      <c r="S84" s="446"/>
      <c r="T84" s="446"/>
      <c r="U84" s="446"/>
      <c r="V84" s="446"/>
      <c r="W84" s="446"/>
      <c r="X84" s="446"/>
      <c r="Y84" s="55"/>
      <c r="Z84" s="333"/>
      <c r="AA84" s="332"/>
      <c r="AB84" s="332"/>
      <c r="AC84" s="332"/>
      <c r="AD84" s="332"/>
      <c r="AE84" s="332"/>
      <c r="AF84" s="332"/>
      <c r="AG84" s="332"/>
      <c r="AH84" s="332"/>
      <c r="AI84" s="332"/>
      <c r="AJ84" s="332"/>
      <c r="AK84" s="332"/>
      <c r="AL84" s="332"/>
      <c r="AM84" s="332"/>
      <c r="AN84" s="332"/>
      <c r="AO84" s="332"/>
      <c r="AP84" s="332"/>
      <c r="AQ84" s="332"/>
      <c r="AR84" s="332"/>
      <c r="AS84" s="332"/>
      <c r="AT84" s="332"/>
      <c r="AU84" s="332"/>
    </row>
    <row r="85" spans="1:47" s="12" customFormat="1" ht="18.75" customHeight="1">
      <c r="A85" s="444" t="s">
        <v>157</v>
      </c>
      <c r="B85" s="446"/>
      <c r="C85" s="446"/>
      <c r="D85" s="446"/>
      <c r="E85" s="446"/>
      <c r="F85" s="446"/>
      <c r="G85" s="446"/>
      <c r="H85" s="446"/>
      <c r="I85" s="446"/>
      <c r="J85" s="446"/>
      <c r="K85" s="446"/>
      <c r="L85" s="446"/>
      <c r="M85" s="446"/>
      <c r="N85" s="446"/>
      <c r="O85" s="446"/>
      <c r="P85" s="446"/>
      <c r="Q85" s="446"/>
      <c r="R85" s="446"/>
      <c r="S85" s="446"/>
      <c r="T85" s="446"/>
      <c r="U85" s="446"/>
      <c r="V85" s="446"/>
      <c r="W85" s="446"/>
      <c r="X85" s="446"/>
      <c r="Y85" s="55"/>
      <c r="Z85" s="333"/>
      <c r="AA85" s="332"/>
      <c r="AB85" s="332"/>
      <c r="AC85" s="332"/>
      <c r="AD85" s="332"/>
      <c r="AE85" s="332"/>
      <c r="AF85" s="332"/>
      <c r="AG85" s="332"/>
      <c r="AH85" s="332"/>
      <c r="AI85" s="332"/>
      <c r="AJ85" s="332"/>
      <c r="AK85" s="332"/>
      <c r="AL85" s="332"/>
      <c r="AM85" s="332"/>
      <c r="AN85" s="332"/>
      <c r="AO85" s="332"/>
      <c r="AP85" s="332"/>
      <c r="AQ85" s="332"/>
      <c r="AR85" s="332"/>
      <c r="AS85" s="332"/>
      <c r="AT85" s="332"/>
      <c r="AU85" s="332"/>
    </row>
    <row r="86" spans="1:47" ht="30" customHeight="1">
      <c r="A86" s="444" t="s">
        <v>160</v>
      </c>
      <c r="B86" s="446"/>
      <c r="C86" s="446"/>
      <c r="D86" s="446"/>
      <c r="E86" s="446"/>
      <c r="F86" s="446"/>
      <c r="G86" s="446"/>
      <c r="H86" s="446"/>
      <c r="I86" s="446"/>
      <c r="J86" s="446"/>
      <c r="K86" s="446"/>
      <c r="L86" s="446"/>
      <c r="M86" s="446"/>
      <c r="N86" s="446"/>
      <c r="O86" s="446"/>
      <c r="P86" s="446"/>
      <c r="Q86" s="446"/>
      <c r="R86" s="446"/>
      <c r="S86" s="446"/>
      <c r="T86" s="446"/>
      <c r="U86" s="446"/>
      <c r="V86" s="446"/>
      <c r="W86" s="446"/>
      <c r="X86" s="446"/>
      <c r="Y86" s="2"/>
      <c r="Z86" s="327"/>
      <c r="AA86" s="317"/>
      <c r="AB86" s="317"/>
      <c r="AC86" s="317"/>
      <c r="AD86" s="317"/>
      <c r="AE86" s="317"/>
      <c r="AF86" s="317"/>
      <c r="AG86" s="317"/>
      <c r="AH86" s="317"/>
      <c r="AI86" s="317"/>
      <c r="AJ86" s="317"/>
      <c r="AK86" s="317"/>
      <c r="AL86" s="317"/>
      <c r="AM86" s="317"/>
      <c r="AN86" s="317"/>
      <c r="AO86" s="317"/>
      <c r="AP86" s="317"/>
      <c r="AQ86" s="317"/>
      <c r="AR86" s="317"/>
      <c r="AS86" s="317"/>
      <c r="AT86" s="317"/>
      <c r="AU86" s="317"/>
    </row>
    <row r="87" spans="1:47" ht="18.75" customHeight="1">
      <c r="A87" s="444" t="s">
        <v>161</v>
      </c>
      <c r="B87" s="444"/>
      <c r="C87" s="444"/>
      <c r="D87" s="444"/>
      <c r="E87" s="444"/>
      <c r="F87" s="444"/>
      <c r="G87" s="444"/>
      <c r="H87" s="444"/>
      <c r="I87" s="444"/>
      <c r="J87" s="444"/>
      <c r="K87" s="444"/>
      <c r="L87" s="444"/>
      <c r="M87" s="444"/>
      <c r="N87" s="444"/>
      <c r="O87" s="444"/>
      <c r="P87" s="444"/>
      <c r="Q87" s="444"/>
      <c r="R87" s="444"/>
      <c r="S87" s="444"/>
      <c r="T87" s="444"/>
      <c r="U87" s="444"/>
      <c r="V87" s="444"/>
      <c r="W87" s="444"/>
      <c r="X87" s="444"/>
      <c r="Y87" s="2"/>
      <c r="Z87" s="327"/>
      <c r="AA87" s="317"/>
      <c r="AB87" s="317"/>
      <c r="AC87" s="317"/>
      <c r="AD87" s="317"/>
      <c r="AE87" s="317"/>
      <c r="AF87" s="317"/>
      <c r="AG87" s="317"/>
      <c r="AH87" s="317"/>
      <c r="AI87" s="317"/>
      <c r="AJ87" s="317"/>
      <c r="AK87" s="317"/>
      <c r="AL87" s="317"/>
      <c r="AM87" s="317"/>
      <c r="AN87" s="317"/>
      <c r="AO87" s="317"/>
      <c r="AP87" s="317"/>
      <c r="AQ87" s="317"/>
      <c r="AR87" s="317"/>
      <c r="AS87" s="317"/>
      <c r="AT87" s="317"/>
      <c r="AU87" s="317"/>
    </row>
    <row r="88" spans="1:47" ht="18.75" customHeight="1">
      <c r="A88" s="444" t="s">
        <v>179</v>
      </c>
      <c r="B88" s="444"/>
      <c r="C88" s="444"/>
      <c r="D88" s="444"/>
      <c r="E88" s="444"/>
      <c r="F88" s="444"/>
      <c r="G88" s="444"/>
      <c r="H88" s="444"/>
      <c r="I88" s="444"/>
      <c r="J88" s="444"/>
      <c r="K88" s="444"/>
      <c r="L88" s="444"/>
      <c r="M88" s="444"/>
      <c r="N88" s="444"/>
      <c r="O88" s="444"/>
      <c r="P88" s="444"/>
      <c r="Q88" s="444"/>
      <c r="R88" s="444"/>
      <c r="S88" s="444"/>
      <c r="T88" s="444"/>
      <c r="U88" s="444"/>
      <c r="V88" s="444"/>
      <c r="W88" s="444"/>
      <c r="X88" s="444"/>
      <c r="Y88" s="2"/>
      <c r="Z88" s="327"/>
      <c r="AA88" s="317"/>
      <c r="AB88" s="317"/>
      <c r="AC88" s="317"/>
      <c r="AD88" s="317"/>
      <c r="AE88" s="317"/>
      <c r="AF88" s="317"/>
      <c r="AG88" s="317"/>
      <c r="AH88" s="317"/>
      <c r="AI88" s="317"/>
      <c r="AJ88" s="317"/>
      <c r="AK88" s="317"/>
      <c r="AL88" s="317"/>
      <c r="AM88" s="317"/>
      <c r="AN88" s="317"/>
      <c r="AO88" s="317"/>
      <c r="AP88" s="317"/>
      <c r="AQ88" s="317"/>
      <c r="AR88" s="317"/>
      <c r="AS88" s="317"/>
      <c r="AT88" s="317"/>
      <c r="AU88" s="317"/>
    </row>
    <row r="89" spans="1:47" ht="42" customHeight="1">
      <c r="A89" s="444" t="s">
        <v>210</v>
      </c>
      <c r="B89" s="446"/>
      <c r="C89" s="446"/>
      <c r="D89" s="446"/>
      <c r="E89" s="446"/>
      <c r="F89" s="446"/>
      <c r="G89" s="446"/>
      <c r="H89" s="446"/>
      <c r="I89" s="446"/>
      <c r="J89" s="446"/>
      <c r="K89" s="446"/>
      <c r="L89" s="446"/>
      <c r="M89" s="446"/>
      <c r="N89" s="446"/>
      <c r="O89" s="446"/>
      <c r="P89" s="446"/>
      <c r="Q89" s="446"/>
      <c r="R89" s="446"/>
      <c r="S89" s="446"/>
      <c r="T89" s="446"/>
      <c r="U89" s="446"/>
      <c r="V89" s="446"/>
      <c r="W89" s="446"/>
      <c r="X89" s="446"/>
      <c r="Y89" s="2"/>
      <c r="Z89" s="327"/>
      <c r="AA89" s="317"/>
      <c r="AB89" s="317"/>
      <c r="AC89" s="317"/>
      <c r="AD89" s="317"/>
      <c r="AE89" s="317"/>
      <c r="AF89" s="317"/>
      <c r="AG89" s="317"/>
      <c r="AH89" s="317"/>
      <c r="AI89" s="317"/>
      <c r="AJ89" s="317"/>
      <c r="AK89" s="317"/>
      <c r="AL89" s="317"/>
      <c r="AM89" s="317"/>
      <c r="AN89" s="317"/>
      <c r="AO89" s="317"/>
      <c r="AP89" s="317"/>
      <c r="AQ89" s="317"/>
      <c r="AR89" s="317"/>
      <c r="AS89" s="317"/>
      <c r="AT89" s="317"/>
      <c r="AU89" s="317"/>
    </row>
    <row r="90" spans="1:47" ht="28.5" customHeight="1">
      <c r="A90" s="444" t="s">
        <v>214</v>
      </c>
      <c r="B90" s="446"/>
      <c r="C90" s="446"/>
      <c r="D90" s="446"/>
      <c r="E90" s="446"/>
      <c r="F90" s="446"/>
      <c r="G90" s="446"/>
      <c r="H90" s="446"/>
      <c r="I90" s="446"/>
      <c r="J90" s="446"/>
      <c r="K90" s="446"/>
      <c r="L90" s="446"/>
      <c r="M90" s="446"/>
      <c r="N90" s="446"/>
      <c r="O90" s="446"/>
      <c r="P90" s="446"/>
      <c r="Q90" s="446"/>
      <c r="R90" s="446"/>
      <c r="S90" s="446"/>
      <c r="T90" s="446"/>
      <c r="U90" s="446"/>
      <c r="V90" s="446"/>
      <c r="W90" s="446"/>
      <c r="X90" s="446"/>
      <c r="Y90" s="2"/>
      <c r="Z90" s="327"/>
      <c r="AA90" s="317"/>
      <c r="AB90" s="317"/>
      <c r="AC90" s="317"/>
      <c r="AD90" s="317"/>
      <c r="AE90" s="317"/>
      <c r="AF90" s="317"/>
      <c r="AG90" s="317"/>
      <c r="AH90" s="317"/>
      <c r="AI90" s="317"/>
      <c r="AJ90" s="317"/>
      <c r="AK90" s="317"/>
      <c r="AL90" s="317"/>
      <c r="AM90" s="317"/>
      <c r="AN90" s="317"/>
      <c r="AO90" s="317"/>
      <c r="AP90" s="317"/>
      <c r="AQ90" s="317"/>
      <c r="AR90" s="317"/>
      <c r="AS90" s="317"/>
      <c r="AT90" s="317"/>
      <c r="AU90" s="317"/>
    </row>
    <row r="91" spans="1:47" ht="30" customHeight="1">
      <c r="A91" s="280"/>
      <c r="B91" s="281"/>
      <c r="C91" s="281"/>
      <c r="D91" s="281"/>
      <c r="E91" s="281"/>
      <c r="F91" s="281"/>
      <c r="G91" s="281"/>
      <c r="H91" s="281"/>
      <c r="I91" s="281"/>
      <c r="J91" s="281"/>
      <c r="K91" s="281"/>
      <c r="L91" s="281"/>
      <c r="M91" s="281"/>
      <c r="N91" s="281"/>
      <c r="O91" s="281"/>
      <c r="P91" s="388"/>
      <c r="Q91" s="281"/>
      <c r="R91" s="281"/>
      <c r="S91" s="281"/>
      <c r="T91" s="281"/>
      <c r="U91" s="281"/>
      <c r="V91" s="281"/>
      <c r="W91" s="281"/>
      <c r="X91" s="281"/>
      <c r="Y91" s="2"/>
      <c r="Z91" s="327"/>
      <c r="AA91" s="317"/>
      <c r="AB91" s="317"/>
      <c r="AC91" s="317"/>
      <c r="AD91" s="317"/>
      <c r="AE91" s="317"/>
      <c r="AF91" s="317"/>
      <c r="AG91" s="317"/>
      <c r="AH91" s="317"/>
      <c r="AI91" s="317"/>
      <c r="AJ91" s="317"/>
      <c r="AK91" s="317"/>
      <c r="AL91" s="317"/>
      <c r="AM91" s="317"/>
      <c r="AN91" s="317"/>
      <c r="AO91" s="317"/>
      <c r="AP91" s="317"/>
      <c r="AQ91" s="317"/>
      <c r="AR91" s="317"/>
      <c r="AS91" s="317"/>
      <c r="AT91" s="317"/>
      <c r="AU91" s="317"/>
    </row>
    <row r="92" spans="1:47" ht="15.75">
      <c r="A92" s="79" t="s">
        <v>138</v>
      </c>
      <c r="B92" s="92"/>
      <c r="C92" s="92"/>
      <c r="D92" s="92"/>
      <c r="E92" s="92"/>
      <c r="F92" s="92"/>
      <c r="G92" s="92"/>
      <c r="L92" s="39"/>
      <c r="M92" s="39"/>
      <c r="N92" s="39"/>
      <c r="O92" s="39"/>
      <c r="P92" s="39"/>
      <c r="Q92" s="39"/>
      <c r="R92" s="39"/>
      <c r="S92" s="39"/>
      <c r="T92" s="39"/>
      <c r="U92" s="39"/>
      <c r="V92" s="39"/>
      <c r="W92" s="39"/>
      <c r="X92" s="182"/>
      <c r="Y92" s="182"/>
      <c r="Z92" s="319"/>
      <c r="AA92" s="317"/>
      <c r="AB92" s="317"/>
      <c r="AC92" s="317"/>
      <c r="AD92" s="317"/>
      <c r="AE92" s="317"/>
      <c r="AF92" s="317"/>
      <c r="AG92" s="317"/>
      <c r="AH92" s="317"/>
      <c r="AI92" s="317"/>
      <c r="AJ92" s="317"/>
      <c r="AK92" s="317"/>
      <c r="AL92" s="317"/>
      <c r="AM92" s="317"/>
      <c r="AN92" s="317"/>
      <c r="AO92" s="317"/>
      <c r="AP92" s="317"/>
      <c r="AQ92" s="317"/>
      <c r="AR92" s="317"/>
      <c r="AS92" s="317"/>
      <c r="AT92" s="317"/>
      <c r="AU92" s="317"/>
    </row>
    <row r="93" spans="1:47" ht="15.75">
      <c r="A93" s="79"/>
      <c r="B93" s="92"/>
      <c r="C93" s="92"/>
      <c r="D93" s="92"/>
      <c r="E93" s="92"/>
      <c r="F93" s="92"/>
      <c r="G93" s="92"/>
      <c r="I93" s="370"/>
      <c r="J93" s="370"/>
      <c r="L93" s="39"/>
      <c r="M93" s="20"/>
      <c r="N93" s="20"/>
      <c r="O93" s="20"/>
      <c r="P93" s="39"/>
      <c r="Q93" s="20"/>
      <c r="R93" s="20"/>
      <c r="S93" s="20"/>
      <c r="T93" s="20"/>
      <c r="U93" s="20"/>
      <c r="V93" s="20"/>
      <c r="W93" s="20"/>
      <c r="X93" s="182"/>
      <c r="Y93" s="182"/>
      <c r="Z93" s="319"/>
      <c r="AA93" s="317"/>
      <c r="AB93" s="317"/>
      <c r="AC93" s="317"/>
      <c r="AD93" s="317"/>
      <c r="AE93" s="317"/>
      <c r="AF93" s="317"/>
      <c r="AG93" s="317"/>
      <c r="AH93" s="317"/>
      <c r="AI93" s="317"/>
      <c r="AJ93" s="317"/>
      <c r="AK93" s="317"/>
      <c r="AL93" s="317"/>
      <c r="AM93" s="317"/>
      <c r="AN93" s="317"/>
      <c r="AO93" s="317"/>
      <c r="AP93" s="317"/>
      <c r="AQ93" s="317"/>
      <c r="AR93" s="317"/>
      <c r="AS93" s="317"/>
      <c r="AT93" s="317"/>
      <c r="AU93" s="317"/>
    </row>
    <row r="94" spans="1:47" ht="15.75">
      <c r="A94" s="79"/>
      <c r="B94" s="440">
        <v>2002</v>
      </c>
      <c r="C94" s="441"/>
      <c r="D94" s="238"/>
      <c r="E94" s="2"/>
      <c r="F94" s="2"/>
      <c r="G94" s="249"/>
      <c r="H94" s="93">
        <v>2003</v>
      </c>
      <c r="I94" s="93"/>
      <c r="J94" s="93"/>
      <c r="K94" s="238"/>
      <c r="L94" s="93">
        <v>2004</v>
      </c>
      <c r="M94" s="238">
        <v>2004</v>
      </c>
      <c r="N94" s="383">
        <v>2004</v>
      </c>
      <c r="O94" s="383">
        <v>2004</v>
      </c>
      <c r="P94" s="181"/>
      <c r="Q94" s="383">
        <v>2004</v>
      </c>
      <c r="R94" s="362">
        <v>2004</v>
      </c>
      <c r="S94" s="362">
        <v>2004</v>
      </c>
      <c r="T94" s="362">
        <v>2004</v>
      </c>
      <c r="U94" s="362">
        <v>2004</v>
      </c>
      <c r="V94" s="362">
        <v>2004</v>
      </c>
      <c r="W94" s="362" t="s">
        <v>257</v>
      </c>
      <c r="X94" s="325"/>
      <c r="Y94" s="377">
        <v>2005</v>
      </c>
      <c r="Z94" s="349" t="s">
        <v>246</v>
      </c>
      <c r="AA94" s="349" t="s">
        <v>246</v>
      </c>
      <c r="AB94" s="349" t="s">
        <v>247</v>
      </c>
      <c r="AC94" s="317"/>
      <c r="AD94" s="317"/>
      <c r="AE94" s="317"/>
      <c r="AF94" s="317"/>
      <c r="AG94" s="317"/>
      <c r="AH94" s="317"/>
      <c r="AI94" s="317"/>
      <c r="AJ94" s="317"/>
      <c r="AK94" s="317"/>
      <c r="AL94" s="317"/>
      <c r="AM94" s="317"/>
      <c r="AN94" s="317"/>
      <c r="AO94" s="317"/>
      <c r="AP94" s="317"/>
      <c r="AQ94" s="317"/>
      <c r="AR94" s="317"/>
      <c r="AS94" s="317"/>
      <c r="AT94" s="317"/>
      <c r="AU94" s="317"/>
    </row>
    <row r="95" spans="1:47" ht="15.75">
      <c r="A95" s="79"/>
      <c r="B95" s="71" t="s">
        <v>128</v>
      </c>
      <c r="C95" s="71" t="s">
        <v>61</v>
      </c>
      <c r="D95" s="17"/>
      <c r="E95" s="17"/>
      <c r="F95" s="17"/>
      <c r="G95" s="228"/>
      <c r="H95" s="72" t="s">
        <v>128</v>
      </c>
      <c r="I95" s="72" t="s">
        <v>216</v>
      </c>
      <c r="J95" s="72" t="s">
        <v>218</v>
      </c>
      <c r="K95" s="282"/>
      <c r="L95" s="71" t="s">
        <v>128</v>
      </c>
      <c r="M95" s="17" t="s">
        <v>60</v>
      </c>
      <c r="N95" s="71" t="s">
        <v>236</v>
      </c>
      <c r="O95" s="71" t="s">
        <v>60</v>
      </c>
      <c r="P95" s="71"/>
      <c r="Q95" s="71" t="s">
        <v>254</v>
      </c>
      <c r="R95" s="363" t="s">
        <v>223</v>
      </c>
      <c r="S95" s="363" t="s">
        <v>233</v>
      </c>
      <c r="T95" s="363" t="s">
        <v>234</v>
      </c>
      <c r="U95" s="363" t="s">
        <v>224</v>
      </c>
      <c r="V95" s="363" t="s">
        <v>256</v>
      </c>
      <c r="W95" s="439" t="s">
        <v>48</v>
      </c>
      <c r="X95" s="316"/>
      <c r="Y95" s="363" t="s">
        <v>182</v>
      </c>
      <c r="Z95" s="350" t="s">
        <v>247</v>
      </c>
      <c r="AA95" s="350" t="s">
        <v>247</v>
      </c>
      <c r="AB95" s="350" t="s">
        <v>128</v>
      </c>
      <c r="AC95" s="317"/>
      <c r="AD95" s="317"/>
      <c r="AE95" s="317"/>
      <c r="AF95" s="317"/>
      <c r="AG95" s="317"/>
      <c r="AH95" s="317"/>
      <c r="AI95" s="317"/>
      <c r="AJ95" s="317"/>
      <c r="AK95" s="317"/>
      <c r="AL95" s="317"/>
      <c r="AM95" s="317"/>
      <c r="AN95" s="317"/>
      <c r="AO95" s="317"/>
      <c r="AP95" s="317"/>
      <c r="AQ95" s="317"/>
      <c r="AR95" s="317"/>
      <c r="AS95" s="317"/>
      <c r="AT95" s="317"/>
      <c r="AU95" s="317"/>
    </row>
    <row r="96" spans="1:47" ht="12.75">
      <c r="A96" s="23"/>
      <c r="B96" s="71" t="s">
        <v>129</v>
      </c>
      <c r="C96" s="71" t="s">
        <v>62</v>
      </c>
      <c r="D96" s="17"/>
      <c r="E96" s="17"/>
      <c r="F96" s="17"/>
      <c r="G96" s="228"/>
      <c r="H96" s="180" t="s">
        <v>129</v>
      </c>
      <c r="I96" s="139" t="s">
        <v>62</v>
      </c>
      <c r="J96" s="139" t="s">
        <v>232</v>
      </c>
      <c r="K96" s="283"/>
      <c r="L96" s="71" t="s">
        <v>129</v>
      </c>
      <c r="M96" s="229" t="s">
        <v>235</v>
      </c>
      <c r="N96" s="245" t="s">
        <v>237</v>
      </c>
      <c r="O96" s="229" t="s">
        <v>238</v>
      </c>
      <c r="P96" s="71"/>
      <c r="Q96" s="230" t="s">
        <v>235</v>
      </c>
      <c r="R96" s="364"/>
      <c r="S96" s="364"/>
      <c r="T96" s="364"/>
      <c r="U96" s="364"/>
      <c r="V96" s="364" t="s">
        <v>255</v>
      </c>
      <c r="W96" s="364" t="s">
        <v>244</v>
      </c>
      <c r="X96" s="316"/>
      <c r="Y96" s="364"/>
      <c r="Z96" s="351" t="s">
        <v>223</v>
      </c>
      <c r="AA96" s="351" t="s">
        <v>237</v>
      </c>
      <c r="AB96" s="351" t="s">
        <v>248</v>
      </c>
      <c r="AC96" s="317"/>
      <c r="AD96" s="317"/>
      <c r="AE96" s="317"/>
      <c r="AF96" s="317"/>
      <c r="AG96" s="317"/>
      <c r="AH96" s="317"/>
      <c r="AI96" s="317"/>
      <c r="AJ96" s="317"/>
      <c r="AK96" s="317"/>
      <c r="AL96" s="317"/>
      <c r="AM96" s="317"/>
      <c r="AN96" s="317"/>
      <c r="AO96" s="317"/>
      <c r="AP96" s="317"/>
      <c r="AQ96" s="317"/>
      <c r="AR96" s="317"/>
      <c r="AS96" s="317"/>
      <c r="AT96" s="317"/>
      <c r="AU96" s="317"/>
    </row>
    <row r="97" spans="1:47" ht="12.75">
      <c r="A97" s="233" t="s">
        <v>121</v>
      </c>
      <c r="B97" s="233"/>
      <c r="C97" s="233"/>
      <c r="D97" s="41"/>
      <c r="E97" s="41"/>
      <c r="F97" s="41"/>
      <c r="G97" s="41"/>
      <c r="H97" s="225"/>
      <c r="I97" s="371"/>
      <c r="J97" s="372"/>
      <c r="K97" s="282"/>
      <c r="L97" s="225"/>
      <c r="M97" s="225"/>
      <c r="N97" s="225"/>
      <c r="O97" s="225"/>
      <c r="P97" s="72"/>
      <c r="Q97" s="225"/>
      <c r="R97" s="371"/>
      <c r="S97" s="371"/>
      <c r="T97" s="371"/>
      <c r="U97" s="371"/>
      <c r="V97" s="371"/>
      <c r="W97" s="371"/>
      <c r="X97" s="320"/>
      <c r="Y97" s="372"/>
      <c r="Z97" s="337"/>
      <c r="AA97" s="378"/>
      <c r="AB97" s="337"/>
      <c r="AC97" s="317"/>
      <c r="AD97" s="317"/>
      <c r="AE97" s="317"/>
      <c r="AF97" s="317"/>
      <c r="AG97" s="317"/>
      <c r="AH97" s="317"/>
      <c r="AI97" s="317"/>
      <c r="AJ97" s="317"/>
      <c r="AK97" s="317"/>
      <c r="AL97" s="317"/>
      <c r="AM97" s="317"/>
      <c r="AN97" s="317"/>
      <c r="AO97" s="317"/>
      <c r="AP97" s="317"/>
      <c r="AQ97" s="317"/>
      <c r="AR97" s="317"/>
      <c r="AS97" s="317"/>
      <c r="AT97" s="317"/>
      <c r="AU97" s="317"/>
    </row>
    <row r="98" spans="1:47" ht="12.75">
      <c r="A98" s="74" t="s">
        <v>77</v>
      </c>
      <c r="B98" s="234">
        <v>56832</v>
      </c>
      <c r="C98" s="234">
        <v>56832</v>
      </c>
      <c r="D98" s="23"/>
      <c r="E98" s="23"/>
      <c r="F98" s="23"/>
      <c r="G98" s="23"/>
      <c r="H98" s="234">
        <v>58529</v>
      </c>
      <c r="I98" s="366">
        <v>14700</v>
      </c>
      <c r="J98" s="366">
        <v>56317</v>
      </c>
      <c r="K98" s="26"/>
      <c r="L98" s="389">
        <v>58979</v>
      </c>
      <c r="M98" s="389">
        <v>58979</v>
      </c>
      <c r="N98" s="389"/>
      <c r="O98" s="389">
        <f>+N98+M98</f>
        <v>58979</v>
      </c>
      <c r="P98" s="389"/>
      <c r="Q98" s="389"/>
      <c r="R98" s="375"/>
      <c r="S98" s="375"/>
      <c r="T98" s="375"/>
      <c r="U98" s="375"/>
      <c r="V98" s="375"/>
      <c r="W98" s="375"/>
      <c r="X98" s="321"/>
      <c r="Y98" s="375">
        <f>(L98*1.05)/2</f>
        <v>30963.975000000002</v>
      </c>
      <c r="Z98" s="338"/>
      <c r="AA98" s="339"/>
      <c r="AB98" s="338"/>
      <c r="AC98" s="317"/>
      <c r="AD98" s="317"/>
      <c r="AE98" s="317"/>
      <c r="AF98" s="317"/>
      <c r="AG98" s="317"/>
      <c r="AH98" s="317"/>
      <c r="AI98" s="317"/>
      <c r="AJ98" s="317"/>
      <c r="AK98" s="317"/>
      <c r="AL98" s="317"/>
      <c r="AM98" s="317"/>
      <c r="AN98" s="317"/>
      <c r="AO98" s="317"/>
      <c r="AP98" s="317"/>
      <c r="AQ98" s="317"/>
      <c r="AR98" s="317"/>
      <c r="AS98" s="317"/>
      <c r="AT98" s="317"/>
      <c r="AU98" s="317"/>
    </row>
    <row r="99" spans="1:47" ht="12.75">
      <c r="A99" s="74" t="s">
        <v>78</v>
      </c>
      <c r="B99" s="234">
        <v>56832</v>
      </c>
      <c r="C99" s="234">
        <v>56832</v>
      </c>
      <c r="D99" s="23"/>
      <c r="E99" s="23"/>
      <c r="F99" s="23"/>
      <c r="G99" s="23"/>
      <c r="H99" s="234">
        <v>58529</v>
      </c>
      <c r="I99" s="366">
        <v>14689</v>
      </c>
      <c r="J99" s="366">
        <v>51410</v>
      </c>
      <c r="K99" s="26"/>
      <c r="L99" s="234">
        <v>58979</v>
      </c>
      <c r="M99" s="234">
        <v>58979</v>
      </c>
      <c r="N99" s="234"/>
      <c r="O99" s="389">
        <f>+N99+M99</f>
        <v>58979</v>
      </c>
      <c r="P99" s="389"/>
      <c r="Q99" s="234"/>
      <c r="R99" s="366"/>
      <c r="S99" s="366"/>
      <c r="T99" s="366"/>
      <c r="U99" s="366"/>
      <c r="V99" s="366"/>
      <c r="W99" s="366"/>
      <c r="X99" s="321"/>
      <c r="Y99" s="375">
        <f>(L99*1.05)/2</f>
        <v>30963.975000000002</v>
      </c>
      <c r="Z99" s="338"/>
      <c r="AA99" s="339"/>
      <c r="AB99" s="338"/>
      <c r="AC99" s="317"/>
      <c r="AD99" s="317"/>
      <c r="AE99" s="317"/>
      <c r="AF99" s="317"/>
      <c r="AG99" s="317"/>
      <c r="AH99" s="317"/>
      <c r="AI99" s="317"/>
      <c r="AJ99" s="317"/>
      <c r="AK99" s="317"/>
      <c r="AL99" s="317"/>
      <c r="AM99" s="317"/>
      <c r="AN99" s="317"/>
      <c r="AO99" s="317"/>
      <c r="AP99" s="317"/>
      <c r="AQ99" s="317"/>
      <c r="AR99" s="317"/>
      <c r="AS99" s="317"/>
      <c r="AT99" s="317"/>
      <c r="AU99" s="317"/>
    </row>
    <row r="100" spans="1:47" ht="12.75">
      <c r="A100" s="74" t="s">
        <v>122</v>
      </c>
      <c r="B100" s="234">
        <v>0</v>
      </c>
      <c r="C100" s="234">
        <v>0</v>
      </c>
      <c r="D100" s="23"/>
      <c r="E100" s="23"/>
      <c r="F100" s="23"/>
      <c r="G100" s="23"/>
      <c r="H100" s="234">
        <v>115884</v>
      </c>
      <c r="I100" s="366">
        <v>28971</v>
      </c>
      <c r="J100" s="366">
        <v>115884</v>
      </c>
      <c r="K100" s="26"/>
      <c r="L100" s="234">
        <v>115884</v>
      </c>
      <c r="M100" s="234">
        <v>115884</v>
      </c>
      <c r="N100" s="234"/>
      <c r="O100" s="389">
        <f>+N100+M100</f>
        <v>115884</v>
      </c>
      <c r="P100" s="389"/>
      <c r="Q100" s="234">
        <f>-Q46</f>
        <v>30881.83250000002</v>
      </c>
      <c r="R100" s="366"/>
      <c r="S100" s="366"/>
      <c r="T100" s="366"/>
      <c r="U100" s="366"/>
      <c r="V100" s="366">
        <f>SUM(Q100:T100)</f>
        <v>30881.83250000002</v>
      </c>
      <c r="W100" s="366"/>
      <c r="X100" s="321"/>
      <c r="Y100" s="375">
        <f>(L100*1.05)/2</f>
        <v>60839.100000000006</v>
      </c>
      <c r="Z100" s="338"/>
      <c r="AA100" s="339"/>
      <c r="AB100" s="338"/>
      <c r="AC100" s="317"/>
      <c r="AD100" s="317"/>
      <c r="AE100" s="317"/>
      <c r="AF100" s="317"/>
      <c r="AG100" s="317"/>
      <c r="AH100" s="317"/>
      <c r="AI100" s="317"/>
      <c r="AJ100" s="317"/>
      <c r="AK100" s="317"/>
      <c r="AL100" s="317"/>
      <c r="AM100" s="317"/>
      <c r="AN100" s="317"/>
      <c r="AO100" s="317"/>
      <c r="AP100" s="317"/>
      <c r="AQ100" s="317"/>
      <c r="AR100" s="317"/>
      <c r="AS100" s="317"/>
      <c r="AT100" s="317"/>
      <c r="AU100" s="317"/>
    </row>
    <row r="101" spans="1:47" ht="12.75">
      <c r="A101" s="74" t="s">
        <v>173</v>
      </c>
      <c r="B101" s="234">
        <v>71219</v>
      </c>
      <c r="C101" s="234">
        <v>71219</v>
      </c>
      <c r="D101" s="23"/>
      <c r="E101" s="23"/>
      <c r="F101" s="23"/>
      <c r="G101" s="23"/>
      <c r="H101" s="234">
        <v>61118</v>
      </c>
      <c r="I101" s="366">
        <v>15938</v>
      </c>
      <c r="J101" s="366">
        <v>58439</v>
      </c>
      <c r="K101" s="26"/>
      <c r="L101" s="234">
        <v>63752</v>
      </c>
      <c r="M101" s="234">
        <v>63752</v>
      </c>
      <c r="N101" s="234"/>
      <c r="O101" s="389">
        <f>+N101+M101</f>
        <v>63752</v>
      </c>
      <c r="P101" s="389"/>
      <c r="Q101" s="234">
        <f>+M101/12*3</f>
        <v>15938</v>
      </c>
      <c r="R101" s="366">
        <f>+M101-Q101</f>
        <v>47814</v>
      </c>
      <c r="S101" s="366"/>
      <c r="T101" s="366"/>
      <c r="U101" s="366"/>
      <c r="V101" s="366">
        <f>SUM(Q101:T101)</f>
        <v>63752</v>
      </c>
      <c r="W101" s="366"/>
      <c r="X101" s="321"/>
      <c r="Y101" s="375">
        <f>(L101*1.05)/2</f>
        <v>33469.8</v>
      </c>
      <c r="Z101" s="338"/>
      <c r="AA101" s="339"/>
      <c r="AB101" s="338"/>
      <c r="AC101" s="317"/>
      <c r="AD101" s="317"/>
      <c r="AE101" s="317"/>
      <c r="AF101" s="317"/>
      <c r="AG101" s="317"/>
      <c r="AH101" s="317"/>
      <c r="AI101" s="317"/>
      <c r="AJ101" s="317"/>
      <c r="AK101" s="317"/>
      <c r="AL101" s="317"/>
      <c r="AM101" s="317"/>
      <c r="AN101" s="317"/>
      <c r="AO101" s="317"/>
      <c r="AP101" s="317"/>
      <c r="AQ101" s="317"/>
      <c r="AR101" s="317"/>
      <c r="AS101" s="317"/>
      <c r="AT101" s="317"/>
      <c r="AU101" s="317"/>
    </row>
    <row r="102" spans="1:47" ht="12.75">
      <c r="A102" s="240"/>
      <c r="B102" s="74"/>
      <c r="C102" s="74"/>
      <c r="D102" s="23"/>
      <c r="E102" s="23"/>
      <c r="F102" s="23"/>
      <c r="G102" s="23"/>
      <c r="H102" s="244"/>
      <c r="I102" s="340"/>
      <c r="J102" s="340"/>
      <c r="K102" s="295"/>
      <c r="L102" s="244"/>
      <c r="M102" s="244"/>
      <c r="N102" s="244"/>
      <c r="O102" s="389"/>
      <c r="P102" s="389"/>
      <c r="Q102" s="244"/>
      <c r="R102" s="340"/>
      <c r="S102" s="340"/>
      <c r="T102" s="340"/>
      <c r="U102" s="340"/>
      <c r="V102" s="340"/>
      <c r="W102" s="340"/>
      <c r="X102" s="321"/>
      <c r="Y102" s="340"/>
      <c r="Z102" s="338"/>
      <c r="AA102" s="339"/>
      <c r="AB102" s="338"/>
      <c r="AC102" s="317"/>
      <c r="AD102" s="317"/>
      <c r="AE102" s="317"/>
      <c r="AF102" s="317"/>
      <c r="AG102" s="317"/>
      <c r="AH102" s="317"/>
      <c r="AI102" s="317"/>
      <c r="AJ102" s="317"/>
      <c r="AK102" s="317"/>
      <c r="AL102" s="317"/>
      <c r="AM102" s="317"/>
      <c r="AN102" s="317"/>
      <c r="AO102" s="317"/>
      <c r="AP102" s="317"/>
      <c r="AQ102" s="317"/>
      <c r="AR102" s="317"/>
      <c r="AS102" s="317"/>
      <c r="AT102" s="317"/>
      <c r="AU102" s="317"/>
    </row>
    <row r="103" spans="1:47" ht="12.75">
      <c r="A103" s="6" t="s">
        <v>174</v>
      </c>
      <c r="B103" s="234">
        <v>213084</v>
      </c>
      <c r="C103" s="234">
        <v>213084</v>
      </c>
      <c r="D103" s="23"/>
      <c r="E103" s="23"/>
      <c r="F103" s="23"/>
      <c r="G103" s="23"/>
      <c r="H103" s="234">
        <v>88218</v>
      </c>
      <c r="I103" s="366">
        <v>22122</v>
      </c>
      <c r="J103" s="366">
        <v>88218</v>
      </c>
      <c r="K103" s="295"/>
      <c r="L103" s="244">
        <f>88218-51124</f>
        <v>37094</v>
      </c>
      <c r="M103" s="244">
        <v>37094</v>
      </c>
      <c r="N103" s="244"/>
      <c r="O103" s="389">
        <f>+N103+M103</f>
        <v>37094</v>
      </c>
      <c r="P103" s="389"/>
      <c r="Q103" s="244"/>
      <c r="R103" s="340"/>
      <c r="S103" s="340"/>
      <c r="T103" s="340"/>
      <c r="U103" s="340"/>
      <c r="V103" s="340"/>
      <c r="W103" s="340"/>
      <c r="X103" s="321"/>
      <c r="Y103" s="375">
        <f>(L103*1.05)/2</f>
        <v>19474.350000000002</v>
      </c>
      <c r="Z103" s="338"/>
      <c r="AA103" s="339"/>
      <c r="AB103" s="338"/>
      <c r="AC103" s="317"/>
      <c r="AD103" s="317"/>
      <c r="AE103" s="317"/>
      <c r="AF103" s="317"/>
      <c r="AG103" s="317"/>
      <c r="AH103" s="317"/>
      <c r="AI103" s="317"/>
      <c r="AJ103" s="317"/>
      <c r="AK103" s="317"/>
      <c r="AL103" s="317"/>
      <c r="AM103" s="317"/>
      <c r="AN103" s="317"/>
      <c r="AO103" s="317"/>
      <c r="AP103" s="317"/>
      <c r="AQ103" s="317"/>
      <c r="AR103" s="317"/>
      <c r="AS103" s="317"/>
      <c r="AT103" s="317"/>
      <c r="AU103" s="317"/>
    </row>
    <row r="104" spans="1:47" ht="15.75">
      <c r="A104" s="74" t="s">
        <v>207</v>
      </c>
      <c r="B104" s="234">
        <f>'special pays &amp; COLA'!I23</f>
        <v>8427</v>
      </c>
      <c r="C104" s="234">
        <f>B104</f>
        <v>8427</v>
      </c>
      <c r="D104" s="23"/>
      <c r="E104" s="23"/>
      <c r="F104" s="23"/>
      <c r="G104" s="23"/>
      <c r="H104" s="234">
        <f>'special pays &amp; COLA'!F23</f>
        <v>7936</v>
      </c>
      <c r="I104" s="366"/>
      <c r="J104" s="366"/>
      <c r="K104" s="295"/>
      <c r="L104" s="244">
        <f>'special pays &amp; COLA'!B23</f>
        <v>8795</v>
      </c>
      <c r="M104" s="244">
        <v>8795</v>
      </c>
      <c r="N104" s="244"/>
      <c r="O104" s="389">
        <f>+N104+M104</f>
        <v>8795</v>
      </c>
      <c r="P104" s="389"/>
      <c r="Q104" s="244"/>
      <c r="R104" s="340"/>
      <c r="S104" s="340"/>
      <c r="T104" s="340"/>
      <c r="U104" s="340"/>
      <c r="V104" s="340"/>
      <c r="W104" s="340"/>
      <c r="X104" s="321"/>
      <c r="Y104" s="375">
        <f>(L104*1.05)/2</f>
        <v>4617.375</v>
      </c>
      <c r="Z104" s="338"/>
      <c r="AA104" s="339"/>
      <c r="AB104" s="338"/>
      <c r="AC104" s="317"/>
      <c r="AD104" s="317"/>
      <c r="AE104" s="317"/>
      <c r="AF104" s="317"/>
      <c r="AG104" s="317"/>
      <c r="AH104" s="317"/>
      <c r="AI104" s="317"/>
      <c r="AJ104" s="317"/>
      <c r="AK104" s="317"/>
      <c r="AL104" s="317"/>
      <c r="AM104" s="317"/>
      <c r="AN104" s="317"/>
      <c r="AO104" s="317"/>
      <c r="AP104" s="317"/>
      <c r="AQ104" s="317"/>
      <c r="AR104" s="317"/>
      <c r="AS104" s="317"/>
      <c r="AT104" s="317"/>
      <c r="AU104" s="317"/>
    </row>
    <row r="105" spans="1:47" ht="15.75">
      <c r="A105" s="74" t="s">
        <v>206</v>
      </c>
      <c r="B105" s="234"/>
      <c r="C105" s="234"/>
      <c r="D105" s="23"/>
      <c r="E105" s="23"/>
      <c r="F105" s="23"/>
      <c r="G105" s="23"/>
      <c r="H105" s="234"/>
      <c r="I105" s="366"/>
      <c r="J105" s="366"/>
      <c r="K105" s="295"/>
      <c r="L105" s="244">
        <f>'special pays &amp; COLA'!C47</f>
        <v>4813.78</v>
      </c>
      <c r="M105" s="244">
        <v>4814</v>
      </c>
      <c r="N105" s="244"/>
      <c r="O105" s="389">
        <f>+N105+M105</f>
        <v>4814</v>
      </c>
      <c r="P105" s="389"/>
      <c r="Q105" s="244"/>
      <c r="R105" s="340"/>
      <c r="S105" s="340"/>
      <c r="T105" s="340"/>
      <c r="U105" s="340"/>
      <c r="V105" s="340"/>
      <c r="W105" s="340"/>
      <c r="X105" s="321"/>
      <c r="Y105" s="375">
        <f>(L105*1.05)/2</f>
        <v>2527.2345</v>
      </c>
      <c r="Z105" s="338"/>
      <c r="AA105" s="339"/>
      <c r="AB105" s="338"/>
      <c r="AC105" s="317"/>
      <c r="AD105" s="317"/>
      <c r="AE105" s="317"/>
      <c r="AF105" s="317"/>
      <c r="AG105" s="317"/>
      <c r="AH105" s="317"/>
      <c r="AI105" s="317"/>
      <c r="AJ105" s="317"/>
      <c r="AK105" s="317"/>
      <c r="AL105" s="317"/>
      <c r="AM105" s="317"/>
      <c r="AN105" s="317"/>
      <c r="AO105" s="317"/>
      <c r="AP105" s="317"/>
      <c r="AQ105" s="317"/>
      <c r="AR105" s="317"/>
      <c r="AS105" s="317"/>
      <c r="AT105" s="317"/>
      <c r="AU105" s="317"/>
    </row>
    <row r="106" spans="1:47" ht="12.75">
      <c r="A106" s="74" t="s">
        <v>147</v>
      </c>
      <c r="B106" s="234">
        <v>4000</v>
      </c>
      <c r="C106" s="234">
        <v>4000</v>
      </c>
      <c r="D106" s="23"/>
      <c r="E106" s="23"/>
      <c r="F106" s="23"/>
      <c r="G106" s="23"/>
      <c r="H106" s="234">
        <v>5000</v>
      </c>
      <c r="I106" s="366">
        <v>4098</v>
      </c>
      <c r="J106" s="366">
        <v>16392</v>
      </c>
      <c r="K106" s="26"/>
      <c r="L106" s="244">
        <v>5000</v>
      </c>
      <c r="M106" s="244">
        <v>5000</v>
      </c>
      <c r="N106" s="244"/>
      <c r="O106" s="389">
        <f>+N106+M106</f>
        <v>5000</v>
      </c>
      <c r="P106" s="389"/>
      <c r="Q106" s="244"/>
      <c r="R106" s="340"/>
      <c r="S106" s="340"/>
      <c r="T106" s="340"/>
      <c r="U106" s="340"/>
      <c r="V106" s="340"/>
      <c r="W106" s="340"/>
      <c r="X106" s="321"/>
      <c r="Y106" s="340">
        <f>(L106*1.03)/2</f>
        <v>2575</v>
      </c>
      <c r="Z106" s="338"/>
      <c r="AA106" s="339"/>
      <c r="AB106" s="338"/>
      <c r="AC106" s="317"/>
      <c r="AD106" s="317"/>
      <c r="AE106" s="317"/>
      <c r="AF106" s="317"/>
      <c r="AG106" s="317"/>
      <c r="AH106" s="317"/>
      <c r="AI106" s="317"/>
      <c r="AJ106" s="317"/>
      <c r="AK106" s="317"/>
      <c r="AL106" s="317"/>
      <c r="AM106" s="317"/>
      <c r="AN106" s="317"/>
      <c r="AO106" s="317"/>
      <c r="AP106" s="317"/>
      <c r="AQ106" s="317"/>
      <c r="AR106" s="317"/>
      <c r="AS106" s="317"/>
      <c r="AT106" s="317"/>
      <c r="AU106" s="317"/>
    </row>
    <row r="107" spans="1:47" ht="12.75">
      <c r="A107" s="74" t="s">
        <v>229</v>
      </c>
      <c r="B107" s="234"/>
      <c r="C107" s="234"/>
      <c r="D107" s="23"/>
      <c r="E107" s="23"/>
      <c r="F107" s="23"/>
      <c r="G107" s="23"/>
      <c r="H107" s="234"/>
      <c r="I107" s="366">
        <v>8151</v>
      </c>
      <c r="J107" s="366">
        <v>24453</v>
      </c>
      <c r="K107" s="26"/>
      <c r="L107" s="244"/>
      <c r="M107" s="244"/>
      <c r="N107" s="244"/>
      <c r="O107" s="389"/>
      <c r="P107" s="389"/>
      <c r="Q107" s="244"/>
      <c r="R107" s="340"/>
      <c r="S107" s="340"/>
      <c r="T107" s="340"/>
      <c r="U107" s="340"/>
      <c r="V107" s="340"/>
      <c r="W107" s="340"/>
      <c r="X107" s="321"/>
      <c r="Y107" s="340"/>
      <c r="Z107" s="338"/>
      <c r="AA107" s="339"/>
      <c r="AB107" s="338"/>
      <c r="AC107" s="317"/>
      <c r="AD107" s="317"/>
      <c r="AE107" s="317"/>
      <c r="AF107" s="317"/>
      <c r="AG107" s="317"/>
      <c r="AH107" s="317"/>
      <c r="AI107" s="317"/>
      <c r="AJ107" s="317"/>
      <c r="AK107" s="317"/>
      <c r="AL107" s="317"/>
      <c r="AM107" s="317"/>
      <c r="AN107" s="317"/>
      <c r="AO107" s="317"/>
      <c r="AP107" s="317"/>
      <c r="AQ107" s="317"/>
      <c r="AR107" s="317"/>
      <c r="AS107" s="317"/>
      <c r="AT107" s="317"/>
      <c r="AU107" s="317"/>
    </row>
    <row r="108" spans="1:47" ht="12.75">
      <c r="A108" s="74" t="s">
        <v>96</v>
      </c>
      <c r="B108" s="234"/>
      <c r="C108" s="234"/>
      <c r="D108" s="23"/>
      <c r="E108" s="23"/>
      <c r="F108" s="23"/>
      <c r="G108" s="23"/>
      <c r="H108" s="234"/>
      <c r="I108" s="366">
        <v>2060</v>
      </c>
      <c r="J108" s="366">
        <v>6179</v>
      </c>
      <c r="K108" s="26"/>
      <c r="L108" s="244"/>
      <c r="M108" s="244"/>
      <c r="N108" s="244"/>
      <c r="O108" s="389"/>
      <c r="P108" s="389"/>
      <c r="Q108" s="244"/>
      <c r="R108" s="340"/>
      <c r="S108" s="340"/>
      <c r="T108" s="340"/>
      <c r="U108" s="340"/>
      <c r="V108" s="340"/>
      <c r="W108" s="340"/>
      <c r="X108" s="321"/>
      <c r="Y108" s="340"/>
      <c r="Z108" s="338"/>
      <c r="AA108" s="339"/>
      <c r="AB108" s="338"/>
      <c r="AC108" s="317"/>
      <c r="AD108" s="317"/>
      <c r="AE108" s="317"/>
      <c r="AF108" s="317"/>
      <c r="AG108" s="317"/>
      <c r="AH108" s="317"/>
      <c r="AI108" s="317"/>
      <c r="AJ108" s="317"/>
      <c r="AK108" s="317"/>
      <c r="AL108" s="317"/>
      <c r="AM108" s="317"/>
      <c r="AN108" s="317"/>
      <c r="AO108" s="317"/>
      <c r="AP108" s="317"/>
      <c r="AQ108" s="317"/>
      <c r="AR108" s="317"/>
      <c r="AS108" s="317"/>
      <c r="AT108" s="317"/>
      <c r="AU108" s="317"/>
    </row>
    <row r="109" spans="1:47" ht="12.75">
      <c r="A109" s="81" t="s">
        <v>84</v>
      </c>
      <c r="B109" s="235">
        <v>54000</v>
      </c>
      <c r="C109" s="235">
        <v>54000</v>
      </c>
      <c r="D109" s="23"/>
      <c r="E109" s="23"/>
      <c r="F109" s="23"/>
      <c r="G109" s="23"/>
      <c r="H109" s="235">
        <v>5000</v>
      </c>
      <c r="I109" s="368"/>
      <c r="J109" s="368"/>
      <c r="K109" s="26"/>
      <c r="L109" s="284">
        <v>5000</v>
      </c>
      <c r="M109" s="284">
        <v>5000</v>
      </c>
      <c r="N109" s="284"/>
      <c r="O109" s="430">
        <f>+N109+M109</f>
        <v>5000</v>
      </c>
      <c r="P109" s="389"/>
      <c r="Q109" s="298"/>
      <c r="R109" s="341"/>
      <c r="S109" s="341"/>
      <c r="T109" s="341"/>
      <c r="U109" s="341"/>
      <c r="V109" s="341"/>
      <c r="W109" s="341"/>
      <c r="X109" s="321"/>
      <c r="Y109" s="341">
        <f>(L109*1.03)/2</f>
        <v>2575</v>
      </c>
      <c r="Z109" s="348"/>
      <c r="AA109" s="376"/>
      <c r="AB109" s="348"/>
      <c r="AC109" s="317"/>
      <c r="AD109" s="317"/>
      <c r="AE109" s="317"/>
      <c r="AF109" s="317"/>
      <c r="AG109" s="317"/>
      <c r="AH109" s="317"/>
      <c r="AI109" s="317"/>
      <c r="AJ109" s="317"/>
      <c r="AK109" s="317"/>
      <c r="AL109" s="317"/>
      <c r="AM109" s="317"/>
      <c r="AN109" s="317"/>
      <c r="AO109" s="317"/>
      <c r="AP109" s="317"/>
      <c r="AQ109" s="317"/>
      <c r="AR109" s="317"/>
      <c r="AS109" s="317"/>
      <c r="AT109" s="317"/>
      <c r="AU109" s="317"/>
    </row>
    <row r="110" spans="1:47" s="422" customFormat="1" ht="16.5">
      <c r="A110" s="417" t="s">
        <v>139</v>
      </c>
      <c r="B110" s="418">
        <f>SUM(B98:B109)</f>
        <v>464394</v>
      </c>
      <c r="C110" s="418">
        <f>SUM(C98:C109)</f>
        <v>464394</v>
      </c>
      <c r="D110" s="417"/>
      <c r="E110" s="417"/>
      <c r="F110" s="417"/>
      <c r="G110" s="417"/>
      <c r="H110" s="418">
        <f>SUM(H98:H109)</f>
        <v>400214</v>
      </c>
      <c r="I110" s="419">
        <f>SUM(I97:I109)</f>
        <v>110729</v>
      </c>
      <c r="J110" s="419">
        <f>SUM(J97:J109)</f>
        <v>417292</v>
      </c>
      <c r="K110" s="418"/>
      <c r="L110" s="418">
        <f>SUM(L98:L109)</f>
        <v>358296.78</v>
      </c>
      <c r="M110" s="418">
        <f>SUM(M98:M109)</f>
        <v>358297</v>
      </c>
      <c r="N110" s="418"/>
      <c r="O110" s="420">
        <f>+N110+M110</f>
        <v>358297</v>
      </c>
      <c r="P110" s="395"/>
      <c r="Q110" s="420">
        <f aca="true" t="shared" si="23" ref="Q110:V110">SUM(Q98:Q109)</f>
        <v>46819.83250000002</v>
      </c>
      <c r="R110" s="420">
        <f t="shared" si="23"/>
        <v>47814</v>
      </c>
      <c r="S110" s="420">
        <f t="shared" si="23"/>
        <v>0</v>
      </c>
      <c r="T110" s="420">
        <f t="shared" si="23"/>
        <v>0</v>
      </c>
      <c r="U110" s="420">
        <f t="shared" si="23"/>
        <v>0</v>
      </c>
      <c r="V110" s="420">
        <f t="shared" si="23"/>
        <v>94633.83250000002</v>
      </c>
      <c r="W110" s="419"/>
      <c r="X110" s="419"/>
      <c r="Y110" s="419">
        <f>SUM(Y98:Y109)</f>
        <v>188005.80950000003</v>
      </c>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row>
    <row r="111" spans="1:47" ht="12.75">
      <c r="A111" s="2"/>
      <c r="B111" s="2"/>
      <c r="C111" s="2"/>
      <c r="D111" s="2"/>
      <c r="E111" s="2"/>
      <c r="F111" s="2"/>
      <c r="G111" s="2"/>
      <c r="H111" s="25"/>
      <c r="I111" s="25"/>
      <c r="J111" s="25"/>
      <c r="K111" s="25"/>
      <c r="R111" s="317"/>
      <c r="S111" s="317"/>
      <c r="T111" s="317"/>
      <c r="U111" s="317"/>
      <c r="V111" s="317"/>
      <c r="W111" s="317"/>
      <c r="X111" s="317"/>
      <c r="Y111" s="342"/>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row>
    <row r="112" spans="2:47" ht="15.75">
      <c r="B112" s="2"/>
      <c r="C112" s="2"/>
      <c r="D112" s="2"/>
      <c r="E112" s="2"/>
      <c r="F112" s="2"/>
      <c r="G112" s="2"/>
      <c r="H112" s="25"/>
      <c r="I112" s="25"/>
      <c r="J112" s="25"/>
      <c r="K112" s="300" t="s">
        <v>183</v>
      </c>
      <c r="L112" s="301">
        <f>L110+L18</f>
        <v>1764973.45</v>
      </c>
      <c r="M112" s="301"/>
      <c r="N112" s="301"/>
      <c r="O112" s="301"/>
      <c r="P112" s="390"/>
      <c r="Q112" s="301"/>
      <c r="R112" s="326"/>
      <c r="S112" s="326"/>
      <c r="T112" s="326"/>
      <c r="U112" s="326"/>
      <c r="V112" s="326"/>
      <c r="W112" s="326"/>
      <c r="X112" s="317"/>
      <c r="Y112" s="342"/>
      <c r="Z112" s="317"/>
      <c r="AA112" s="317"/>
      <c r="AB112" s="317"/>
      <c r="AC112" s="317"/>
      <c r="AD112" s="317"/>
      <c r="AE112" s="317"/>
      <c r="AF112" s="317"/>
      <c r="AG112" s="317"/>
      <c r="AH112" s="317"/>
      <c r="AI112" s="317"/>
      <c r="AJ112" s="317"/>
      <c r="AK112" s="317"/>
      <c r="AL112" s="317"/>
      <c r="AM112" s="317"/>
      <c r="AN112" s="317"/>
      <c r="AO112" s="317"/>
      <c r="AP112" s="317"/>
      <c r="AQ112" s="317"/>
      <c r="AR112" s="317"/>
      <c r="AS112" s="317"/>
      <c r="AT112" s="317"/>
      <c r="AU112" s="317"/>
    </row>
    <row r="113" spans="1:47" ht="15.75">
      <c r="A113" s="79" t="s">
        <v>130</v>
      </c>
      <c r="B113" s="92"/>
      <c r="C113" s="92"/>
      <c r="D113" s="92"/>
      <c r="E113" s="92"/>
      <c r="F113" s="92"/>
      <c r="G113" s="92"/>
      <c r="I113" s="370"/>
      <c r="J113" s="370"/>
      <c r="L113" s="39"/>
      <c r="M113" s="20"/>
      <c r="N113" s="20"/>
      <c r="O113" s="20"/>
      <c r="P113" s="39"/>
      <c r="Q113" s="20"/>
      <c r="R113" s="374"/>
      <c r="S113" s="374"/>
      <c r="T113" s="374"/>
      <c r="U113" s="374"/>
      <c r="V113" s="374"/>
      <c r="W113" s="374"/>
      <c r="X113" s="319"/>
      <c r="Y113" s="325"/>
      <c r="Z113" s="319"/>
      <c r="AA113" s="317"/>
      <c r="AB113" s="317"/>
      <c r="AC113" s="317"/>
      <c r="AD113" s="317"/>
      <c r="AE113" s="317"/>
      <c r="AF113" s="317"/>
      <c r="AG113" s="317"/>
      <c r="AH113" s="317"/>
      <c r="AI113" s="317"/>
      <c r="AJ113" s="317"/>
      <c r="AK113" s="317"/>
      <c r="AL113" s="317"/>
      <c r="AM113" s="317"/>
      <c r="AN113" s="317"/>
      <c r="AO113" s="317"/>
      <c r="AP113" s="317"/>
      <c r="AQ113" s="317"/>
      <c r="AR113" s="317"/>
      <c r="AS113" s="317"/>
      <c r="AT113" s="317"/>
      <c r="AU113" s="317"/>
    </row>
    <row r="114" spans="1:47" ht="15.75">
      <c r="A114" s="79"/>
      <c r="B114" s="440">
        <v>2002</v>
      </c>
      <c r="C114" s="441"/>
      <c r="D114" s="2"/>
      <c r="E114" s="290">
        <v>2003</v>
      </c>
      <c r="F114" s="291"/>
      <c r="G114" s="291"/>
      <c r="H114" s="293"/>
      <c r="I114" s="315"/>
      <c r="J114" s="293"/>
      <c r="K114" s="292"/>
      <c r="L114" s="93">
        <v>2004</v>
      </c>
      <c r="M114" s="238">
        <v>2004</v>
      </c>
      <c r="N114" s="383">
        <v>2004</v>
      </c>
      <c r="O114" s="383">
        <v>2004</v>
      </c>
      <c r="P114" s="181"/>
      <c r="Q114" s="383">
        <v>2004</v>
      </c>
      <c r="R114" s="362">
        <v>2004</v>
      </c>
      <c r="S114" s="362">
        <v>2004</v>
      </c>
      <c r="T114" s="362">
        <v>2004</v>
      </c>
      <c r="U114" s="362">
        <v>2004</v>
      </c>
      <c r="V114" s="362">
        <v>2004</v>
      </c>
      <c r="W114" s="362" t="s">
        <v>257</v>
      </c>
      <c r="X114" s="317"/>
      <c r="Y114" s="377">
        <v>2005</v>
      </c>
      <c r="Z114" s="349" t="s">
        <v>246</v>
      </c>
      <c r="AA114" s="349" t="s">
        <v>246</v>
      </c>
      <c r="AB114" s="317"/>
      <c r="AC114" s="317"/>
      <c r="AD114" s="317"/>
      <c r="AE114" s="317"/>
      <c r="AF114" s="317"/>
      <c r="AG114" s="317"/>
      <c r="AH114" s="317"/>
      <c r="AI114" s="317"/>
      <c r="AJ114" s="317"/>
      <c r="AK114" s="317"/>
      <c r="AL114" s="317"/>
      <c r="AM114" s="317"/>
      <c r="AN114" s="317"/>
      <c r="AO114" s="317"/>
      <c r="AP114" s="317"/>
      <c r="AQ114" s="317"/>
      <c r="AR114" s="317"/>
      <c r="AS114" s="317"/>
      <c r="AT114" s="317"/>
      <c r="AU114" s="317"/>
    </row>
    <row r="115" spans="1:47" ht="15.75">
      <c r="A115" s="79"/>
      <c r="B115" s="71" t="s">
        <v>130</v>
      </c>
      <c r="C115" s="71" t="s">
        <v>130</v>
      </c>
      <c r="D115" s="2"/>
      <c r="E115" s="72" t="s">
        <v>180</v>
      </c>
      <c r="F115" s="282"/>
      <c r="G115" s="228" t="s">
        <v>67</v>
      </c>
      <c r="H115" s="224"/>
      <c r="I115" s="224" t="s">
        <v>216</v>
      </c>
      <c r="J115" s="224" t="s">
        <v>218</v>
      </c>
      <c r="K115" s="1"/>
      <c r="L115" s="72" t="s">
        <v>181</v>
      </c>
      <c r="M115" s="282" t="s">
        <v>60</v>
      </c>
      <c r="N115" s="71" t="s">
        <v>236</v>
      </c>
      <c r="O115" s="71" t="s">
        <v>60</v>
      </c>
      <c r="P115" s="71"/>
      <c r="Q115" s="71" t="s">
        <v>254</v>
      </c>
      <c r="R115" s="363" t="s">
        <v>223</v>
      </c>
      <c r="S115" s="363" t="s">
        <v>233</v>
      </c>
      <c r="T115" s="363" t="s">
        <v>234</v>
      </c>
      <c r="U115" s="363" t="s">
        <v>224</v>
      </c>
      <c r="V115" s="363" t="s">
        <v>256</v>
      </c>
      <c r="W115" s="439" t="s">
        <v>48</v>
      </c>
      <c r="X115" s="317"/>
      <c r="Y115" s="372" t="s">
        <v>177</v>
      </c>
      <c r="Z115" s="350" t="s">
        <v>226</v>
      </c>
      <c r="AA115" s="350" t="s">
        <v>249</v>
      </c>
      <c r="AB115" s="317"/>
      <c r="AC115" s="317"/>
      <c r="AD115" s="317"/>
      <c r="AE115" s="317"/>
      <c r="AF115" s="317"/>
      <c r="AG115" s="317"/>
      <c r="AH115" s="317"/>
      <c r="AI115" s="317"/>
      <c r="AJ115" s="317"/>
      <c r="AK115" s="317"/>
      <c r="AL115" s="317"/>
      <c r="AM115" s="317"/>
      <c r="AN115" s="317"/>
      <c r="AO115" s="317"/>
      <c r="AP115" s="317"/>
      <c r="AQ115" s="317"/>
      <c r="AR115" s="317"/>
      <c r="AS115" s="317"/>
      <c r="AT115" s="317"/>
      <c r="AU115" s="317"/>
    </row>
    <row r="116" spans="1:47" ht="12.75">
      <c r="A116" s="59"/>
      <c r="B116" s="245" t="s">
        <v>131</v>
      </c>
      <c r="C116" s="245" t="s">
        <v>132</v>
      </c>
      <c r="D116" s="2"/>
      <c r="E116" s="3">
        <v>2002</v>
      </c>
      <c r="F116" s="56"/>
      <c r="G116" s="230" t="s">
        <v>130</v>
      </c>
      <c r="H116" s="223" t="s">
        <v>38</v>
      </c>
      <c r="I116" s="223" t="s">
        <v>132</v>
      </c>
      <c r="J116" s="223" t="s">
        <v>232</v>
      </c>
      <c r="K116" s="1"/>
      <c r="L116" s="139" t="s">
        <v>130</v>
      </c>
      <c r="M116" s="431" t="s">
        <v>235</v>
      </c>
      <c r="N116" s="245" t="s">
        <v>237</v>
      </c>
      <c r="O116" s="229" t="s">
        <v>238</v>
      </c>
      <c r="P116" s="71"/>
      <c r="Q116" s="230" t="s">
        <v>235</v>
      </c>
      <c r="R116" s="364"/>
      <c r="S116" s="364"/>
      <c r="T116" s="364"/>
      <c r="U116" s="364"/>
      <c r="V116" s="364" t="s">
        <v>255</v>
      </c>
      <c r="W116" s="364" t="s">
        <v>244</v>
      </c>
      <c r="X116" s="317"/>
      <c r="Y116" s="376"/>
      <c r="Z116" s="351" t="s">
        <v>223</v>
      </c>
      <c r="AA116" s="351" t="s">
        <v>237</v>
      </c>
      <c r="AB116" s="317"/>
      <c r="AC116" s="317"/>
      <c r="AD116" s="317"/>
      <c r="AE116" s="317"/>
      <c r="AF116" s="317"/>
      <c r="AG116" s="317"/>
      <c r="AH116" s="317"/>
      <c r="AI116" s="317"/>
      <c r="AJ116" s="317"/>
      <c r="AK116" s="317"/>
      <c r="AL116" s="317"/>
      <c r="AM116" s="317"/>
      <c r="AN116" s="317"/>
      <c r="AO116" s="317"/>
      <c r="AP116" s="317"/>
      <c r="AQ116" s="317"/>
      <c r="AR116" s="317"/>
      <c r="AS116" s="317"/>
      <c r="AT116" s="317"/>
      <c r="AU116" s="317"/>
    </row>
    <row r="117" spans="1:47" ht="12.75">
      <c r="A117" s="260" t="s">
        <v>130</v>
      </c>
      <c r="B117" s="244"/>
      <c r="C117" s="244"/>
      <c r="D117" s="285"/>
      <c r="E117" s="244"/>
      <c r="F117" s="279"/>
      <c r="G117" s="275"/>
      <c r="H117" s="286"/>
      <c r="I117" s="373"/>
      <c r="J117" s="373"/>
      <c r="K117" s="287"/>
      <c r="L117" s="74"/>
      <c r="M117" s="391"/>
      <c r="N117" s="391"/>
      <c r="O117" s="391"/>
      <c r="P117" s="74"/>
      <c r="Q117" s="391"/>
      <c r="R117" s="378"/>
      <c r="S117" s="378"/>
      <c r="T117" s="378"/>
      <c r="U117" s="378"/>
      <c r="V117" s="378"/>
      <c r="W117" s="378"/>
      <c r="X117" s="317"/>
      <c r="Y117" s="378"/>
      <c r="Z117" s="337"/>
      <c r="AA117" s="337"/>
      <c r="AB117" s="317"/>
      <c r="AC117" s="317"/>
      <c r="AD117" s="317"/>
      <c r="AE117" s="317"/>
      <c r="AF117" s="317"/>
      <c r="AG117" s="317"/>
      <c r="AH117" s="317"/>
      <c r="AI117" s="317"/>
      <c r="AJ117" s="317"/>
      <c r="AK117" s="317"/>
      <c r="AL117" s="317"/>
      <c r="AM117" s="317"/>
      <c r="AN117" s="317"/>
      <c r="AO117" s="317"/>
      <c r="AP117" s="317"/>
      <c r="AQ117" s="317"/>
      <c r="AR117" s="317"/>
      <c r="AS117" s="317"/>
      <c r="AT117" s="317"/>
      <c r="AU117" s="317"/>
    </row>
    <row r="118" spans="1:47" ht="12.75">
      <c r="A118" s="74" t="s">
        <v>225</v>
      </c>
      <c r="B118" s="234">
        <v>500000</v>
      </c>
      <c r="C118" s="234">
        <v>0</v>
      </c>
      <c r="D118" s="285"/>
      <c r="E118" s="234">
        <v>500000</v>
      </c>
      <c r="F118" s="51"/>
      <c r="G118" s="100"/>
      <c r="H118" s="234">
        <f>SUM(E118:G118)</f>
        <v>500000</v>
      </c>
      <c r="I118" s="234">
        <v>353900</v>
      </c>
      <c r="J118" s="234">
        <v>353900</v>
      </c>
      <c r="K118" s="287"/>
      <c r="L118" s="74"/>
      <c r="M118" s="74"/>
      <c r="N118" s="74"/>
      <c r="O118" s="74"/>
      <c r="P118" s="74"/>
      <c r="Q118" s="74"/>
      <c r="R118" s="366"/>
      <c r="S118" s="366"/>
      <c r="T118" s="366"/>
      <c r="U118" s="366"/>
      <c r="V118" s="366"/>
      <c r="W118" s="366"/>
      <c r="X118" s="317"/>
      <c r="Y118" s="339"/>
      <c r="Z118" s="338"/>
      <c r="AA118" s="338"/>
      <c r="AB118" s="317"/>
      <c r="AC118" s="317"/>
      <c r="AD118" s="317"/>
      <c r="AE118" s="317"/>
      <c r="AF118" s="317"/>
      <c r="AG118" s="317"/>
      <c r="AH118" s="317"/>
      <c r="AI118" s="317"/>
      <c r="AJ118" s="317"/>
      <c r="AK118" s="317"/>
      <c r="AL118" s="317"/>
      <c r="AM118" s="317"/>
      <c r="AN118" s="317"/>
      <c r="AO118" s="317"/>
      <c r="AP118" s="317"/>
      <c r="AQ118" s="317"/>
      <c r="AR118" s="317"/>
      <c r="AS118" s="317"/>
      <c r="AT118" s="317"/>
      <c r="AU118" s="317"/>
    </row>
    <row r="119" spans="1:47" ht="12.75">
      <c r="A119" s="23" t="s">
        <v>227</v>
      </c>
      <c r="B119" s="100"/>
      <c r="C119" s="234"/>
      <c r="D119" s="285"/>
      <c r="E119" s="234"/>
      <c r="F119" s="51"/>
      <c r="G119" s="100">
        <v>598510</v>
      </c>
      <c r="H119" s="100">
        <v>598510</v>
      </c>
      <c r="I119" s="234"/>
      <c r="J119" s="234"/>
      <c r="K119" s="287"/>
      <c r="L119" s="234">
        <v>548175</v>
      </c>
      <c r="M119" s="234">
        <v>548175</v>
      </c>
      <c r="N119" s="234">
        <v>361368</v>
      </c>
      <c r="O119" s="392">
        <f>+N119+M119</f>
        <v>909543</v>
      </c>
      <c r="P119" s="392"/>
      <c r="Q119" s="234">
        <v>59324</v>
      </c>
      <c r="R119" s="366">
        <v>132685</v>
      </c>
      <c r="S119" s="366">
        <f>657824-T119</f>
        <v>329288</v>
      </c>
      <c r="T119" s="366">
        <f>4563*6*12</f>
        <v>328536</v>
      </c>
      <c r="U119" s="339"/>
      <c r="V119" s="340">
        <f>SUM(Q119:T119)</f>
        <v>849833</v>
      </c>
      <c r="W119" s="339"/>
      <c r="X119" s="317"/>
      <c r="Y119" s="366">
        <v>548175</v>
      </c>
      <c r="Z119" s="344">
        <v>188338</v>
      </c>
      <c r="AA119" s="344">
        <v>737719</v>
      </c>
      <c r="AB119" s="317"/>
      <c r="AC119" s="317"/>
      <c r="AD119" s="317"/>
      <c r="AE119" s="317"/>
      <c r="AF119" s="317"/>
      <c r="AG119" s="317"/>
      <c r="AH119" s="317"/>
      <c r="AI119" s="317"/>
      <c r="AJ119" s="317"/>
      <c r="AK119" s="317"/>
      <c r="AL119" s="317"/>
      <c r="AM119" s="317"/>
      <c r="AN119" s="317"/>
      <c r="AO119" s="317"/>
      <c r="AP119" s="317"/>
      <c r="AQ119" s="317"/>
      <c r="AR119" s="317"/>
      <c r="AS119" s="317"/>
      <c r="AT119" s="317"/>
      <c r="AU119" s="317"/>
    </row>
    <row r="120" spans="1:47" ht="12.75">
      <c r="A120" s="59" t="s">
        <v>228</v>
      </c>
      <c r="B120" s="359"/>
      <c r="C120" s="235"/>
      <c r="D120" s="285"/>
      <c r="E120" s="235"/>
      <c r="F120" s="26"/>
      <c r="G120" s="359">
        <v>163000</v>
      </c>
      <c r="H120" s="235">
        <v>163000</v>
      </c>
      <c r="I120" s="235"/>
      <c r="J120" s="235"/>
      <c r="K120" s="287"/>
      <c r="L120" s="235"/>
      <c r="M120" s="235"/>
      <c r="N120" s="235"/>
      <c r="O120" s="432"/>
      <c r="P120" s="234"/>
      <c r="Q120" s="359"/>
      <c r="R120" s="376"/>
      <c r="S120" s="376"/>
      <c r="T120" s="376"/>
      <c r="U120" s="376"/>
      <c r="V120" s="376"/>
      <c r="W120" s="376"/>
      <c r="X120" s="317"/>
      <c r="Y120" s="368"/>
      <c r="Z120" s="348"/>
      <c r="AA120" s="348"/>
      <c r="AB120" s="317"/>
      <c r="AC120" s="317"/>
      <c r="AD120" s="317"/>
      <c r="AE120" s="317"/>
      <c r="AF120" s="317"/>
      <c r="AG120" s="317"/>
      <c r="AH120" s="317"/>
      <c r="AI120" s="317"/>
      <c r="AJ120" s="317"/>
      <c r="AK120" s="317"/>
      <c r="AL120" s="317"/>
      <c r="AM120" s="317"/>
      <c r="AN120" s="317"/>
      <c r="AO120" s="317"/>
      <c r="AP120" s="317"/>
      <c r="AQ120" s="317"/>
      <c r="AR120" s="317"/>
      <c r="AS120" s="317"/>
      <c r="AT120" s="317"/>
      <c r="AU120" s="317"/>
    </row>
    <row r="121" spans="1:47" s="401" customFormat="1" ht="16.5">
      <c r="A121" s="417" t="s">
        <v>134</v>
      </c>
      <c r="B121" s="423">
        <f>SUM(B118:B119)</f>
        <v>500000</v>
      </c>
      <c r="C121" s="423">
        <f>SUM(C118:C119)</f>
        <v>0</v>
      </c>
      <c r="D121" s="424"/>
      <c r="E121" s="423">
        <f>SUM(E118:E119)</f>
        <v>500000</v>
      </c>
      <c r="F121" s="423"/>
      <c r="G121" s="423">
        <f>SUM(G119:G120)</f>
        <v>761510</v>
      </c>
      <c r="H121" s="423">
        <f>SUM(H118:H120)</f>
        <v>1261510</v>
      </c>
      <c r="I121" s="418">
        <f>SUM(I118:I119)</f>
        <v>353900</v>
      </c>
      <c r="J121" s="418">
        <f>SUM(J118:J119)</f>
        <v>353900</v>
      </c>
      <c r="K121" s="425"/>
      <c r="L121" s="423">
        <f>SUM(L119:L119)</f>
        <v>548175</v>
      </c>
      <c r="M121" s="418">
        <f>SUM(M119:M119)</f>
        <v>548175</v>
      </c>
      <c r="N121" s="418">
        <f>SUM(N119)</f>
        <v>361368</v>
      </c>
      <c r="O121" s="418">
        <f>SUM(O118:O120)</f>
        <v>909543</v>
      </c>
      <c r="P121" s="418"/>
      <c r="Q121" s="418">
        <f>SUM(Q118:Q120)</f>
        <v>59324</v>
      </c>
      <c r="R121" s="418">
        <f>SUM(R118:R120)</f>
        <v>132685</v>
      </c>
      <c r="S121" s="418">
        <f>SUM(S118:S120)</f>
        <v>329288</v>
      </c>
      <c r="T121" s="418">
        <f>SUM(T118:T120)</f>
        <v>328536</v>
      </c>
      <c r="U121" s="419"/>
      <c r="V121" s="419">
        <f>SUM(V118:V120)</f>
        <v>849833</v>
      </c>
      <c r="W121" s="419"/>
      <c r="X121" s="400"/>
      <c r="Y121" s="426">
        <f>SUM(Y119:Y119)</f>
        <v>548175</v>
      </c>
      <c r="Z121" s="427">
        <f>SUM(Z117:Z120)</f>
        <v>188338</v>
      </c>
      <c r="AA121" s="427">
        <f>SUM(AA117:AA120)</f>
        <v>737719</v>
      </c>
      <c r="AB121" s="400"/>
      <c r="AC121" s="400"/>
      <c r="AD121" s="400"/>
      <c r="AE121" s="400"/>
      <c r="AF121" s="400"/>
      <c r="AG121" s="400"/>
      <c r="AH121" s="400"/>
      <c r="AI121" s="400"/>
      <c r="AJ121" s="400"/>
      <c r="AK121" s="400"/>
      <c r="AL121" s="400"/>
      <c r="AM121" s="400"/>
      <c r="AN121" s="400"/>
      <c r="AO121" s="400"/>
      <c r="AP121" s="400"/>
      <c r="AQ121" s="400"/>
      <c r="AR121" s="400"/>
      <c r="AS121" s="400"/>
      <c r="AT121" s="400"/>
      <c r="AU121" s="400"/>
    </row>
    <row r="122" spans="1:25" ht="12.75">
      <c r="A122" s="2"/>
      <c r="B122" s="2"/>
      <c r="C122" s="2"/>
      <c r="D122" s="2"/>
      <c r="E122" s="2"/>
      <c r="F122" s="2"/>
      <c r="G122" s="2"/>
      <c r="H122" s="25"/>
      <c r="I122" s="25"/>
      <c r="J122" s="25"/>
      <c r="K122" s="25"/>
      <c r="R122" s="317"/>
      <c r="S122" s="317"/>
      <c r="T122" s="317"/>
      <c r="U122" s="317"/>
      <c r="V122" s="317"/>
      <c r="W122" s="317"/>
      <c r="X122" s="328"/>
      <c r="Y122" s="317"/>
    </row>
    <row r="123" spans="1:24" ht="12.75">
      <c r="A123" s="2"/>
      <c r="B123" s="2"/>
      <c r="C123" s="2"/>
      <c r="D123" s="2"/>
      <c r="E123" s="2"/>
      <c r="F123" s="2"/>
      <c r="G123" s="2"/>
      <c r="H123" s="25"/>
      <c r="I123" s="25"/>
      <c r="J123" s="25"/>
      <c r="K123" s="25"/>
      <c r="X123" s="23"/>
    </row>
    <row r="124" spans="1:24" ht="15.75">
      <c r="A124" s="294"/>
      <c r="B124" s="2"/>
      <c r="C124" s="2"/>
      <c r="D124" s="2"/>
      <c r="E124" s="2"/>
      <c r="F124" s="2"/>
      <c r="G124" s="2"/>
      <c r="H124" s="25"/>
      <c r="I124" s="25"/>
      <c r="J124" s="25"/>
      <c r="K124" s="25"/>
      <c r="X124" s="23"/>
    </row>
    <row r="125" spans="1:24" ht="12.75">
      <c r="A125" s="2"/>
      <c r="B125" s="2"/>
      <c r="C125" s="2"/>
      <c r="D125" s="2"/>
      <c r="E125" s="2"/>
      <c r="F125" s="2"/>
      <c r="G125" s="2"/>
      <c r="H125" s="25"/>
      <c r="I125" s="25"/>
      <c r="J125" s="25"/>
      <c r="K125" s="25"/>
      <c r="X125" s="23"/>
    </row>
    <row r="126" spans="1:24" ht="12.75">
      <c r="A126" s="2"/>
      <c r="B126" s="2"/>
      <c r="C126" s="2"/>
      <c r="D126" s="2"/>
      <c r="E126" s="2"/>
      <c r="F126" s="2"/>
      <c r="G126" s="2"/>
      <c r="H126" s="25"/>
      <c r="I126" s="25"/>
      <c r="J126" s="25"/>
      <c r="K126" s="25"/>
      <c r="X126" s="23"/>
    </row>
    <row r="127" spans="1:24" ht="12.75">
      <c r="A127" s="2"/>
      <c r="B127" s="2"/>
      <c r="C127" s="2"/>
      <c r="D127" s="2"/>
      <c r="E127" s="2"/>
      <c r="F127" s="2"/>
      <c r="G127" s="2"/>
      <c r="H127" s="25"/>
      <c r="I127" s="25"/>
      <c r="J127" s="25"/>
      <c r="K127" s="25"/>
      <c r="X127" s="23"/>
    </row>
    <row r="128" spans="1:24" ht="12.75">
      <c r="A128" s="2"/>
      <c r="B128" s="2"/>
      <c r="C128" s="2"/>
      <c r="D128" s="2"/>
      <c r="E128" s="2"/>
      <c r="F128" s="2"/>
      <c r="G128" s="2"/>
      <c r="H128" s="25"/>
      <c r="I128" s="25"/>
      <c r="J128" s="25"/>
      <c r="K128" s="25"/>
      <c r="X128" s="23"/>
    </row>
    <row r="129" spans="1:24" ht="12.75">
      <c r="A129" s="2"/>
      <c r="B129" s="2"/>
      <c r="C129" s="2"/>
      <c r="D129" s="2"/>
      <c r="E129" s="2"/>
      <c r="F129" s="2"/>
      <c r="G129" s="2"/>
      <c r="H129" s="25"/>
      <c r="I129" s="25"/>
      <c r="J129" s="25"/>
      <c r="K129" s="25"/>
      <c r="X129" s="23"/>
    </row>
    <row r="130" spans="1:24" ht="12.75">
      <c r="A130" s="2"/>
      <c r="B130" s="2"/>
      <c r="C130" s="2"/>
      <c r="D130" s="2"/>
      <c r="E130" s="2"/>
      <c r="F130" s="2"/>
      <c r="G130" s="2"/>
      <c r="H130" s="25"/>
      <c r="I130" s="25"/>
      <c r="J130" s="25"/>
      <c r="K130" s="25"/>
      <c r="X130" s="23"/>
    </row>
    <row r="131" spans="1:24" ht="12.75">
      <c r="A131" s="2"/>
      <c r="B131" s="2"/>
      <c r="C131" s="2"/>
      <c r="D131" s="2"/>
      <c r="E131" s="2"/>
      <c r="F131" s="2"/>
      <c r="G131" s="2"/>
      <c r="H131" s="25"/>
      <c r="I131" s="25"/>
      <c r="J131" s="25"/>
      <c r="K131" s="25"/>
      <c r="X131" s="23"/>
    </row>
    <row r="132" spans="1:24" ht="12.75">
      <c r="A132" s="2"/>
      <c r="B132" s="2"/>
      <c r="C132" s="2"/>
      <c r="D132" s="2"/>
      <c r="E132" s="2"/>
      <c r="F132" s="2"/>
      <c r="G132" s="2"/>
      <c r="H132" s="25"/>
      <c r="I132" s="25"/>
      <c r="J132" s="25"/>
      <c r="K132" s="25"/>
      <c r="X132" s="23"/>
    </row>
    <row r="133" spans="1:24" ht="12.75">
      <c r="A133" s="2"/>
      <c r="B133" s="2"/>
      <c r="C133" s="2"/>
      <c r="D133" s="2"/>
      <c r="E133" s="2"/>
      <c r="F133" s="2"/>
      <c r="G133" s="2"/>
      <c r="H133" s="25"/>
      <c r="I133" s="25"/>
      <c r="J133" s="25"/>
      <c r="K133" s="25"/>
      <c r="X133" s="23"/>
    </row>
    <row r="134" spans="1:24" ht="12.75">
      <c r="A134" s="2"/>
      <c r="B134" s="2"/>
      <c r="C134" s="2"/>
      <c r="D134" s="2"/>
      <c r="E134" s="2"/>
      <c r="F134" s="2"/>
      <c r="G134" s="2"/>
      <c r="H134" s="25"/>
      <c r="I134" s="25"/>
      <c r="J134" s="25"/>
      <c r="K134" s="25"/>
      <c r="X134" s="23"/>
    </row>
    <row r="135" spans="1:24" ht="12.75">
      <c r="A135" s="2"/>
      <c r="B135" s="2"/>
      <c r="C135" s="2"/>
      <c r="D135" s="2"/>
      <c r="E135" s="2"/>
      <c r="F135" s="2"/>
      <c r="G135" s="2"/>
      <c r="H135" s="25"/>
      <c r="I135" s="25"/>
      <c r="J135" s="25"/>
      <c r="K135" s="25"/>
      <c r="X135" s="23"/>
    </row>
    <row r="136" spans="1:24" ht="12.75">
      <c r="A136" s="2"/>
      <c r="B136" s="2"/>
      <c r="C136" s="2"/>
      <c r="D136" s="2"/>
      <c r="E136" s="2"/>
      <c r="F136" s="2"/>
      <c r="G136" s="2"/>
      <c r="H136" s="25"/>
      <c r="I136" s="25"/>
      <c r="J136" s="25"/>
      <c r="K136" s="25"/>
      <c r="X136" s="23"/>
    </row>
    <row r="137" spans="1:24" ht="12.75">
      <c r="A137" s="2"/>
      <c r="B137" s="2"/>
      <c r="C137" s="2"/>
      <c r="D137" s="2"/>
      <c r="E137" s="2"/>
      <c r="F137" s="2"/>
      <c r="G137" s="2"/>
      <c r="H137" s="25"/>
      <c r="I137" s="25"/>
      <c r="J137" s="25"/>
      <c r="K137" s="25"/>
      <c r="X137" s="23"/>
    </row>
    <row r="138" spans="1:24" ht="12.75">
      <c r="A138" s="2"/>
      <c r="B138" s="2"/>
      <c r="C138" s="2"/>
      <c r="D138" s="2"/>
      <c r="E138" s="2"/>
      <c r="F138" s="2"/>
      <c r="G138" s="2"/>
      <c r="H138" s="25"/>
      <c r="I138" s="25"/>
      <c r="J138" s="25"/>
      <c r="K138" s="25"/>
      <c r="X138" s="23"/>
    </row>
    <row r="139" spans="1:24" ht="12.75">
      <c r="A139" s="2"/>
      <c r="B139" s="2"/>
      <c r="C139" s="2"/>
      <c r="D139" s="2"/>
      <c r="E139" s="2"/>
      <c r="F139" s="2"/>
      <c r="G139" s="2"/>
      <c r="H139" s="25"/>
      <c r="I139" s="25"/>
      <c r="J139" s="25"/>
      <c r="K139" s="25"/>
      <c r="X139" s="23"/>
    </row>
    <row r="140" spans="1:24" ht="12.75">
      <c r="A140" s="2"/>
      <c r="B140" s="2"/>
      <c r="C140" s="2"/>
      <c r="D140" s="2"/>
      <c r="E140" s="2"/>
      <c r="F140" s="2"/>
      <c r="G140" s="2"/>
      <c r="H140" s="25"/>
      <c r="I140" s="25"/>
      <c r="J140" s="25"/>
      <c r="K140" s="25"/>
      <c r="X140" s="23"/>
    </row>
    <row r="141" spans="1:24" ht="12.75">
      <c r="A141" s="2"/>
      <c r="B141" s="2"/>
      <c r="C141" s="2"/>
      <c r="D141" s="2"/>
      <c r="E141" s="2"/>
      <c r="F141" s="2"/>
      <c r="G141" s="2"/>
      <c r="H141" s="25"/>
      <c r="I141" s="25"/>
      <c r="J141" s="25"/>
      <c r="K141" s="25"/>
      <c r="X141" s="23"/>
    </row>
    <row r="142" spans="1:24" ht="12.75">
      <c r="A142" s="2"/>
      <c r="B142" s="2"/>
      <c r="C142" s="2"/>
      <c r="D142" s="2"/>
      <c r="E142" s="2"/>
      <c r="F142" s="2"/>
      <c r="G142" s="2"/>
      <c r="H142" s="25"/>
      <c r="I142" s="25"/>
      <c r="J142" s="25"/>
      <c r="K142" s="25"/>
      <c r="X142" s="23"/>
    </row>
    <row r="143" spans="1:24" ht="12.75">
      <c r="A143" s="2"/>
      <c r="B143" s="2"/>
      <c r="C143" s="2"/>
      <c r="D143" s="2"/>
      <c r="E143" s="2"/>
      <c r="F143" s="2"/>
      <c r="G143" s="2"/>
      <c r="H143" s="25"/>
      <c r="I143" s="25"/>
      <c r="J143" s="25"/>
      <c r="K143" s="25"/>
      <c r="X143" s="23"/>
    </row>
    <row r="144" spans="1:24" ht="12.75">
      <c r="A144" s="2"/>
      <c r="B144" s="2"/>
      <c r="C144" s="2"/>
      <c r="D144" s="2"/>
      <c r="E144" s="2"/>
      <c r="F144" s="2"/>
      <c r="G144" s="2"/>
      <c r="H144" s="25"/>
      <c r="I144" s="25"/>
      <c r="J144" s="25"/>
      <c r="K144" s="25"/>
      <c r="X144" s="23"/>
    </row>
    <row r="145" spans="1:24" ht="12.75">
      <c r="A145" s="2"/>
      <c r="B145" s="2"/>
      <c r="C145" s="2"/>
      <c r="D145" s="2"/>
      <c r="E145" s="2"/>
      <c r="F145" s="2"/>
      <c r="G145" s="2"/>
      <c r="H145" s="25"/>
      <c r="I145" s="25"/>
      <c r="J145" s="25"/>
      <c r="K145" s="25"/>
      <c r="X145" s="23"/>
    </row>
    <row r="146" spans="1:24" ht="12.75">
      <c r="A146" s="2"/>
      <c r="B146" s="2"/>
      <c r="C146" s="2"/>
      <c r="D146" s="2"/>
      <c r="E146" s="2"/>
      <c r="F146" s="2"/>
      <c r="G146" s="2"/>
      <c r="H146" s="25"/>
      <c r="I146" s="25"/>
      <c r="J146" s="25"/>
      <c r="K146" s="25"/>
      <c r="X146" s="23"/>
    </row>
    <row r="147" spans="1:24" ht="12.75">
      <c r="A147" s="2"/>
      <c r="B147" s="2"/>
      <c r="C147" s="2"/>
      <c r="D147" s="2"/>
      <c r="E147" s="2"/>
      <c r="F147" s="2"/>
      <c r="G147" s="2"/>
      <c r="H147" s="25"/>
      <c r="I147" s="25"/>
      <c r="J147" s="25"/>
      <c r="K147" s="25"/>
      <c r="X147" s="23"/>
    </row>
    <row r="148" spans="1:24" ht="12.75">
      <c r="A148" s="2"/>
      <c r="B148" s="2"/>
      <c r="C148" s="2"/>
      <c r="D148" s="2"/>
      <c r="E148" s="2"/>
      <c r="F148" s="2"/>
      <c r="G148" s="2"/>
      <c r="H148" s="25"/>
      <c r="I148" s="25"/>
      <c r="J148" s="25"/>
      <c r="K148" s="25"/>
      <c r="X148" s="23"/>
    </row>
    <row r="149" spans="1:24" ht="12.75">
      <c r="A149" s="2"/>
      <c r="B149" s="2"/>
      <c r="C149" s="2"/>
      <c r="D149" s="2"/>
      <c r="E149" s="2"/>
      <c r="F149" s="2"/>
      <c r="G149" s="2"/>
      <c r="H149" s="25"/>
      <c r="I149" s="25"/>
      <c r="J149" s="25"/>
      <c r="K149" s="25"/>
      <c r="X149" s="23"/>
    </row>
    <row r="150" spans="1:24" ht="12.75">
      <c r="A150" s="2"/>
      <c r="B150" s="2"/>
      <c r="C150" s="2"/>
      <c r="D150" s="2"/>
      <c r="E150" s="2"/>
      <c r="F150" s="2"/>
      <c r="G150" s="2"/>
      <c r="H150" s="25"/>
      <c r="I150" s="25"/>
      <c r="J150" s="25"/>
      <c r="K150" s="25"/>
      <c r="X150" s="23"/>
    </row>
    <row r="151" spans="1:24" ht="12.75">
      <c r="A151" s="2"/>
      <c r="B151" s="2"/>
      <c r="C151" s="2"/>
      <c r="D151" s="2"/>
      <c r="E151" s="2"/>
      <c r="F151" s="2"/>
      <c r="G151" s="2"/>
      <c r="H151" s="25"/>
      <c r="I151" s="25"/>
      <c r="J151" s="25"/>
      <c r="K151" s="25"/>
      <c r="X151" s="23"/>
    </row>
    <row r="152" spans="1:24" ht="12.75">
      <c r="A152" s="2"/>
      <c r="B152" s="2"/>
      <c r="C152" s="2"/>
      <c r="D152" s="2"/>
      <c r="E152" s="2"/>
      <c r="F152" s="2"/>
      <c r="G152" s="2"/>
      <c r="H152" s="25"/>
      <c r="I152" s="25"/>
      <c r="J152" s="25"/>
      <c r="K152" s="25"/>
      <c r="X152" s="23"/>
    </row>
    <row r="153" spans="1:24" ht="12.75">
      <c r="A153" s="2"/>
      <c r="B153" s="2"/>
      <c r="C153" s="2"/>
      <c r="D153" s="2"/>
      <c r="E153" s="2"/>
      <c r="F153" s="2"/>
      <c r="G153" s="2"/>
      <c r="H153" s="25"/>
      <c r="I153" s="25"/>
      <c r="J153" s="25"/>
      <c r="K153" s="25"/>
      <c r="X153" s="23"/>
    </row>
    <row r="154" spans="1:24" ht="12.75">
      <c r="A154" s="2"/>
      <c r="B154" s="2"/>
      <c r="C154" s="2"/>
      <c r="D154" s="2"/>
      <c r="E154" s="2"/>
      <c r="F154" s="2"/>
      <c r="G154" s="2"/>
      <c r="H154" s="25"/>
      <c r="I154" s="25"/>
      <c r="J154" s="25"/>
      <c r="K154" s="25"/>
      <c r="X154" s="23"/>
    </row>
    <row r="155" spans="1:24" ht="12.75">
      <c r="A155" s="2"/>
      <c r="B155" s="2"/>
      <c r="C155" s="2"/>
      <c r="D155" s="2"/>
      <c r="E155" s="2"/>
      <c r="F155" s="2"/>
      <c r="G155" s="2"/>
      <c r="H155" s="25"/>
      <c r="I155" s="25"/>
      <c r="J155" s="25"/>
      <c r="K155" s="25"/>
      <c r="X155" s="23"/>
    </row>
    <row r="156" spans="1:24" ht="12.75">
      <c r="A156" s="2"/>
      <c r="B156" s="2"/>
      <c r="C156" s="2"/>
      <c r="D156" s="2"/>
      <c r="E156" s="2"/>
      <c r="F156" s="2"/>
      <c r="G156" s="2"/>
      <c r="H156" s="25"/>
      <c r="I156" s="25"/>
      <c r="J156" s="25"/>
      <c r="K156" s="25"/>
      <c r="X156" s="23"/>
    </row>
    <row r="157" spans="1:24" ht="12.75">
      <c r="A157" s="2"/>
      <c r="B157" s="2"/>
      <c r="C157" s="2"/>
      <c r="D157" s="2"/>
      <c r="E157" s="2"/>
      <c r="F157" s="2"/>
      <c r="G157" s="2"/>
      <c r="H157" s="25"/>
      <c r="I157" s="25"/>
      <c r="J157" s="25"/>
      <c r="K157" s="25"/>
      <c r="X157" s="23"/>
    </row>
    <row r="158" spans="1:24" ht="12.75">
      <c r="A158" s="2"/>
      <c r="B158" s="2"/>
      <c r="C158" s="2"/>
      <c r="D158" s="2"/>
      <c r="E158" s="2"/>
      <c r="F158" s="2"/>
      <c r="G158" s="2"/>
      <c r="H158" s="25"/>
      <c r="I158" s="25"/>
      <c r="J158" s="25"/>
      <c r="K158" s="25"/>
      <c r="X158" s="23"/>
    </row>
    <row r="159" spans="1:24" ht="12.75">
      <c r="A159" s="2"/>
      <c r="B159" s="2"/>
      <c r="C159" s="2"/>
      <c r="D159" s="2"/>
      <c r="E159" s="2"/>
      <c r="F159" s="2"/>
      <c r="G159" s="2"/>
      <c r="H159" s="25"/>
      <c r="I159" s="25"/>
      <c r="J159" s="25"/>
      <c r="K159" s="25"/>
      <c r="X159" s="23"/>
    </row>
    <row r="160" spans="1:24" ht="12.75">
      <c r="A160" s="2"/>
      <c r="B160" s="2"/>
      <c r="C160" s="2"/>
      <c r="D160" s="2"/>
      <c r="E160" s="2"/>
      <c r="F160" s="2"/>
      <c r="G160" s="2"/>
      <c r="H160" s="25"/>
      <c r="I160" s="25"/>
      <c r="J160" s="25"/>
      <c r="K160" s="25"/>
      <c r="X160" s="23"/>
    </row>
    <row r="161" spans="1:24" ht="12.75">
      <c r="A161" s="2"/>
      <c r="B161" s="2"/>
      <c r="C161" s="2"/>
      <c r="D161" s="2"/>
      <c r="E161" s="2"/>
      <c r="F161" s="2"/>
      <c r="G161" s="2"/>
      <c r="H161" s="25"/>
      <c r="I161" s="25"/>
      <c r="J161" s="25"/>
      <c r="K161" s="25"/>
      <c r="X161" s="23"/>
    </row>
    <row r="162" spans="1:24" ht="12.75">
      <c r="A162" s="2"/>
      <c r="B162" s="2"/>
      <c r="C162" s="2"/>
      <c r="D162" s="2"/>
      <c r="E162" s="2"/>
      <c r="F162" s="2"/>
      <c r="G162" s="2"/>
      <c r="H162" s="25"/>
      <c r="I162" s="25"/>
      <c r="J162" s="25"/>
      <c r="K162" s="25"/>
      <c r="X162" s="23"/>
    </row>
    <row r="163" spans="1:24" ht="12.75">
      <c r="A163" s="2"/>
      <c r="B163" s="2"/>
      <c r="C163" s="2"/>
      <c r="D163" s="2"/>
      <c r="E163" s="2"/>
      <c r="F163" s="2"/>
      <c r="G163" s="2"/>
      <c r="H163" s="25"/>
      <c r="I163" s="25"/>
      <c r="J163" s="25"/>
      <c r="K163" s="25"/>
      <c r="X163" s="23"/>
    </row>
    <row r="164" spans="1:24" ht="12.75">
      <c r="A164" s="2"/>
      <c r="B164" s="2"/>
      <c r="C164" s="2"/>
      <c r="D164" s="2"/>
      <c r="E164" s="2"/>
      <c r="F164" s="2"/>
      <c r="G164" s="2"/>
      <c r="H164" s="25"/>
      <c r="I164" s="25"/>
      <c r="J164" s="25"/>
      <c r="K164" s="25"/>
      <c r="X164" s="23"/>
    </row>
    <row r="165" spans="1:24" ht="12.75">
      <c r="A165" s="2"/>
      <c r="B165" s="2"/>
      <c r="C165" s="2"/>
      <c r="D165" s="2"/>
      <c r="E165" s="2"/>
      <c r="F165" s="2"/>
      <c r="G165" s="2"/>
      <c r="H165" s="25"/>
      <c r="I165" s="25"/>
      <c r="J165" s="25"/>
      <c r="K165" s="25"/>
      <c r="X165" s="23"/>
    </row>
    <row r="166" spans="1:24" ht="12.75">
      <c r="A166" s="2"/>
      <c r="B166" s="2"/>
      <c r="C166" s="2"/>
      <c r="D166" s="2"/>
      <c r="E166" s="2"/>
      <c r="F166" s="2"/>
      <c r="G166" s="2"/>
      <c r="H166" s="25"/>
      <c r="I166" s="25"/>
      <c r="J166" s="25"/>
      <c r="K166" s="25"/>
      <c r="X166" s="23"/>
    </row>
    <row r="167" spans="1:24" ht="12.75">
      <c r="A167" s="2"/>
      <c r="B167" s="2"/>
      <c r="C167" s="2"/>
      <c r="D167" s="2"/>
      <c r="E167" s="2"/>
      <c r="F167" s="2"/>
      <c r="G167" s="2"/>
      <c r="H167" s="25"/>
      <c r="I167" s="25"/>
      <c r="J167" s="25"/>
      <c r="K167" s="25"/>
      <c r="X167" s="23"/>
    </row>
    <row r="168" spans="1:24" ht="12.75">
      <c r="A168" s="2"/>
      <c r="B168" s="2"/>
      <c r="C168" s="2"/>
      <c r="D168" s="2"/>
      <c r="E168" s="2"/>
      <c r="F168" s="2"/>
      <c r="G168" s="2"/>
      <c r="H168" s="25"/>
      <c r="I168" s="25"/>
      <c r="J168" s="25"/>
      <c r="K168" s="25"/>
      <c r="X168" s="23"/>
    </row>
    <row r="169" spans="1:24" ht="12.75">
      <c r="A169" s="2"/>
      <c r="B169" s="2"/>
      <c r="C169" s="2"/>
      <c r="D169" s="2"/>
      <c r="E169" s="2"/>
      <c r="F169" s="2"/>
      <c r="G169" s="2"/>
      <c r="H169" s="25"/>
      <c r="I169" s="25"/>
      <c r="J169" s="25"/>
      <c r="K169" s="25"/>
      <c r="X169" s="23"/>
    </row>
    <row r="170" spans="1:24" ht="12.75">
      <c r="A170" s="2"/>
      <c r="B170" s="2"/>
      <c r="C170" s="2"/>
      <c r="D170" s="2"/>
      <c r="E170" s="2"/>
      <c r="F170" s="2"/>
      <c r="G170" s="2"/>
      <c r="H170" s="25"/>
      <c r="I170" s="25"/>
      <c r="J170" s="25"/>
      <c r="K170" s="25"/>
      <c r="X170" s="23"/>
    </row>
    <row r="171" spans="1:24" ht="12.75">
      <c r="A171" s="2"/>
      <c r="B171" s="2"/>
      <c r="C171" s="2"/>
      <c r="D171" s="2"/>
      <c r="E171" s="2"/>
      <c r="F171" s="2"/>
      <c r="G171" s="2"/>
      <c r="H171" s="25"/>
      <c r="I171" s="25"/>
      <c r="J171" s="25"/>
      <c r="K171" s="25"/>
      <c r="X171" s="23"/>
    </row>
    <row r="172" spans="1:24" ht="12.75">
      <c r="A172" s="2"/>
      <c r="B172" s="2"/>
      <c r="C172" s="2"/>
      <c r="D172" s="2"/>
      <c r="E172" s="2"/>
      <c r="F172" s="2"/>
      <c r="G172" s="2"/>
      <c r="H172" s="25"/>
      <c r="I172" s="25"/>
      <c r="J172" s="25"/>
      <c r="K172" s="25"/>
      <c r="X172" s="23"/>
    </row>
    <row r="173" spans="1:24" ht="12.75">
      <c r="A173" s="2"/>
      <c r="B173" s="2"/>
      <c r="C173" s="2"/>
      <c r="D173" s="2"/>
      <c r="E173" s="2"/>
      <c r="F173" s="2"/>
      <c r="G173" s="2"/>
      <c r="H173" s="25"/>
      <c r="I173" s="25"/>
      <c r="J173" s="25"/>
      <c r="K173" s="25"/>
      <c r="X173" s="23"/>
    </row>
    <row r="174" spans="1:24" ht="12.75">
      <c r="A174" s="2"/>
      <c r="B174" s="2"/>
      <c r="C174" s="2"/>
      <c r="D174" s="2"/>
      <c r="E174" s="2"/>
      <c r="F174" s="2"/>
      <c r="G174" s="2"/>
      <c r="H174" s="25"/>
      <c r="I174" s="25"/>
      <c r="J174" s="25"/>
      <c r="K174" s="25"/>
      <c r="X174" s="23"/>
    </row>
    <row r="175" spans="1:24" ht="12.75">
      <c r="A175" s="2"/>
      <c r="B175" s="2"/>
      <c r="C175" s="2"/>
      <c r="D175" s="2"/>
      <c r="E175" s="2"/>
      <c r="F175" s="2"/>
      <c r="G175" s="2"/>
      <c r="H175" s="25"/>
      <c r="I175" s="25"/>
      <c r="J175" s="25"/>
      <c r="K175" s="25"/>
      <c r="X175" s="23"/>
    </row>
    <row r="176" spans="1:24" ht="12.75">
      <c r="A176" s="2"/>
      <c r="B176" s="2"/>
      <c r="C176" s="2"/>
      <c r="D176" s="2"/>
      <c r="E176" s="2"/>
      <c r="F176" s="2"/>
      <c r="G176" s="2"/>
      <c r="H176" s="25"/>
      <c r="I176" s="25"/>
      <c r="J176" s="25"/>
      <c r="K176" s="25"/>
      <c r="X176" s="23"/>
    </row>
    <row r="177" spans="1:24" ht="12.75">
      <c r="A177" s="2"/>
      <c r="B177" s="2"/>
      <c r="C177" s="2"/>
      <c r="D177" s="2"/>
      <c r="E177" s="2"/>
      <c r="F177" s="2"/>
      <c r="G177" s="2"/>
      <c r="H177" s="25"/>
      <c r="I177" s="25"/>
      <c r="J177" s="25"/>
      <c r="K177" s="25"/>
      <c r="X177" s="23"/>
    </row>
    <row r="178" spans="1:24" ht="12.75">
      <c r="A178" s="2"/>
      <c r="B178" s="2"/>
      <c r="C178" s="2"/>
      <c r="D178" s="2"/>
      <c r="E178" s="2"/>
      <c r="F178" s="2"/>
      <c r="G178" s="2"/>
      <c r="H178" s="25"/>
      <c r="I178" s="25"/>
      <c r="J178" s="25"/>
      <c r="K178" s="25"/>
      <c r="X178" s="23"/>
    </row>
    <row r="179" spans="1:24" ht="12.75">
      <c r="A179" s="2"/>
      <c r="B179" s="2"/>
      <c r="C179" s="2"/>
      <c r="D179" s="2"/>
      <c r="E179" s="2"/>
      <c r="F179" s="2"/>
      <c r="G179" s="2"/>
      <c r="H179" s="25"/>
      <c r="I179" s="25"/>
      <c r="J179" s="25"/>
      <c r="K179" s="25"/>
      <c r="X179" s="23"/>
    </row>
    <row r="180" spans="1:24" ht="12.75">
      <c r="A180" s="2"/>
      <c r="B180" s="2"/>
      <c r="C180" s="2"/>
      <c r="D180" s="2"/>
      <c r="E180" s="2"/>
      <c r="F180" s="2"/>
      <c r="G180" s="2"/>
      <c r="H180" s="25"/>
      <c r="I180" s="25"/>
      <c r="J180" s="25"/>
      <c r="K180" s="25"/>
      <c r="X180" s="23"/>
    </row>
    <row r="181" spans="1:24" ht="12.75">
      <c r="A181" s="2"/>
      <c r="B181" s="2"/>
      <c r="C181" s="2"/>
      <c r="D181" s="2"/>
      <c r="E181" s="2"/>
      <c r="F181" s="2"/>
      <c r="G181" s="2"/>
      <c r="H181" s="25"/>
      <c r="I181" s="25"/>
      <c r="J181" s="25"/>
      <c r="K181" s="25"/>
      <c r="X181" s="23"/>
    </row>
    <row r="182" spans="1:24" ht="12.75">
      <c r="A182" s="2"/>
      <c r="B182" s="2"/>
      <c r="C182" s="2"/>
      <c r="D182" s="2"/>
      <c r="E182" s="2"/>
      <c r="F182" s="2"/>
      <c r="G182" s="2"/>
      <c r="H182" s="25"/>
      <c r="I182" s="25"/>
      <c r="J182" s="25"/>
      <c r="K182" s="25"/>
      <c r="X182" s="23"/>
    </row>
    <row r="183" spans="1:24" ht="12.75">
      <c r="A183" s="2"/>
      <c r="B183" s="2"/>
      <c r="C183" s="2"/>
      <c r="D183" s="2"/>
      <c r="E183" s="2"/>
      <c r="F183" s="2"/>
      <c r="G183" s="2"/>
      <c r="H183" s="25"/>
      <c r="I183" s="25"/>
      <c r="J183" s="25"/>
      <c r="K183" s="25"/>
      <c r="X183" s="23"/>
    </row>
    <row r="184" spans="1:24" ht="12.75">
      <c r="A184" s="2"/>
      <c r="B184" s="2"/>
      <c r="C184" s="2"/>
      <c r="D184" s="2"/>
      <c r="E184" s="2"/>
      <c r="F184" s="2"/>
      <c r="G184" s="2"/>
      <c r="H184" s="25"/>
      <c r="I184" s="25"/>
      <c r="J184" s="25"/>
      <c r="K184" s="25"/>
      <c r="X184" s="23"/>
    </row>
    <row r="185" spans="1:24" ht="12.75">
      <c r="A185" s="2"/>
      <c r="B185" s="2"/>
      <c r="C185" s="2"/>
      <c r="D185" s="2"/>
      <c r="E185" s="2"/>
      <c r="F185" s="2"/>
      <c r="G185" s="2"/>
      <c r="H185" s="25"/>
      <c r="I185" s="25"/>
      <c r="J185" s="25"/>
      <c r="K185" s="25"/>
      <c r="X185" s="23"/>
    </row>
    <row r="186" spans="1:24" ht="12.75">
      <c r="A186" s="2"/>
      <c r="B186" s="2"/>
      <c r="C186" s="2"/>
      <c r="D186" s="2"/>
      <c r="E186" s="2"/>
      <c r="F186" s="2"/>
      <c r="G186" s="2"/>
      <c r="H186" s="25"/>
      <c r="I186" s="25"/>
      <c r="J186" s="25"/>
      <c r="K186" s="25"/>
      <c r="X186" s="23"/>
    </row>
    <row r="187" spans="1:24" ht="12.75">
      <c r="A187" s="2"/>
      <c r="B187" s="2"/>
      <c r="C187" s="2"/>
      <c r="D187" s="2"/>
      <c r="E187" s="2"/>
      <c r="F187" s="2"/>
      <c r="G187" s="2"/>
      <c r="H187" s="25"/>
      <c r="I187" s="25"/>
      <c r="J187" s="25"/>
      <c r="K187" s="25"/>
      <c r="X187" s="23"/>
    </row>
    <row r="188" spans="1:24" ht="12.75">
      <c r="A188" s="2"/>
      <c r="B188" s="2"/>
      <c r="C188" s="2"/>
      <c r="D188" s="2"/>
      <c r="E188" s="2"/>
      <c r="F188" s="2"/>
      <c r="G188" s="2"/>
      <c r="H188" s="25"/>
      <c r="I188" s="25"/>
      <c r="J188" s="25"/>
      <c r="K188" s="25"/>
      <c r="X188" s="23"/>
    </row>
    <row r="189" spans="1:24" ht="12.75">
      <c r="A189" s="2"/>
      <c r="B189" s="2"/>
      <c r="C189" s="2"/>
      <c r="D189" s="2"/>
      <c r="E189" s="2"/>
      <c r="F189" s="2"/>
      <c r="G189" s="2"/>
      <c r="H189" s="25"/>
      <c r="I189" s="25"/>
      <c r="J189" s="25"/>
      <c r="K189" s="25"/>
      <c r="X189" s="23"/>
    </row>
    <row r="190" spans="1:24" ht="12.75">
      <c r="A190" s="2"/>
      <c r="B190" s="2"/>
      <c r="C190" s="2"/>
      <c r="D190" s="2"/>
      <c r="E190" s="2"/>
      <c r="F190" s="2"/>
      <c r="G190" s="2"/>
      <c r="H190" s="25"/>
      <c r="I190" s="25"/>
      <c r="J190" s="25"/>
      <c r="K190" s="25"/>
      <c r="X190" s="23"/>
    </row>
    <row r="191" spans="1:24" ht="12.75">
      <c r="A191" s="2"/>
      <c r="B191" s="2"/>
      <c r="C191" s="2"/>
      <c r="D191" s="2"/>
      <c r="E191" s="2"/>
      <c r="F191" s="2"/>
      <c r="G191" s="2"/>
      <c r="H191" s="25"/>
      <c r="I191" s="25"/>
      <c r="J191" s="25"/>
      <c r="K191" s="25"/>
      <c r="X191" s="23"/>
    </row>
    <row r="192" spans="1:24" ht="12.75">
      <c r="A192" s="2"/>
      <c r="B192" s="2"/>
      <c r="C192" s="2"/>
      <c r="D192" s="2"/>
      <c r="E192" s="2"/>
      <c r="F192" s="2"/>
      <c r="G192" s="2"/>
      <c r="H192" s="25"/>
      <c r="I192" s="25"/>
      <c r="J192" s="25"/>
      <c r="K192" s="25"/>
      <c r="X192" s="23"/>
    </row>
    <row r="193" spans="1:24" ht="12.75">
      <c r="A193" s="2"/>
      <c r="B193" s="2"/>
      <c r="C193" s="2"/>
      <c r="D193" s="2"/>
      <c r="E193" s="2"/>
      <c r="F193" s="2"/>
      <c r="G193" s="2"/>
      <c r="H193" s="25"/>
      <c r="I193" s="25"/>
      <c r="J193" s="25"/>
      <c r="K193" s="25"/>
      <c r="X193" s="23"/>
    </row>
    <row r="194" spans="1:24" ht="12.75">
      <c r="A194" s="2"/>
      <c r="B194" s="2"/>
      <c r="C194" s="2"/>
      <c r="D194" s="2"/>
      <c r="E194" s="2"/>
      <c r="F194" s="2"/>
      <c r="G194" s="2"/>
      <c r="H194" s="25"/>
      <c r="I194" s="25"/>
      <c r="J194" s="25"/>
      <c r="K194" s="25"/>
      <c r="X194" s="23"/>
    </row>
    <row r="195" spans="1:24" ht="12.75">
      <c r="A195" s="2"/>
      <c r="B195" s="2"/>
      <c r="C195" s="2"/>
      <c r="D195" s="2"/>
      <c r="E195" s="2"/>
      <c r="F195" s="2"/>
      <c r="G195" s="2"/>
      <c r="H195" s="25"/>
      <c r="I195" s="25"/>
      <c r="J195" s="25"/>
      <c r="K195" s="25"/>
      <c r="X195" s="23"/>
    </row>
    <row r="196" spans="1:24" ht="12.75">
      <c r="A196" s="2"/>
      <c r="B196" s="2"/>
      <c r="C196" s="2"/>
      <c r="D196" s="2"/>
      <c r="E196" s="2"/>
      <c r="F196" s="2"/>
      <c r="G196" s="2"/>
      <c r="H196" s="25"/>
      <c r="I196" s="25"/>
      <c r="J196" s="25"/>
      <c r="K196" s="25"/>
      <c r="X196" s="23"/>
    </row>
    <row r="197" spans="1:24" ht="12.75">
      <c r="A197" s="2"/>
      <c r="B197" s="2"/>
      <c r="C197" s="2"/>
      <c r="D197" s="2"/>
      <c r="E197" s="2"/>
      <c r="F197" s="2"/>
      <c r="G197" s="2"/>
      <c r="H197" s="25"/>
      <c r="I197" s="25"/>
      <c r="J197" s="25"/>
      <c r="K197" s="25"/>
      <c r="X197" s="23"/>
    </row>
    <row r="198" spans="1:24" ht="12.75">
      <c r="A198" s="2"/>
      <c r="B198" s="2"/>
      <c r="C198" s="2"/>
      <c r="D198" s="2"/>
      <c r="E198" s="2"/>
      <c r="F198" s="2"/>
      <c r="G198" s="2"/>
      <c r="H198" s="25"/>
      <c r="I198" s="25"/>
      <c r="J198" s="25"/>
      <c r="K198" s="25"/>
      <c r="X198" s="23"/>
    </row>
    <row r="199" spans="1:24" ht="12.75">
      <c r="A199" s="2"/>
      <c r="B199" s="2"/>
      <c r="C199" s="2"/>
      <c r="D199" s="2"/>
      <c r="E199" s="2"/>
      <c r="F199" s="2"/>
      <c r="G199" s="2"/>
      <c r="H199" s="25"/>
      <c r="I199" s="25"/>
      <c r="J199" s="25"/>
      <c r="K199" s="25"/>
      <c r="X199" s="23"/>
    </row>
    <row r="200" spans="1:24" ht="12.75">
      <c r="A200" s="2"/>
      <c r="B200" s="2"/>
      <c r="C200" s="2"/>
      <c r="D200" s="2"/>
      <c r="E200" s="2"/>
      <c r="F200" s="2"/>
      <c r="G200" s="2"/>
      <c r="H200" s="25"/>
      <c r="I200" s="25"/>
      <c r="J200" s="25"/>
      <c r="K200" s="25"/>
      <c r="X200" s="23"/>
    </row>
    <row r="201" spans="1:24" ht="12.75">
      <c r="A201" s="2"/>
      <c r="B201" s="2"/>
      <c r="C201" s="2"/>
      <c r="D201" s="2"/>
      <c r="E201" s="2"/>
      <c r="F201" s="2"/>
      <c r="G201" s="2"/>
      <c r="H201" s="25"/>
      <c r="I201" s="25"/>
      <c r="J201" s="25"/>
      <c r="K201" s="25"/>
      <c r="X201" s="23"/>
    </row>
    <row r="202" spans="1:24" ht="12.75">
      <c r="A202" s="2"/>
      <c r="B202" s="2"/>
      <c r="C202" s="2"/>
      <c r="D202" s="2"/>
      <c r="E202" s="2"/>
      <c r="F202" s="2"/>
      <c r="G202" s="2"/>
      <c r="H202" s="25"/>
      <c r="I202" s="25"/>
      <c r="J202" s="25"/>
      <c r="K202" s="25"/>
      <c r="X202" s="23"/>
    </row>
    <row r="203" spans="1:24" ht="12.75">
      <c r="A203" s="2"/>
      <c r="B203" s="2"/>
      <c r="C203" s="2"/>
      <c r="D203" s="2"/>
      <c r="E203" s="2"/>
      <c r="F203" s="2"/>
      <c r="G203" s="2"/>
      <c r="H203" s="25"/>
      <c r="I203" s="25"/>
      <c r="J203" s="25"/>
      <c r="K203" s="25"/>
      <c r="X203" s="23"/>
    </row>
    <row r="204" spans="1:24" ht="12.75">
      <c r="A204" s="2"/>
      <c r="B204" s="2"/>
      <c r="C204" s="2"/>
      <c r="D204" s="2"/>
      <c r="E204" s="2"/>
      <c r="F204" s="2"/>
      <c r="G204" s="2"/>
      <c r="H204" s="25"/>
      <c r="I204" s="25"/>
      <c r="J204" s="25"/>
      <c r="K204" s="25"/>
      <c r="X204" s="23"/>
    </row>
    <row r="205" spans="1:24" ht="12.75">
      <c r="A205" s="2"/>
      <c r="B205" s="2"/>
      <c r="C205" s="2"/>
      <c r="D205" s="2"/>
      <c r="E205" s="2"/>
      <c r="F205" s="2"/>
      <c r="G205" s="2"/>
      <c r="H205" s="25"/>
      <c r="I205" s="25"/>
      <c r="J205" s="25"/>
      <c r="K205" s="25"/>
      <c r="X205" s="23"/>
    </row>
    <row r="206" spans="1:24" ht="12.75">
      <c r="A206" s="2"/>
      <c r="B206" s="2"/>
      <c r="C206" s="2"/>
      <c r="D206" s="2"/>
      <c r="E206" s="2"/>
      <c r="F206" s="2"/>
      <c r="G206" s="2"/>
      <c r="H206" s="25"/>
      <c r="I206" s="25"/>
      <c r="J206" s="25"/>
      <c r="K206" s="25"/>
      <c r="X206" s="23"/>
    </row>
    <row r="207" spans="1:24" ht="12.75">
      <c r="A207" s="2"/>
      <c r="B207" s="2"/>
      <c r="C207" s="2"/>
      <c r="D207" s="2"/>
      <c r="E207" s="2"/>
      <c r="F207" s="2"/>
      <c r="G207" s="2"/>
      <c r="H207" s="25"/>
      <c r="I207" s="25"/>
      <c r="J207" s="25"/>
      <c r="K207" s="25"/>
      <c r="X207" s="23"/>
    </row>
    <row r="208" spans="1:24" ht="12.75">
      <c r="A208" s="2"/>
      <c r="B208" s="2"/>
      <c r="C208" s="2"/>
      <c r="D208" s="2"/>
      <c r="E208" s="2"/>
      <c r="F208" s="2"/>
      <c r="G208" s="2"/>
      <c r="H208" s="25"/>
      <c r="I208" s="25"/>
      <c r="J208" s="25"/>
      <c r="K208" s="25"/>
      <c r="X208" s="23"/>
    </row>
    <row r="209" spans="1:24" ht="12.75">
      <c r="A209" s="2"/>
      <c r="B209" s="2"/>
      <c r="C209" s="2"/>
      <c r="D209" s="2"/>
      <c r="E209" s="2"/>
      <c r="F209" s="2"/>
      <c r="G209" s="2"/>
      <c r="H209" s="25"/>
      <c r="I209" s="25"/>
      <c r="J209" s="25"/>
      <c r="K209" s="25"/>
      <c r="X209" s="23"/>
    </row>
    <row r="210" spans="1:24" ht="12.75">
      <c r="A210" s="2"/>
      <c r="B210" s="2"/>
      <c r="C210" s="2"/>
      <c r="D210" s="2"/>
      <c r="E210" s="2"/>
      <c r="F210" s="2"/>
      <c r="G210" s="2"/>
      <c r="H210" s="25"/>
      <c r="I210" s="25"/>
      <c r="J210" s="25"/>
      <c r="K210" s="25"/>
      <c r="X210" s="23"/>
    </row>
    <row r="211" spans="1:24" ht="12.75">
      <c r="A211" s="2"/>
      <c r="B211" s="2"/>
      <c r="C211" s="2"/>
      <c r="D211" s="2"/>
      <c r="E211" s="2"/>
      <c r="F211" s="2"/>
      <c r="G211" s="2"/>
      <c r="H211" s="25"/>
      <c r="I211" s="25"/>
      <c r="J211" s="25"/>
      <c r="K211" s="25"/>
      <c r="X211" s="23"/>
    </row>
    <row r="212" spans="1:24" ht="12.75">
      <c r="A212" s="2"/>
      <c r="B212" s="2"/>
      <c r="C212" s="2"/>
      <c r="D212" s="2"/>
      <c r="E212" s="2"/>
      <c r="F212" s="2"/>
      <c r="G212" s="2"/>
      <c r="H212" s="25"/>
      <c r="I212" s="25"/>
      <c r="J212" s="25"/>
      <c r="K212" s="25"/>
      <c r="X212" s="23"/>
    </row>
    <row r="213" spans="1:24" ht="12.75">
      <c r="A213" s="2"/>
      <c r="B213" s="2"/>
      <c r="C213" s="2"/>
      <c r="D213" s="2"/>
      <c r="E213" s="2"/>
      <c r="F213" s="2"/>
      <c r="G213" s="2"/>
      <c r="H213" s="25"/>
      <c r="I213" s="25"/>
      <c r="J213" s="25"/>
      <c r="K213" s="25"/>
      <c r="X213" s="23"/>
    </row>
    <row r="214" spans="1:24" ht="12.75">
      <c r="A214" s="2"/>
      <c r="B214" s="2"/>
      <c r="C214" s="2"/>
      <c r="D214" s="2"/>
      <c r="E214" s="2"/>
      <c r="F214" s="2"/>
      <c r="G214" s="2"/>
      <c r="H214" s="25"/>
      <c r="I214" s="25"/>
      <c r="J214" s="25"/>
      <c r="K214" s="25"/>
      <c r="X214" s="23"/>
    </row>
    <row r="215" spans="1:24" ht="12.75">
      <c r="A215" s="2"/>
      <c r="B215" s="2"/>
      <c r="C215" s="2"/>
      <c r="D215" s="2"/>
      <c r="E215" s="2"/>
      <c r="F215" s="2"/>
      <c r="G215" s="2"/>
      <c r="H215" s="25"/>
      <c r="I215" s="25"/>
      <c r="J215" s="25"/>
      <c r="K215" s="25"/>
      <c r="X215" s="23"/>
    </row>
    <row r="216" spans="1:24" ht="12.75">
      <c r="A216" s="2"/>
      <c r="B216" s="2"/>
      <c r="C216" s="2"/>
      <c r="D216" s="2"/>
      <c r="E216" s="2"/>
      <c r="F216" s="2"/>
      <c r="G216" s="2"/>
      <c r="H216" s="25"/>
      <c r="I216" s="25"/>
      <c r="J216" s="25"/>
      <c r="K216" s="25"/>
      <c r="X216" s="23"/>
    </row>
    <row r="217" spans="1:24" ht="12.75">
      <c r="A217" s="2"/>
      <c r="B217" s="2"/>
      <c r="C217" s="2"/>
      <c r="D217" s="2"/>
      <c r="E217" s="2"/>
      <c r="F217" s="2"/>
      <c r="G217" s="2"/>
      <c r="H217" s="25"/>
      <c r="I217" s="25"/>
      <c r="J217" s="25"/>
      <c r="K217" s="25"/>
      <c r="X217" s="23"/>
    </row>
    <row r="218" spans="1:24" ht="12.75">
      <c r="A218" s="2"/>
      <c r="B218" s="2"/>
      <c r="C218" s="2"/>
      <c r="D218" s="2"/>
      <c r="E218" s="2"/>
      <c r="F218" s="2"/>
      <c r="G218" s="2"/>
      <c r="H218" s="25"/>
      <c r="I218" s="25"/>
      <c r="J218" s="25"/>
      <c r="K218" s="25"/>
      <c r="X218" s="23"/>
    </row>
    <row r="219" spans="1:24" ht="12.75">
      <c r="A219" s="2"/>
      <c r="B219" s="2"/>
      <c r="C219" s="2"/>
      <c r="D219" s="2"/>
      <c r="E219" s="2"/>
      <c r="F219" s="2"/>
      <c r="G219" s="2"/>
      <c r="H219" s="25"/>
      <c r="I219" s="25"/>
      <c r="J219" s="25"/>
      <c r="K219" s="25"/>
      <c r="X219" s="23"/>
    </row>
    <row r="220" spans="1:24" ht="12.75">
      <c r="A220" s="2"/>
      <c r="B220" s="2"/>
      <c r="C220" s="2"/>
      <c r="D220" s="2"/>
      <c r="E220" s="2"/>
      <c r="F220" s="2"/>
      <c r="G220" s="2"/>
      <c r="H220" s="25"/>
      <c r="I220" s="25"/>
      <c r="J220" s="25"/>
      <c r="K220" s="25"/>
      <c r="X220" s="23"/>
    </row>
    <row r="221" spans="1:24" ht="12.75">
      <c r="A221" s="2"/>
      <c r="B221" s="2"/>
      <c r="C221" s="2"/>
      <c r="D221" s="2"/>
      <c r="E221" s="2"/>
      <c r="F221" s="2"/>
      <c r="G221" s="2"/>
      <c r="H221" s="25"/>
      <c r="I221" s="25"/>
      <c r="J221" s="25"/>
      <c r="K221" s="25"/>
      <c r="X221" s="23"/>
    </row>
    <row r="222" spans="1:24" ht="12.75">
      <c r="A222" s="2"/>
      <c r="B222" s="2"/>
      <c r="C222" s="2"/>
      <c r="D222" s="2"/>
      <c r="E222" s="2"/>
      <c r="F222" s="2"/>
      <c r="G222" s="2"/>
      <c r="H222" s="25"/>
      <c r="I222" s="25"/>
      <c r="J222" s="25"/>
      <c r="K222" s="25"/>
      <c r="X222" s="23"/>
    </row>
    <row r="223" spans="1:24" ht="12.75">
      <c r="A223" s="2"/>
      <c r="B223" s="2"/>
      <c r="C223" s="2"/>
      <c r="D223" s="2"/>
      <c r="E223" s="2"/>
      <c r="F223" s="2"/>
      <c r="G223" s="2"/>
      <c r="H223" s="25"/>
      <c r="I223" s="25"/>
      <c r="J223" s="25"/>
      <c r="K223" s="25"/>
      <c r="X223" s="23"/>
    </row>
    <row r="224" spans="1:24" ht="12.75">
      <c r="A224" s="2"/>
      <c r="B224" s="2"/>
      <c r="C224" s="2"/>
      <c r="D224" s="2"/>
      <c r="E224" s="2"/>
      <c r="F224" s="2"/>
      <c r="G224" s="2"/>
      <c r="H224" s="25"/>
      <c r="I224" s="25"/>
      <c r="J224" s="25"/>
      <c r="K224" s="25"/>
      <c r="X224" s="23"/>
    </row>
    <row r="225" spans="1:24" ht="12.75">
      <c r="A225" s="2"/>
      <c r="B225" s="2"/>
      <c r="C225" s="2"/>
      <c r="D225" s="2"/>
      <c r="E225" s="2"/>
      <c r="F225" s="2"/>
      <c r="G225" s="2"/>
      <c r="H225" s="25"/>
      <c r="I225" s="25"/>
      <c r="J225" s="25"/>
      <c r="K225" s="25"/>
      <c r="X225" s="23"/>
    </row>
    <row r="226" spans="1:24" ht="12.75">
      <c r="A226" s="2"/>
      <c r="B226" s="2"/>
      <c r="C226" s="2"/>
      <c r="D226" s="2"/>
      <c r="E226" s="2"/>
      <c r="F226" s="2"/>
      <c r="G226" s="2"/>
      <c r="H226" s="25"/>
      <c r="I226" s="25"/>
      <c r="J226" s="25"/>
      <c r="K226" s="25"/>
      <c r="X226" s="23"/>
    </row>
    <row r="227" spans="1:24" ht="12.75">
      <c r="A227" s="2"/>
      <c r="B227" s="2"/>
      <c r="C227" s="2"/>
      <c r="D227" s="2"/>
      <c r="E227" s="2"/>
      <c r="F227" s="2"/>
      <c r="G227" s="2"/>
      <c r="H227" s="25"/>
      <c r="I227" s="25"/>
      <c r="J227" s="25"/>
      <c r="K227" s="25"/>
      <c r="X227" s="23"/>
    </row>
    <row r="228" spans="1:24" ht="12.75">
      <c r="A228" s="2"/>
      <c r="B228" s="2"/>
      <c r="C228" s="2"/>
      <c r="D228" s="2"/>
      <c r="E228" s="2"/>
      <c r="F228" s="2"/>
      <c r="G228" s="2"/>
      <c r="H228" s="25"/>
      <c r="I228" s="25"/>
      <c r="J228" s="25"/>
      <c r="K228" s="25"/>
      <c r="X228" s="23"/>
    </row>
    <row r="229" spans="1:24" ht="12.75">
      <c r="A229" s="2"/>
      <c r="B229" s="2"/>
      <c r="C229" s="2"/>
      <c r="D229" s="2"/>
      <c r="E229" s="2"/>
      <c r="F229" s="2"/>
      <c r="G229" s="2"/>
      <c r="H229" s="25"/>
      <c r="I229" s="25"/>
      <c r="J229" s="25"/>
      <c r="K229" s="25"/>
      <c r="X229" s="23"/>
    </row>
    <row r="230" spans="1:24" ht="12.75">
      <c r="A230" s="2"/>
      <c r="B230" s="2"/>
      <c r="C230" s="2"/>
      <c r="D230" s="2"/>
      <c r="E230" s="2"/>
      <c r="F230" s="2"/>
      <c r="G230" s="2"/>
      <c r="H230" s="25"/>
      <c r="I230" s="25"/>
      <c r="J230" s="25"/>
      <c r="K230" s="25"/>
      <c r="X230" s="23"/>
    </row>
    <row r="231" spans="1:24" ht="12.75">
      <c r="A231" s="2"/>
      <c r="B231" s="2"/>
      <c r="C231" s="2"/>
      <c r="D231" s="2"/>
      <c r="E231" s="2"/>
      <c r="F231" s="2"/>
      <c r="G231" s="2"/>
      <c r="H231" s="25"/>
      <c r="I231" s="25"/>
      <c r="J231" s="25"/>
      <c r="K231" s="25"/>
      <c r="X231" s="23"/>
    </row>
    <row r="232" spans="1:24" ht="12.75">
      <c r="A232" s="2"/>
      <c r="B232" s="2"/>
      <c r="C232" s="2"/>
      <c r="D232" s="2"/>
      <c r="E232" s="2"/>
      <c r="F232" s="2"/>
      <c r="G232" s="2"/>
      <c r="H232" s="25"/>
      <c r="I232" s="25"/>
      <c r="J232" s="25"/>
      <c r="K232" s="25"/>
      <c r="X232" s="23"/>
    </row>
    <row r="233" spans="1:24" ht="12.75">
      <c r="A233" s="2"/>
      <c r="B233" s="2"/>
      <c r="C233" s="2"/>
      <c r="D233" s="2"/>
      <c r="E233" s="2"/>
      <c r="F233" s="2"/>
      <c r="G233" s="2"/>
      <c r="H233" s="25"/>
      <c r="I233" s="25"/>
      <c r="J233" s="25"/>
      <c r="K233" s="25"/>
      <c r="X233" s="23"/>
    </row>
    <row r="234" spans="1:24" ht="12.75">
      <c r="A234" s="2"/>
      <c r="B234" s="2"/>
      <c r="C234" s="2"/>
      <c r="D234" s="2"/>
      <c r="E234" s="2"/>
      <c r="F234" s="2"/>
      <c r="G234" s="2"/>
      <c r="H234" s="25"/>
      <c r="I234" s="25"/>
      <c r="J234" s="25"/>
      <c r="K234" s="25"/>
      <c r="X234" s="23"/>
    </row>
    <row r="235" spans="1:24" ht="12.75">
      <c r="A235" s="2"/>
      <c r="B235" s="2"/>
      <c r="C235" s="2"/>
      <c r="D235" s="2"/>
      <c r="E235" s="2"/>
      <c r="F235" s="2"/>
      <c r="G235" s="2"/>
      <c r="H235" s="25"/>
      <c r="I235" s="25"/>
      <c r="J235" s="25"/>
      <c r="K235" s="25"/>
      <c r="X235" s="23"/>
    </row>
    <row r="236" spans="1:24" ht="12.75">
      <c r="A236" s="2"/>
      <c r="B236" s="2"/>
      <c r="C236" s="2"/>
      <c r="D236" s="2"/>
      <c r="E236" s="2"/>
      <c r="F236" s="2"/>
      <c r="G236" s="2"/>
      <c r="H236" s="25"/>
      <c r="I236" s="25"/>
      <c r="J236" s="25"/>
      <c r="K236" s="25"/>
      <c r="X236" s="23"/>
    </row>
    <row r="237" spans="1:24" ht="12.75">
      <c r="A237" s="2"/>
      <c r="B237" s="2"/>
      <c r="C237" s="2"/>
      <c r="D237" s="2"/>
      <c r="E237" s="2"/>
      <c r="F237" s="2"/>
      <c r="G237" s="2"/>
      <c r="H237" s="25"/>
      <c r="I237" s="25"/>
      <c r="J237" s="25"/>
      <c r="K237" s="25"/>
      <c r="X237" s="23"/>
    </row>
    <row r="238" spans="1:24" ht="12.75">
      <c r="A238" s="2"/>
      <c r="B238" s="2"/>
      <c r="C238" s="2"/>
      <c r="D238" s="2"/>
      <c r="E238" s="2"/>
      <c r="F238" s="2"/>
      <c r="G238" s="2"/>
      <c r="H238" s="25"/>
      <c r="I238" s="25"/>
      <c r="J238" s="25"/>
      <c r="K238" s="25"/>
      <c r="X238" s="23"/>
    </row>
    <row r="239" spans="1:24" ht="12.75">
      <c r="A239" s="2"/>
      <c r="B239" s="2"/>
      <c r="C239" s="2"/>
      <c r="D239" s="2"/>
      <c r="E239" s="2"/>
      <c r="F239" s="2"/>
      <c r="G239" s="2"/>
      <c r="H239" s="25"/>
      <c r="I239" s="25"/>
      <c r="J239" s="25"/>
      <c r="K239" s="25"/>
      <c r="X239" s="23"/>
    </row>
    <row r="240" spans="1:24" ht="12.75">
      <c r="A240" s="2"/>
      <c r="B240" s="2"/>
      <c r="C240" s="2"/>
      <c r="D240" s="2"/>
      <c r="E240" s="2"/>
      <c r="F240" s="2"/>
      <c r="G240" s="2"/>
      <c r="H240" s="25"/>
      <c r="I240" s="25"/>
      <c r="J240" s="25"/>
      <c r="K240" s="25"/>
      <c r="X240" s="23"/>
    </row>
    <row r="241" spans="1:24" ht="12.75">
      <c r="A241" s="2"/>
      <c r="B241" s="2"/>
      <c r="C241" s="2"/>
      <c r="D241" s="2"/>
      <c r="E241" s="2"/>
      <c r="F241" s="2"/>
      <c r="G241" s="2"/>
      <c r="H241" s="25"/>
      <c r="I241" s="25"/>
      <c r="J241" s="25"/>
      <c r="K241" s="25"/>
      <c r="X241" s="23"/>
    </row>
    <row r="242" spans="1:24" ht="12.75">
      <c r="A242" s="2"/>
      <c r="B242" s="2"/>
      <c r="C242" s="2"/>
      <c r="D242" s="2"/>
      <c r="E242" s="2"/>
      <c r="F242" s="2"/>
      <c r="G242" s="2"/>
      <c r="H242" s="25"/>
      <c r="I242" s="25"/>
      <c r="J242" s="25"/>
      <c r="K242" s="25"/>
      <c r="X242" s="23"/>
    </row>
    <row r="243" spans="1:24" ht="12.75">
      <c r="A243" s="2"/>
      <c r="B243" s="2"/>
      <c r="C243" s="2"/>
      <c r="D243" s="2"/>
      <c r="E243" s="2"/>
      <c r="F243" s="2"/>
      <c r="G243" s="2"/>
      <c r="H243" s="25"/>
      <c r="I243" s="25"/>
      <c r="J243" s="25"/>
      <c r="K243" s="25"/>
      <c r="X243" s="23"/>
    </row>
    <row r="244" spans="1:24" ht="12.75">
      <c r="A244" s="2"/>
      <c r="B244" s="2"/>
      <c r="C244" s="2"/>
      <c r="D244" s="2"/>
      <c r="E244" s="2"/>
      <c r="F244" s="2"/>
      <c r="G244" s="2"/>
      <c r="H244" s="25"/>
      <c r="I244" s="25"/>
      <c r="J244" s="25"/>
      <c r="K244" s="25"/>
      <c r="X244" s="23"/>
    </row>
    <row r="245" spans="1:24" ht="12.75">
      <c r="A245" s="2"/>
      <c r="B245" s="2"/>
      <c r="C245" s="2"/>
      <c r="D245" s="2"/>
      <c r="E245" s="2"/>
      <c r="F245" s="2"/>
      <c r="G245" s="2"/>
      <c r="H245" s="25"/>
      <c r="I245" s="25"/>
      <c r="J245" s="25"/>
      <c r="K245" s="25"/>
      <c r="X245" s="23"/>
    </row>
    <row r="246" spans="1:24" ht="12.75">
      <c r="A246" s="2"/>
      <c r="B246" s="2"/>
      <c r="C246" s="2"/>
      <c r="D246" s="2"/>
      <c r="E246" s="2"/>
      <c r="F246" s="2"/>
      <c r="G246" s="2"/>
      <c r="H246" s="25"/>
      <c r="I246" s="25"/>
      <c r="J246" s="25"/>
      <c r="K246" s="25"/>
      <c r="X246" s="23"/>
    </row>
    <row r="247" spans="1:24" ht="12.75">
      <c r="A247" s="2"/>
      <c r="B247" s="2"/>
      <c r="C247" s="2"/>
      <c r="D247" s="2"/>
      <c r="E247" s="2"/>
      <c r="F247" s="2"/>
      <c r="G247" s="2"/>
      <c r="H247" s="25"/>
      <c r="I247" s="25"/>
      <c r="J247" s="25"/>
      <c r="K247" s="25"/>
      <c r="X247" s="23"/>
    </row>
    <row r="248" spans="1:24" ht="12.75">
      <c r="A248" s="2"/>
      <c r="B248" s="2"/>
      <c r="C248" s="2"/>
      <c r="D248" s="2"/>
      <c r="E248" s="2"/>
      <c r="F248" s="2"/>
      <c r="G248" s="2"/>
      <c r="H248" s="25"/>
      <c r="I248" s="25"/>
      <c r="J248" s="25"/>
      <c r="K248" s="25"/>
      <c r="X248" s="23"/>
    </row>
    <row r="249" spans="1:24" ht="12.75">
      <c r="A249" s="2"/>
      <c r="B249" s="2"/>
      <c r="C249" s="2"/>
      <c r="D249" s="2"/>
      <c r="E249" s="2"/>
      <c r="F249" s="2"/>
      <c r="G249" s="2"/>
      <c r="H249" s="25"/>
      <c r="I249" s="25"/>
      <c r="J249" s="25"/>
      <c r="K249" s="25"/>
      <c r="X249" s="23"/>
    </row>
    <row r="250" spans="1:24" ht="12.75">
      <c r="A250" s="2"/>
      <c r="B250" s="2"/>
      <c r="C250" s="2"/>
      <c r="D250" s="2"/>
      <c r="E250" s="2"/>
      <c r="F250" s="2"/>
      <c r="G250" s="2"/>
      <c r="H250" s="25"/>
      <c r="I250" s="25"/>
      <c r="J250" s="25"/>
      <c r="K250" s="25"/>
      <c r="X250" s="23"/>
    </row>
    <row r="251" spans="1:24" ht="12.75">
      <c r="A251" s="2"/>
      <c r="B251" s="2"/>
      <c r="C251" s="2"/>
      <c r="D251" s="2"/>
      <c r="E251" s="2"/>
      <c r="F251" s="2"/>
      <c r="G251" s="2"/>
      <c r="H251" s="25"/>
      <c r="I251" s="25"/>
      <c r="J251" s="25"/>
      <c r="K251" s="25"/>
      <c r="X251" s="23"/>
    </row>
    <row r="252" spans="1:24" ht="12.75">
      <c r="A252" s="2"/>
      <c r="B252" s="2"/>
      <c r="C252" s="2"/>
      <c r="D252" s="2"/>
      <c r="E252" s="2"/>
      <c r="F252" s="2"/>
      <c r="G252" s="2"/>
      <c r="H252" s="25"/>
      <c r="I252" s="25"/>
      <c r="J252" s="25"/>
      <c r="K252" s="25"/>
      <c r="X252" s="23"/>
    </row>
    <row r="253" spans="1:24" ht="12.75">
      <c r="A253" s="2"/>
      <c r="B253" s="2"/>
      <c r="C253" s="2"/>
      <c r="D253" s="2"/>
      <c r="E253" s="2"/>
      <c r="F253" s="2"/>
      <c r="G253" s="2"/>
      <c r="H253" s="25"/>
      <c r="I253" s="25"/>
      <c r="J253" s="25"/>
      <c r="K253" s="25"/>
      <c r="X253" s="23"/>
    </row>
    <row r="254" spans="1:24" ht="12.75">
      <c r="A254" s="2"/>
      <c r="B254" s="2"/>
      <c r="C254" s="2"/>
      <c r="D254" s="2"/>
      <c r="E254" s="2"/>
      <c r="F254" s="2"/>
      <c r="G254" s="2"/>
      <c r="H254" s="25"/>
      <c r="I254" s="25"/>
      <c r="J254" s="25"/>
      <c r="K254" s="25"/>
      <c r="X254" s="23"/>
    </row>
    <row r="255" spans="1:24" ht="12.75">
      <c r="A255" s="2"/>
      <c r="B255" s="2"/>
      <c r="C255" s="2"/>
      <c r="D255" s="2"/>
      <c r="E255" s="2"/>
      <c r="F255" s="2"/>
      <c r="G255" s="2"/>
      <c r="H255" s="25"/>
      <c r="I255" s="25"/>
      <c r="J255" s="25"/>
      <c r="K255" s="25"/>
      <c r="X255" s="23"/>
    </row>
    <row r="256" spans="1:24" ht="12.75">
      <c r="A256" s="2"/>
      <c r="B256" s="2"/>
      <c r="C256" s="2"/>
      <c r="D256" s="2"/>
      <c r="E256" s="2"/>
      <c r="F256" s="2"/>
      <c r="G256" s="2"/>
      <c r="H256" s="25"/>
      <c r="I256" s="25"/>
      <c r="J256" s="25"/>
      <c r="K256" s="25"/>
      <c r="X256" s="23"/>
    </row>
    <row r="257" spans="1:24" ht="12.75">
      <c r="A257" s="2"/>
      <c r="B257" s="2"/>
      <c r="C257" s="2"/>
      <c r="D257" s="2"/>
      <c r="E257" s="2"/>
      <c r="F257" s="2"/>
      <c r="G257" s="2"/>
      <c r="H257" s="25"/>
      <c r="I257" s="25"/>
      <c r="J257" s="25"/>
      <c r="K257" s="25"/>
      <c r="X257" s="23"/>
    </row>
    <row r="258" spans="1:24" ht="12.75">
      <c r="A258" s="2"/>
      <c r="B258" s="2"/>
      <c r="C258" s="2"/>
      <c r="D258" s="2"/>
      <c r="E258" s="2"/>
      <c r="F258" s="2"/>
      <c r="G258" s="2"/>
      <c r="H258" s="25"/>
      <c r="I258" s="25"/>
      <c r="J258" s="25"/>
      <c r="K258" s="25"/>
      <c r="X258" s="23"/>
    </row>
    <row r="259" spans="1:24" ht="12.75">
      <c r="A259" s="2"/>
      <c r="B259" s="2"/>
      <c r="C259" s="2"/>
      <c r="D259" s="2"/>
      <c r="E259" s="2"/>
      <c r="F259" s="2"/>
      <c r="G259" s="2"/>
      <c r="H259" s="25"/>
      <c r="I259" s="25"/>
      <c r="J259" s="25"/>
      <c r="K259" s="25"/>
      <c r="X259" s="23"/>
    </row>
    <row r="260" spans="1:24" ht="12.75">
      <c r="A260" s="2"/>
      <c r="B260" s="2"/>
      <c r="C260" s="2"/>
      <c r="D260" s="2"/>
      <c r="E260" s="2"/>
      <c r="F260" s="2"/>
      <c r="G260" s="2"/>
      <c r="H260" s="25"/>
      <c r="I260" s="25"/>
      <c r="J260" s="25"/>
      <c r="K260" s="25"/>
      <c r="X260" s="23"/>
    </row>
    <row r="261" spans="1:24" ht="12.75">
      <c r="A261" s="2"/>
      <c r="B261" s="2"/>
      <c r="C261" s="2"/>
      <c r="D261" s="2"/>
      <c r="E261" s="2"/>
      <c r="F261" s="2"/>
      <c r="G261" s="2"/>
      <c r="H261" s="25"/>
      <c r="I261" s="25"/>
      <c r="J261" s="25"/>
      <c r="K261" s="25"/>
      <c r="X261" s="23"/>
    </row>
    <row r="262" spans="1:24" ht="12.75">
      <c r="A262" s="2"/>
      <c r="B262" s="2"/>
      <c r="C262" s="2"/>
      <c r="D262" s="2"/>
      <c r="E262" s="2"/>
      <c r="F262" s="2"/>
      <c r="G262" s="2"/>
      <c r="H262" s="25"/>
      <c r="I262" s="25"/>
      <c r="J262" s="25"/>
      <c r="K262" s="25"/>
      <c r="X262" s="23"/>
    </row>
    <row r="263" spans="1:24" ht="12.75">
      <c r="A263" s="2"/>
      <c r="B263" s="2"/>
      <c r="C263" s="2"/>
      <c r="D263" s="2"/>
      <c r="E263" s="2"/>
      <c r="F263" s="2"/>
      <c r="G263" s="2"/>
      <c r="H263" s="25"/>
      <c r="I263" s="25"/>
      <c r="J263" s="25"/>
      <c r="K263" s="25"/>
      <c r="X263" s="23"/>
    </row>
    <row r="264" spans="1:24" ht="12.75">
      <c r="A264" s="2"/>
      <c r="B264" s="2"/>
      <c r="C264" s="2"/>
      <c r="D264" s="2"/>
      <c r="E264" s="2"/>
      <c r="F264" s="2"/>
      <c r="G264" s="2"/>
      <c r="H264" s="25"/>
      <c r="I264" s="25"/>
      <c r="J264" s="25"/>
      <c r="K264" s="25"/>
      <c r="X264" s="23"/>
    </row>
    <row r="265" spans="1:24" ht="12.75">
      <c r="A265" s="2"/>
      <c r="B265" s="2"/>
      <c r="C265" s="2"/>
      <c r="D265" s="2"/>
      <c r="E265" s="2"/>
      <c r="F265" s="2"/>
      <c r="G265" s="2"/>
      <c r="H265" s="25"/>
      <c r="I265" s="25"/>
      <c r="J265" s="25"/>
      <c r="K265" s="25"/>
      <c r="X265" s="23"/>
    </row>
    <row r="266" spans="1:24" ht="12.75">
      <c r="A266" s="2"/>
      <c r="B266" s="2"/>
      <c r="C266" s="2"/>
      <c r="D266" s="2"/>
      <c r="E266" s="2"/>
      <c r="F266" s="2"/>
      <c r="G266" s="2"/>
      <c r="H266" s="25"/>
      <c r="I266" s="25"/>
      <c r="J266" s="25"/>
      <c r="K266" s="25"/>
      <c r="X266" s="23"/>
    </row>
    <row r="267" spans="1:24" ht="12.75">
      <c r="A267" s="2"/>
      <c r="B267" s="2"/>
      <c r="C267" s="2"/>
      <c r="D267" s="2"/>
      <c r="E267" s="2"/>
      <c r="F267" s="2"/>
      <c r="G267" s="2"/>
      <c r="H267" s="25"/>
      <c r="I267" s="25"/>
      <c r="J267" s="25"/>
      <c r="K267" s="25"/>
      <c r="X267" s="23"/>
    </row>
    <row r="268" spans="1:24" ht="12.75">
      <c r="A268" s="2"/>
      <c r="B268" s="2"/>
      <c r="C268" s="2"/>
      <c r="D268" s="2"/>
      <c r="E268" s="2"/>
      <c r="F268" s="2"/>
      <c r="G268" s="2"/>
      <c r="H268" s="25"/>
      <c r="I268" s="25"/>
      <c r="J268" s="25"/>
      <c r="K268" s="25"/>
      <c r="X268" s="23"/>
    </row>
    <row r="269" spans="1:24" ht="12.75">
      <c r="A269" s="2"/>
      <c r="B269" s="2"/>
      <c r="C269" s="2"/>
      <c r="D269" s="2"/>
      <c r="E269" s="2"/>
      <c r="F269" s="2"/>
      <c r="G269" s="2"/>
      <c r="H269" s="25"/>
      <c r="I269" s="25"/>
      <c r="J269" s="25"/>
      <c r="K269" s="25"/>
      <c r="X269" s="23"/>
    </row>
    <row r="270" spans="1:24" ht="12.75">
      <c r="A270" s="2"/>
      <c r="B270" s="2"/>
      <c r="C270" s="2"/>
      <c r="D270" s="2"/>
      <c r="E270" s="2"/>
      <c r="F270" s="2"/>
      <c r="G270" s="2"/>
      <c r="H270" s="25"/>
      <c r="I270" s="25"/>
      <c r="J270" s="25"/>
      <c r="K270" s="25"/>
      <c r="X270" s="23"/>
    </row>
    <row r="271" spans="1:24" ht="12.75">
      <c r="A271" s="2"/>
      <c r="B271" s="2"/>
      <c r="C271" s="2"/>
      <c r="D271" s="2"/>
      <c r="E271" s="2"/>
      <c r="F271" s="2"/>
      <c r="G271" s="2"/>
      <c r="H271" s="25"/>
      <c r="I271" s="25"/>
      <c r="J271" s="25"/>
      <c r="K271" s="25"/>
      <c r="X271" s="23"/>
    </row>
    <row r="272" spans="1:24" ht="12.75">
      <c r="A272" s="2"/>
      <c r="B272" s="2"/>
      <c r="C272" s="2"/>
      <c r="D272" s="2"/>
      <c r="E272" s="2"/>
      <c r="F272" s="2"/>
      <c r="G272" s="2"/>
      <c r="H272" s="25"/>
      <c r="I272" s="25"/>
      <c r="J272" s="25"/>
      <c r="K272" s="25"/>
      <c r="X272" s="23"/>
    </row>
    <row r="273" spans="1:24" ht="12.75">
      <c r="A273" s="2"/>
      <c r="B273" s="2"/>
      <c r="C273" s="2"/>
      <c r="D273" s="2"/>
      <c r="E273" s="2"/>
      <c r="F273" s="2"/>
      <c r="G273" s="2"/>
      <c r="H273" s="25"/>
      <c r="I273" s="25"/>
      <c r="J273" s="25"/>
      <c r="K273" s="25"/>
      <c r="X273" s="23"/>
    </row>
    <row r="274" spans="1:24" ht="12.75">
      <c r="A274" s="2"/>
      <c r="B274" s="2"/>
      <c r="C274" s="2"/>
      <c r="D274" s="2"/>
      <c r="E274" s="2"/>
      <c r="F274" s="2"/>
      <c r="G274" s="2"/>
      <c r="H274" s="25"/>
      <c r="I274" s="25"/>
      <c r="J274" s="25"/>
      <c r="K274" s="25"/>
      <c r="X274" s="23"/>
    </row>
    <row r="275" spans="1:24" ht="12.75">
      <c r="A275" s="2"/>
      <c r="B275" s="2"/>
      <c r="C275" s="2"/>
      <c r="D275" s="2"/>
      <c r="E275" s="2"/>
      <c r="F275" s="2"/>
      <c r="G275" s="2"/>
      <c r="H275" s="25"/>
      <c r="I275" s="25"/>
      <c r="J275" s="25"/>
      <c r="K275" s="25"/>
      <c r="X275" s="23"/>
    </row>
    <row r="276" spans="1:24" ht="12.75">
      <c r="A276" s="2"/>
      <c r="B276" s="2"/>
      <c r="C276" s="2"/>
      <c r="D276" s="2"/>
      <c r="E276" s="2"/>
      <c r="F276" s="2"/>
      <c r="G276" s="2"/>
      <c r="H276" s="25"/>
      <c r="I276" s="25"/>
      <c r="J276" s="25"/>
      <c r="K276" s="25"/>
      <c r="X276" s="23"/>
    </row>
    <row r="277" spans="1:24" ht="12.75">
      <c r="A277" s="2"/>
      <c r="B277" s="2"/>
      <c r="C277" s="2"/>
      <c r="D277" s="2"/>
      <c r="E277" s="2"/>
      <c r="F277" s="2"/>
      <c r="G277" s="2"/>
      <c r="H277" s="25"/>
      <c r="I277" s="25"/>
      <c r="J277" s="25"/>
      <c r="K277" s="25"/>
      <c r="X277" s="23"/>
    </row>
    <row r="278" spans="1:24" ht="12.75">
      <c r="A278" s="2"/>
      <c r="B278" s="2"/>
      <c r="C278" s="2"/>
      <c r="D278" s="2"/>
      <c r="E278" s="2"/>
      <c r="F278" s="2"/>
      <c r="G278" s="2"/>
      <c r="H278" s="25"/>
      <c r="I278" s="25"/>
      <c r="J278" s="25"/>
      <c r="K278" s="25"/>
      <c r="X278" s="23"/>
    </row>
    <row r="279" spans="1:24" ht="12.75">
      <c r="A279" s="2"/>
      <c r="B279" s="2"/>
      <c r="C279" s="2"/>
      <c r="D279" s="2"/>
      <c r="E279" s="2"/>
      <c r="F279" s="2"/>
      <c r="G279" s="2"/>
      <c r="H279" s="25"/>
      <c r="I279" s="25"/>
      <c r="J279" s="25"/>
      <c r="K279" s="25"/>
      <c r="X279" s="23"/>
    </row>
    <row r="280" spans="1:24" ht="12.75">
      <c r="A280" s="2"/>
      <c r="B280" s="2"/>
      <c r="C280" s="2"/>
      <c r="D280" s="2"/>
      <c r="E280" s="2"/>
      <c r="F280" s="2"/>
      <c r="G280" s="2"/>
      <c r="H280" s="25"/>
      <c r="I280" s="25"/>
      <c r="J280" s="25"/>
      <c r="K280" s="25"/>
      <c r="X280" s="23"/>
    </row>
    <row r="281" spans="1:24" ht="12.75">
      <c r="A281" s="2"/>
      <c r="B281" s="2"/>
      <c r="C281" s="2"/>
      <c r="D281" s="2"/>
      <c r="E281" s="2"/>
      <c r="F281" s="2"/>
      <c r="G281" s="2"/>
      <c r="H281" s="25"/>
      <c r="I281" s="25"/>
      <c r="J281" s="25"/>
      <c r="K281" s="25"/>
      <c r="X281" s="23"/>
    </row>
    <row r="282" spans="1:24" ht="12.75">
      <c r="A282" s="2"/>
      <c r="B282" s="2"/>
      <c r="C282" s="2"/>
      <c r="D282" s="2"/>
      <c r="E282" s="2"/>
      <c r="F282" s="2"/>
      <c r="G282" s="2"/>
      <c r="H282" s="25"/>
      <c r="I282" s="25"/>
      <c r="J282" s="25"/>
      <c r="K282" s="25"/>
      <c r="X282" s="23"/>
    </row>
    <row r="283" spans="1:24" ht="12.75">
      <c r="A283" s="2"/>
      <c r="B283" s="2"/>
      <c r="C283" s="2"/>
      <c r="D283" s="2"/>
      <c r="E283" s="2"/>
      <c r="F283" s="2"/>
      <c r="G283" s="2"/>
      <c r="H283" s="25"/>
      <c r="I283" s="25"/>
      <c r="J283" s="25"/>
      <c r="K283" s="25"/>
      <c r="X283" s="23"/>
    </row>
    <row r="284" spans="1:24" ht="12.75">
      <c r="A284" s="2"/>
      <c r="B284" s="2"/>
      <c r="C284" s="2"/>
      <c r="D284" s="2"/>
      <c r="E284" s="2"/>
      <c r="F284" s="2"/>
      <c r="G284" s="2"/>
      <c r="H284" s="25"/>
      <c r="I284" s="25"/>
      <c r="J284" s="25"/>
      <c r="K284" s="25"/>
      <c r="X284" s="23"/>
    </row>
    <row r="285" spans="1:24" ht="12.75">
      <c r="A285" s="2"/>
      <c r="B285" s="2"/>
      <c r="C285" s="2"/>
      <c r="D285" s="2"/>
      <c r="E285" s="2"/>
      <c r="F285" s="2"/>
      <c r="G285" s="2"/>
      <c r="H285" s="25"/>
      <c r="I285" s="25"/>
      <c r="J285" s="25"/>
      <c r="K285" s="25"/>
      <c r="X285" s="23"/>
    </row>
    <row r="286" spans="1:24" ht="12.75">
      <c r="A286" s="2"/>
      <c r="B286" s="2"/>
      <c r="C286" s="2"/>
      <c r="D286" s="2"/>
      <c r="E286" s="2"/>
      <c r="F286" s="2"/>
      <c r="G286" s="2"/>
      <c r="H286" s="25"/>
      <c r="I286" s="25"/>
      <c r="J286" s="25"/>
      <c r="K286" s="25"/>
      <c r="X286" s="23"/>
    </row>
    <row r="287" spans="1:24" ht="12.75">
      <c r="A287" s="2"/>
      <c r="B287" s="2"/>
      <c r="C287" s="2"/>
      <c r="D287" s="2"/>
      <c r="E287" s="2"/>
      <c r="F287" s="2"/>
      <c r="G287" s="2"/>
      <c r="H287" s="25"/>
      <c r="I287" s="25"/>
      <c r="J287" s="25"/>
      <c r="K287" s="25"/>
      <c r="X287" s="23"/>
    </row>
    <row r="288" spans="1:24" ht="12.75">
      <c r="A288" s="2"/>
      <c r="B288" s="2"/>
      <c r="C288" s="2"/>
      <c r="D288" s="2"/>
      <c r="E288" s="2"/>
      <c r="F288" s="2"/>
      <c r="G288" s="2"/>
      <c r="H288" s="25"/>
      <c r="I288" s="25"/>
      <c r="J288" s="25"/>
      <c r="K288" s="25"/>
      <c r="X288" s="23"/>
    </row>
    <row r="289" spans="1:24" ht="12.75">
      <c r="A289" s="2"/>
      <c r="B289" s="2"/>
      <c r="C289" s="2"/>
      <c r="D289" s="2"/>
      <c r="E289" s="2"/>
      <c r="F289" s="2"/>
      <c r="G289" s="2"/>
      <c r="H289" s="25"/>
      <c r="I289" s="25"/>
      <c r="J289" s="25"/>
      <c r="K289" s="25"/>
      <c r="X289" s="23"/>
    </row>
    <row r="290" spans="1:24" ht="12.75">
      <c r="A290" s="2"/>
      <c r="B290" s="2"/>
      <c r="C290" s="2"/>
      <c r="D290" s="2"/>
      <c r="E290" s="2"/>
      <c r="F290" s="2"/>
      <c r="G290" s="2"/>
      <c r="H290" s="25"/>
      <c r="I290" s="25"/>
      <c r="J290" s="25"/>
      <c r="K290" s="25"/>
      <c r="X290" s="23"/>
    </row>
    <row r="291" spans="1:24" ht="12.75">
      <c r="A291" s="2"/>
      <c r="B291" s="2"/>
      <c r="C291" s="2"/>
      <c r="D291" s="2"/>
      <c r="E291" s="2"/>
      <c r="F291" s="2"/>
      <c r="G291" s="2"/>
      <c r="H291" s="25"/>
      <c r="I291" s="25"/>
      <c r="J291" s="25"/>
      <c r="K291" s="25"/>
      <c r="X291" s="23"/>
    </row>
    <row r="292" spans="1:24" ht="12.75">
      <c r="A292" s="2"/>
      <c r="B292" s="2"/>
      <c r="C292" s="2"/>
      <c r="D292" s="2"/>
      <c r="E292" s="2"/>
      <c r="F292" s="2"/>
      <c r="G292" s="2"/>
      <c r="H292" s="25"/>
      <c r="I292" s="25"/>
      <c r="J292" s="25"/>
      <c r="K292" s="25"/>
      <c r="X292" s="23"/>
    </row>
    <row r="293" spans="1:24" ht="12.75">
      <c r="A293" s="2"/>
      <c r="B293" s="2"/>
      <c r="C293" s="2"/>
      <c r="D293" s="2"/>
      <c r="E293" s="2"/>
      <c r="F293" s="2"/>
      <c r="G293" s="2"/>
      <c r="H293" s="25"/>
      <c r="I293" s="25"/>
      <c r="J293" s="25"/>
      <c r="K293" s="25"/>
      <c r="X293" s="23"/>
    </row>
    <row r="294" spans="1:24" ht="12.75">
      <c r="A294" s="2"/>
      <c r="B294" s="2"/>
      <c r="C294" s="2"/>
      <c r="D294" s="2"/>
      <c r="E294" s="2"/>
      <c r="F294" s="2"/>
      <c r="G294" s="2"/>
      <c r="H294" s="25"/>
      <c r="I294" s="25"/>
      <c r="J294" s="25"/>
      <c r="K294" s="25"/>
      <c r="X294" s="23"/>
    </row>
    <row r="295" spans="1:24" ht="12.75">
      <c r="A295" s="2"/>
      <c r="B295" s="2"/>
      <c r="C295" s="2"/>
      <c r="D295" s="2"/>
      <c r="E295" s="2"/>
      <c r="F295" s="2"/>
      <c r="G295" s="2"/>
      <c r="H295" s="25"/>
      <c r="I295" s="25"/>
      <c r="J295" s="25"/>
      <c r="K295" s="25"/>
      <c r="X295" s="23"/>
    </row>
    <row r="296" spans="1:24" ht="12.75">
      <c r="A296" s="2"/>
      <c r="B296" s="2"/>
      <c r="C296" s="2"/>
      <c r="D296" s="2"/>
      <c r="E296" s="2"/>
      <c r="F296" s="2"/>
      <c r="G296" s="2"/>
      <c r="H296" s="25"/>
      <c r="I296" s="25"/>
      <c r="J296" s="25"/>
      <c r="K296" s="25"/>
      <c r="X296" s="23"/>
    </row>
    <row r="297" spans="1:24" ht="12.75">
      <c r="A297" s="2"/>
      <c r="B297" s="2"/>
      <c r="C297" s="2"/>
      <c r="D297" s="2"/>
      <c r="E297" s="2"/>
      <c r="F297" s="2"/>
      <c r="G297" s="2"/>
      <c r="H297" s="25"/>
      <c r="I297" s="25"/>
      <c r="J297" s="25"/>
      <c r="K297" s="25"/>
      <c r="X297" s="23"/>
    </row>
    <row r="298" spans="1:24" ht="12.75">
      <c r="A298" s="2"/>
      <c r="B298" s="2"/>
      <c r="C298" s="2"/>
      <c r="D298" s="2"/>
      <c r="E298" s="2"/>
      <c r="F298" s="2"/>
      <c r="G298" s="2"/>
      <c r="H298" s="25"/>
      <c r="I298" s="25"/>
      <c r="J298" s="25"/>
      <c r="K298" s="25"/>
      <c r="X298" s="23"/>
    </row>
    <row r="299" spans="1:24" ht="12.75">
      <c r="A299" s="2"/>
      <c r="B299" s="2"/>
      <c r="C299" s="2"/>
      <c r="D299" s="2"/>
      <c r="E299" s="2"/>
      <c r="F299" s="2"/>
      <c r="G299" s="2"/>
      <c r="H299" s="25"/>
      <c r="I299" s="25"/>
      <c r="J299" s="25"/>
      <c r="K299" s="25"/>
      <c r="X299" s="23"/>
    </row>
    <row r="300" spans="1:24" ht="12.75">
      <c r="A300" s="2"/>
      <c r="B300" s="2"/>
      <c r="C300" s="2"/>
      <c r="D300" s="2"/>
      <c r="E300" s="2"/>
      <c r="F300" s="2"/>
      <c r="G300" s="2"/>
      <c r="H300" s="25"/>
      <c r="I300" s="25"/>
      <c r="J300" s="25"/>
      <c r="K300" s="25"/>
      <c r="X300" s="23"/>
    </row>
    <row r="301" spans="1:24" ht="12.75">
      <c r="A301" s="2"/>
      <c r="B301" s="2"/>
      <c r="C301" s="2"/>
      <c r="D301" s="2"/>
      <c r="E301" s="2"/>
      <c r="F301" s="2"/>
      <c r="G301" s="2"/>
      <c r="H301" s="25"/>
      <c r="I301" s="25"/>
      <c r="J301" s="25"/>
      <c r="K301" s="25"/>
      <c r="X301" s="23"/>
    </row>
    <row r="302" spans="1:24" ht="12.75">
      <c r="A302" s="2"/>
      <c r="B302" s="2"/>
      <c r="C302" s="2"/>
      <c r="D302" s="2"/>
      <c r="E302" s="2"/>
      <c r="F302" s="2"/>
      <c r="G302" s="2"/>
      <c r="H302" s="25"/>
      <c r="I302" s="25"/>
      <c r="J302" s="25"/>
      <c r="K302" s="25"/>
      <c r="X302" s="23"/>
    </row>
    <row r="303" spans="1:24" ht="12.75">
      <c r="A303" s="2"/>
      <c r="B303" s="2"/>
      <c r="C303" s="2"/>
      <c r="D303" s="2"/>
      <c r="E303" s="2"/>
      <c r="F303" s="2"/>
      <c r="G303" s="2"/>
      <c r="H303" s="25"/>
      <c r="I303" s="25"/>
      <c r="J303" s="25"/>
      <c r="K303" s="25"/>
      <c r="X303" s="23"/>
    </row>
    <row r="304" spans="1:24" ht="12.75">
      <c r="A304" s="2"/>
      <c r="B304" s="2"/>
      <c r="C304" s="2"/>
      <c r="D304" s="2"/>
      <c r="E304" s="2"/>
      <c r="F304" s="2"/>
      <c r="G304" s="2"/>
      <c r="H304" s="25"/>
      <c r="I304" s="25"/>
      <c r="J304" s="25"/>
      <c r="K304" s="25"/>
      <c r="X304" s="23"/>
    </row>
    <row r="305" spans="1:24" ht="12.75">
      <c r="A305" s="2"/>
      <c r="B305" s="2"/>
      <c r="C305" s="2"/>
      <c r="D305" s="2"/>
      <c r="E305" s="2"/>
      <c r="F305" s="2"/>
      <c r="G305" s="2"/>
      <c r="H305" s="25"/>
      <c r="I305" s="25"/>
      <c r="J305" s="25"/>
      <c r="K305" s="25"/>
      <c r="X305" s="23"/>
    </row>
    <row r="306" spans="1:24" ht="12.75">
      <c r="A306" s="2"/>
      <c r="B306" s="2"/>
      <c r="C306" s="2"/>
      <c r="D306" s="2"/>
      <c r="E306" s="2"/>
      <c r="F306" s="2"/>
      <c r="G306" s="2"/>
      <c r="H306" s="25"/>
      <c r="I306" s="25"/>
      <c r="J306" s="25"/>
      <c r="K306" s="25"/>
      <c r="X306" s="23"/>
    </row>
    <row r="307" spans="1:24" ht="12.75">
      <c r="A307" s="2"/>
      <c r="B307" s="2"/>
      <c r="C307" s="2"/>
      <c r="D307" s="2"/>
      <c r="E307" s="2"/>
      <c r="F307" s="2"/>
      <c r="G307" s="2"/>
      <c r="H307" s="25"/>
      <c r="I307" s="25"/>
      <c r="J307" s="25"/>
      <c r="K307" s="25"/>
      <c r="X307" s="23"/>
    </row>
    <row r="308" spans="1:24" ht="12.75">
      <c r="A308" s="2"/>
      <c r="B308" s="2"/>
      <c r="C308" s="2"/>
      <c r="D308" s="2"/>
      <c r="E308" s="2"/>
      <c r="F308" s="2"/>
      <c r="G308" s="2"/>
      <c r="H308" s="25"/>
      <c r="I308" s="25"/>
      <c r="J308" s="25"/>
      <c r="K308" s="25"/>
      <c r="X308" s="23"/>
    </row>
    <row r="309" spans="1:24" ht="12.75">
      <c r="A309" s="2"/>
      <c r="B309" s="2"/>
      <c r="C309" s="2"/>
      <c r="D309" s="2"/>
      <c r="E309" s="2"/>
      <c r="F309" s="2"/>
      <c r="G309" s="2"/>
      <c r="H309" s="25"/>
      <c r="I309" s="25"/>
      <c r="J309" s="25"/>
      <c r="K309" s="25"/>
      <c r="X309" s="23"/>
    </row>
    <row r="310" spans="1:24" ht="12.75">
      <c r="A310" s="2"/>
      <c r="B310" s="2"/>
      <c r="C310" s="2"/>
      <c r="D310" s="2"/>
      <c r="E310" s="2"/>
      <c r="F310" s="2"/>
      <c r="G310" s="2"/>
      <c r="H310" s="25"/>
      <c r="I310" s="25"/>
      <c r="J310" s="25"/>
      <c r="K310" s="25"/>
      <c r="X310" s="23"/>
    </row>
    <row r="311" spans="1:24" ht="12.75">
      <c r="A311" s="2"/>
      <c r="B311" s="2"/>
      <c r="C311" s="2"/>
      <c r="D311" s="2"/>
      <c r="E311" s="2"/>
      <c r="F311" s="2"/>
      <c r="G311" s="2"/>
      <c r="H311" s="25"/>
      <c r="I311" s="25"/>
      <c r="J311" s="25"/>
      <c r="K311" s="25"/>
      <c r="X311" s="23"/>
    </row>
    <row r="312" spans="1:24" ht="12.75">
      <c r="A312" s="2"/>
      <c r="B312" s="2"/>
      <c r="C312" s="2"/>
      <c r="D312" s="2"/>
      <c r="E312" s="2"/>
      <c r="F312" s="2"/>
      <c r="G312" s="2"/>
      <c r="H312" s="25"/>
      <c r="I312" s="25"/>
      <c r="J312" s="25"/>
      <c r="K312" s="25"/>
      <c r="X312" s="23"/>
    </row>
    <row r="313" spans="1:24" ht="12.75">
      <c r="A313" s="2"/>
      <c r="B313" s="2"/>
      <c r="C313" s="2"/>
      <c r="D313" s="2"/>
      <c r="E313" s="2"/>
      <c r="F313" s="2"/>
      <c r="G313" s="2"/>
      <c r="H313" s="25"/>
      <c r="I313" s="25"/>
      <c r="J313" s="25"/>
      <c r="K313" s="25"/>
      <c r="X313" s="23"/>
    </row>
    <row r="314" spans="1:24" ht="12.75">
      <c r="A314" s="2"/>
      <c r="B314" s="2"/>
      <c r="C314" s="2"/>
      <c r="D314" s="2"/>
      <c r="E314" s="2"/>
      <c r="F314" s="2"/>
      <c r="G314" s="2"/>
      <c r="H314" s="25"/>
      <c r="I314" s="25"/>
      <c r="J314" s="25"/>
      <c r="K314" s="25"/>
      <c r="X314" s="23"/>
    </row>
    <row r="315" spans="1:24" ht="12.75">
      <c r="A315" s="2"/>
      <c r="B315" s="2"/>
      <c r="C315" s="2"/>
      <c r="D315" s="2"/>
      <c r="E315" s="2"/>
      <c r="F315" s="2"/>
      <c r="G315" s="2"/>
      <c r="H315" s="25"/>
      <c r="I315" s="25"/>
      <c r="J315" s="25"/>
      <c r="K315" s="25"/>
      <c r="X315" s="23"/>
    </row>
    <row r="316" spans="1:24" ht="12.75">
      <c r="A316" s="2"/>
      <c r="B316" s="2"/>
      <c r="C316" s="2"/>
      <c r="D316" s="2"/>
      <c r="E316" s="2"/>
      <c r="F316" s="2"/>
      <c r="G316" s="2"/>
      <c r="H316" s="25"/>
      <c r="I316" s="25"/>
      <c r="J316" s="25"/>
      <c r="K316" s="25"/>
      <c r="X316" s="23"/>
    </row>
    <row r="317" spans="1:24" ht="12.75">
      <c r="A317" s="2"/>
      <c r="B317" s="2"/>
      <c r="C317" s="2"/>
      <c r="D317" s="2"/>
      <c r="E317" s="2"/>
      <c r="F317" s="2"/>
      <c r="G317" s="2"/>
      <c r="H317" s="25"/>
      <c r="I317" s="25"/>
      <c r="J317" s="25"/>
      <c r="K317" s="25"/>
      <c r="X317" s="23"/>
    </row>
    <row r="318" spans="1:24" ht="12.75">
      <c r="A318" s="2"/>
      <c r="B318" s="2"/>
      <c r="C318" s="2"/>
      <c r="D318" s="2"/>
      <c r="E318" s="2"/>
      <c r="F318" s="2"/>
      <c r="G318" s="2"/>
      <c r="H318" s="25"/>
      <c r="I318" s="25"/>
      <c r="J318" s="25"/>
      <c r="K318" s="25"/>
      <c r="X318" s="23"/>
    </row>
    <row r="319" spans="1:24" ht="12.75">
      <c r="A319" s="2"/>
      <c r="B319" s="2"/>
      <c r="C319" s="2"/>
      <c r="D319" s="2"/>
      <c r="E319" s="2"/>
      <c r="F319" s="2"/>
      <c r="G319" s="2"/>
      <c r="H319" s="25"/>
      <c r="I319" s="25"/>
      <c r="J319" s="25"/>
      <c r="K319" s="25"/>
      <c r="X319" s="23"/>
    </row>
    <row r="320" spans="1:24" ht="12.75">
      <c r="A320" s="2"/>
      <c r="B320" s="2"/>
      <c r="C320" s="2"/>
      <c r="D320" s="2"/>
      <c r="E320" s="2"/>
      <c r="F320" s="2"/>
      <c r="G320" s="2"/>
      <c r="H320" s="25"/>
      <c r="I320" s="25"/>
      <c r="J320" s="25"/>
      <c r="K320" s="25"/>
      <c r="X320" s="23"/>
    </row>
    <row r="321" spans="1:24" ht="12.75">
      <c r="A321" s="2"/>
      <c r="B321" s="2"/>
      <c r="C321" s="2"/>
      <c r="D321" s="2"/>
      <c r="E321" s="2"/>
      <c r="F321" s="2"/>
      <c r="G321" s="2"/>
      <c r="H321" s="25"/>
      <c r="I321" s="25"/>
      <c r="J321" s="25"/>
      <c r="K321" s="25"/>
      <c r="X321" s="23"/>
    </row>
    <row r="322" spans="1:24" ht="12.75">
      <c r="A322" s="2"/>
      <c r="B322" s="2"/>
      <c r="C322" s="2"/>
      <c r="D322" s="2"/>
      <c r="E322" s="2"/>
      <c r="F322" s="2"/>
      <c r="G322" s="2"/>
      <c r="H322" s="25"/>
      <c r="I322" s="25"/>
      <c r="J322" s="25"/>
      <c r="K322" s="25"/>
      <c r="X322" s="23"/>
    </row>
    <row r="323" spans="1:24" ht="12.75">
      <c r="A323" s="2"/>
      <c r="B323" s="2"/>
      <c r="C323" s="2"/>
      <c r="D323" s="2"/>
      <c r="E323" s="2"/>
      <c r="F323" s="2"/>
      <c r="G323" s="2"/>
      <c r="H323" s="25"/>
      <c r="I323" s="25"/>
      <c r="J323" s="25"/>
      <c r="K323" s="25"/>
      <c r="X323" s="23"/>
    </row>
    <row r="324" spans="1:24" ht="12.75">
      <c r="A324" s="2"/>
      <c r="B324" s="2"/>
      <c r="C324" s="2"/>
      <c r="D324" s="2"/>
      <c r="E324" s="2"/>
      <c r="F324" s="2"/>
      <c r="G324" s="2"/>
      <c r="H324" s="25"/>
      <c r="I324" s="25"/>
      <c r="J324" s="25"/>
      <c r="K324" s="25"/>
      <c r="X324" s="23"/>
    </row>
    <row r="325" spans="1:24" ht="12.75">
      <c r="A325" s="2"/>
      <c r="B325" s="2"/>
      <c r="C325" s="2"/>
      <c r="D325" s="2"/>
      <c r="E325" s="2"/>
      <c r="F325" s="2"/>
      <c r="G325" s="2"/>
      <c r="H325" s="25"/>
      <c r="I325" s="25"/>
      <c r="J325" s="25"/>
      <c r="K325" s="25"/>
      <c r="X325" s="23"/>
    </row>
    <row r="326" spans="1:24" ht="12.75">
      <c r="A326" s="2"/>
      <c r="B326" s="2"/>
      <c r="C326" s="2"/>
      <c r="D326" s="2"/>
      <c r="E326" s="2"/>
      <c r="F326" s="2"/>
      <c r="G326" s="2"/>
      <c r="H326" s="25"/>
      <c r="I326" s="25"/>
      <c r="J326" s="25"/>
      <c r="K326" s="25"/>
      <c r="X326" s="23"/>
    </row>
    <row r="327" spans="1:24" ht="12.75">
      <c r="A327" s="2"/>
      <c r="B327" s="2"/>
      <c r="C327" s="2"/>
      <c r="D327" s="2"/>
      <c r="E327" s="2"/>
      <c r="F327" s="2"/>
      <c r="G327" s="2"/>
      <c r="H327" s="25"/>
      <c r="I327" s="25"/>
      <c r="J327" s="25"/>
      <c r="K327" s="25"/>
      <c r="X327" s="23"/>
    </row>
    <row r="328" spans="1:24" ht="12.75">
      <c r="A328" s="2"/>
      <c r="B328" s="2"/>
      <c r="C328" s="2"/>
      <c r="D328" s="2"/>
      <c r="E328" s="2"/>
      <c r="F328" s="2"/>
      <c r="G328" s="2"/>
      <c r="H328" s="25"/>
      <c r="I328" s="25"/>
      <c r="J328" s="25"/>
      <c r="K328" s="25"/>
      <c r="X328" s="23"/>
    </row>
    <row r="329" spans="1:24" ht="12.75">
      <c r="A329" s="2"/>
      <c r="B329" s="2"/>
      <c r="C329" s="2"/>
      <c r="D329" s="2"/>
      <c r="E329" s="2"/>
      <c r="F329" s="2"/>
      <c r="G329" s="2"/>
      <c r="H329" s="25"/>
      <c r="I329" s="25"/>
      <c r="J329" s="25"/>
      <c r="K329" s="25"/>
      <c r="X329" s="23"/>
    </row>
    <row r="330" spans="1:24" ht="12.75">
      <c r="A330" s="2"/>
      <c r="B330" s="2"/>
      <c r="C330" s="2"/>
      <c r="D330" s="2"/>
      <c r="E330" s="2"/>
      <c r="F330" s="2"/>
      <c r="G330" s="2"/>
      <c r="H330" s="25"/>
      <c r="I330" s="25"/>
      <c r="J330" s="25"/>
      <c r="K330" s="25"/>
      <c r="X330" s="23"/>
    </row>
    <row r="331" spans="1:24" ht="12.75">
      <c r="A331" s="2"/>
      <c r="B331" s="2"/>
      <c r="C331" s="2"/>
      <c r="D331" s="2"/>
      <c r="E331" s="2"/>
      <c r="F331" s="2"/>
      <c r="G331" s="2"/>
      <c r="H331" s="25"/>
      <c r="I331" s="25"/>
      <c r="J331" s="25"/>
      <c r="K331" s="25"/>
      <c r="X331" s="23"/>
    </row>
    <row r="332" spans="1:24" ht="12.75">
      <c r="A332" s="2"/>
      <c r="B332" s="2"/>
      <c r="C332" s="2"/>
      <c r="D332" s="2"/>
      <c r="E332" s="2"/>
      <c r="F332" s="2"/>
      <c r="G332" s="2"/>
      <c r="H332" s="25"/>
      <c r="I332" s="25"/>
      <c r="J332" s="25"/>
      <c r="K332" s="25"/>
      <c r="X332" s="23"/>
    </row>
    <row r="333" spans="1:24" ht="12.75">
      <c r="A333" s="2"/>
      <c r="B333" s="2"/>
      <c r="C333" s="2"/>
      <c r="D333" s="2"/>
      <c r="E333" s="2"/>
      <c r="F333" s="2"/>
      <c r="G333" s="2"/>
      <c r="H333" s="25"/>
      <c r="I333" s="25"/>
      <c r="J333" s="25"/>
      <c r="K333" s="25"/>
      <c r="X333" s="23"/>
    </row>
    <row r="334" spans="1:24" ht="12.75">
      <c r="A334" s="2"/>
      <c r="B334" s="2"/>
      <c r="C334" s="2"/>
      <c r="D334" s="2"/>
      <c r="E334" s="2"/>
      <c r="F334" s="2"/>
      <c r="G334" s="2"/>
      <c r="H334" s="25"/>
      <c r="I334" s="25"/>
      <c r="J334" s="25"/>
      <c r="K334" s="25"/>
      <c r="X334" s="23"/>
    </row>
    <row r="335" spans="1:24" ht="12.75">
      <c r="A335" s="2"/>
      <c r="B335" s="2"/>
      <c r="C335" s="2"/>
      <c r="D335" s="2"/>
      <c r="E335" s="2"/>
      <c r="F335" s="2"/>
      <c r="G335" s="2"/>
      <c r="H335" s="25"/>
      <c r="I335" s="25"/>
      <c r="J335" s="25"/>
      <c r="K335" s="25"/>
      <c r="X335" s="23"/>
    </row>
    <row r="336" spans="1:24" ht="12.75">
      <c r="A336" s="2"/>
      <c r="B336" s="2"/>
      <c r="C336" s="2"/>
      <c r="D336" s="2"/>
      <c r="E336" s="2"/>
      <c r="F336" s="2"/>
      <c r="G336" s="2"/>
      <c r="H336" s="25"/>
      <c r="I336" s="25"/>
      <c r="J336" s="25"/>
      <c r="K336" s="25"/>
      <c r="X336" s="23"/>
    </row>
    <row r="337" spans="1:24" ht="12.75">
      <c r="A337" s="2"/>
      <c r="B337" s="2"/>
      <c r="C337" s="2"/>
      <c r="D337" s="2"/>
      <c r="E337" s="2"/>
      <c r="F337" s="2"/>
      <c r="G337" s="2"/>
      <c r="H337" s="25"/>
      <c r="I337" s="25"/>
      <c r="J337" s="25"/>
      <c r="K337" s="25"/>
      <c r="X337" s="23"/>
    </row>
    <row r="338" spans="1:24" ht="12.75">
      <c r="A338" s="2"/>
      <c r="B338" s="2"/>
      <c r="C338" s="2"/>
      <c r="D338" s="2"/>
      <c r="E338" s="2"/>
      <c r="F338" s="2"/>
      <c r="G338" s="2"/>
      <c r="H338" s="25"/>
      <c r="I338" s="25"/>
      <c r="J338" s="25"/>
      <c r="K338" s="25"/>
      <c r="X338" s="23"/>
    </row>
    <row r="339" spans="1:24" ht="12.75">
      <c r="A339" s="2"/>
      <c r="B339" s="2"/>
      <c r="C339" s="2"/>
      <c r="D339" s="2"/>
      <c r="E339" s="2"/>
      <c r="F339" s="2"/>
      <c r="G339" s="2"/>
      <c r="H339" s="25"/>
      <c r="I339" s="25"/>
      <c r="J339" s="25"/>
      <c r="K339" s="25"/>
      <c r="X339" s="23"/>
    </row>
    <row r="340" spans="1:24" ht="12.75">
      <c r="A340" s="2"/>
      <c r="B340" s="2"/>
      <c r="C340" s="2"/>
      <c r="D340" s="2"/>
      <c r="E340" s="2"/>
      <c r="F340" s="2"/>
      <c r="G340" s="2"/>
      <c r="H340" s="25"/>
      <c r="I340" s="25"/>
      <c r="J340" s="25"/>
      <c r="K340" s="25"/>
      <c r="X340" s="23"/>
    </row>
    <row r="341" spans="1:24" ht="12.75">
      <c r="A341" s="2"/>
      <c r="B341" s="2"/>
      <c r="C341" s="2"/>
      <c r="D341" s="2"/>
      <c r="E341" s="2"/>
      <c r="F341" s="2"/>
      <c r="G341" s="2"/>
      <c r="H341" s="25"/>
      <c r="I341" s="25"/>
      <c r="J341" s="25"/>
      <c r="K341" s="25"/>
      <c r="X341" s="23"/>
    </row>
    <row r="342" spans="1:24" ht="12.75">
      <c r="A342" s="2"/>
      <c r="B342" s="2"/>
      <c r="C342" s="2"/>
      <c r="D342" s="2"/>
      <c r="E342" s="2"/>
      <c r="F342" s="2"/>
      <c r="G342" s="2"/>
      <c r="H342" s="25"/>
      <c r="I342" s="25"/>
      <c r="J342" s="25"/>
      <c r="K342" s="25"/>
      <c r="X342" s="23"/>
    </row>
    <row r="343" spans="1:24" ht="12.75">
      <c r="A343" s="2"/>
      <c r="B343" s="2"/>
      <c r="C343" s="2"/>
      <c r="D343" s="2"/>
      <c r="E343" s="2"/>
      <c r="F343" s="2"/>
      <c r="G343" s="2"/>
      <c r="H343" s="25"/>
      <c r="I343" s="25"/>
      <c r="J343" s="25"/>
      <c r="K343" s="25"/>
      <c r="X343" s="23"/>
    </row>
    <row r="344" spans="1:24" ht="12.75">
      <c r="A344" s="2"/>
      <c r="B344" s="2"/>
      <c r="C344" s="2"/>
      <c r="D344" s="2"/>
      <c r="E344" s="2"/>
      <c r="F344" s="2"/>
      <c r="G344" s="2"/>
      <c r="H344" s="25"/>
      <c r="I344" s="25"/>
      <c r="J344" s="25"/>
      <c r="K344" s="25"/>
      <c r="X344" s="23"/>
    </row>
    <row r="345" spans="1:24" ht="12.75">
      <c r="A345" s="2"/>
      <c r="B345" s="2"/>
      <c r="C345" s="2"/>
      <c r="D345" s="2"/>
      <c r="E345" s="2"/>
      <c r="F345" s="2"/>
      <c r="G345" s="2"/>
      <c r="H345" s="25"/>
      <c r="I345" s="25"/>
      <c r="J345" s="25"/>
      <c r="K345" s="25"/>
      <c r="X345" s="23"/>
    </row>
    <row r="346" spans="1:24" ht="12.75">
      <c r="A346" s="2"/>
      <c r="B346" s="2"/>
      <c r="C346" s="2"/>
      <c r="D346" s="2"/>
      <c r="E346" s="2"/>
      <c r="F346" s="2"/>
      <c r="G346" s="2"/>
      <c r="H346" s="25"/>
      <c r="I346" s="25"/>
      <c r="J346" s="25"/>
      <c r="K346" s="25"/>
      <c r="X346" s="23"/>
    </row>
    <row r="347" spans="1:24" ht="12.75">
      <c r="A347" s="2"/>
      <c r="B347" s="2"/>
      <c r="C347" s="2"/>
      <c r="D347" s="2"/>
      <c r="E347" s="2"/>
      <c r="F347" s="2"/>
      <c r="G347" s="2"/>
      <c r="H347" s="25"/>
      <c r="I347" s="25"/>
      <c r="J347" s="25"/>
      <c r="K347" s="25"/>
      <c r="X347" s="23"/>
    </row>
    <row r="348" spans="1:24" ht="12.75">
      <c r="A348" s="2"/>
      <c r="B348" s="2"/>
      <c r="C348" s="2"/>
      <c r="D348" s="2"/>
      <c r="E348" s="2"/>
      <c r="F348" s="2"/>
      <c r="G348" s="2"/>
      <c r="H348" s="25"/>
      <c r="I348" s="25"/>
      <c r="J348" s="25"/>
      <c r="K348" s="25"/>
      <c r="X348" s="23"/>
    </row>
    <row r="349" spans="1:24" ht="12.75">
      <c r="A349" s="2"/>
      <c r="B349" s="2"/>
      <c r="C349" s="2"/>
      <c r="D349" s="2"/>
      <c r="E349" s="2"/>
      <c r="F349" s="2"/>
      <c r="G349" s="2"/>
      <c r="H349" s="25"/>
      <c r="I349" s="25"/>
      <c r="J349" s="25"/>
      <c r="K349" s="25"/>
      <c r="X349" s="23"/>
    </row>
    <row r="350" spans="1:24" ht="12.75">
      <c r="A350" s="2"/>
      <c r="B350" s="2"/>
      <c r="C350" s="2"/>
      <c r="D350" s="2"/>
      <c r="E350" s="2"/>
      <c r="F350" s="2"/>
      <c r="G350" s="2"/>
      <c r="H350" s="25"/>
      <c r="I350" s="25"/>
      <c r="J350" s="25"/>
      <c r="K350" s="25"/>
      <c r="X350" s="23"/>
    </row>
    <row r="351" spans="1:24" ht="12.75">
      <c r="A351" s="2"/>
      <c r="B351" s="2"/>
      <c r="C351" s="2"/>
      <c r="D351" s="2"/>
      <c r="E351" s="2"/>
      <c r="F351" s="2"/>
      <c r="G351" s="2"/>
      <c r="H351" s="25"/>
      <c r="I351" s="25"/>
      <c r="J351" s="25"/>
      <c r="K351" s="25"/>
      <c r="X351" s="23"/>
    </row>
    <row r="352" spans="1:24" ht="12.75">
      <c r="A352" s="2"/>
      <c r="B352" s="2"/>
      <c r="C352" s="2"/>
      <c r="D352" s="2"/>
      <c r="E352" s="2"/>
      <c r="F352" s="2"/>
      <c r="G352" s="2"/>
      <c r="H352" s="25"/>
      <c r="I352" s="25"/>
      <c r="J352" s="25"/>
      <c r="K352" s="25"/>
      <c r="X352" s="23"/>
    </row>
    <row r="353" spans="1:24" ht="12.75">
      <c r="A353" s="2"/>
      <c r="B353" s="2"/>
      <c r="C353" s="2"/>
      <c r="D353" s="2"/>
      <c r="E353" s="2"/>
      <c r="F353" s="2"/>
      <c r="G353" s="2"/>
      <c r="H353" s="25"/>
      <c r="I353" s="25"/>
      <c r="J353" s="25"/>
      <c r="K353" s="25"/>
      <c r="X353" s="23"/>
    </row>
    <row r="354" spans="1:24" ht="12.75">
      <c r="A354" s="2"/>
      <c r="B354" s="2"/>
      <c r="C354" s="2"/>
      <c r="D354" s="2"/>
      <c r="E354" s="2"/>
      <c r="F354" s="2"/>
      <c r="G354" s="2"/>
      <c r="H354" s="25"/>
      <c r="I354" s="25"/>
      <c r="J354" s="25"/>
      <c r="K354" s="25"/>
      <c r="X354" s="23"/>
    </row>
    <row r="355" spans="1:24" ht="12.75">
      <c r="A355" s="2"/>
      <c r="B355" s="2"/>
      <c r="C355" s="2"/>
      <c r="D355" s="2"/>
      <c r="E355" s="2"/>
      <c r="F355" s="2"/>
      <c r="G355" s="2"/>
      <c r="H355" s="25"/>
      <c r="I355" s="25"/>
      <c r="J355" s="25"/>
      <c r="K355" s="25"/>
      <c r="X355" s="23"/>
    </row>
    <row r="356" spans="1:24" ht="12.75">
      <c r="A356" s="2"/>
      <c r="B356" s="2"/>
      <c r="C356" s="2"/>
      <c r="D356" s="2"/>
      <c r="E356" s="2"/>
      <c r="F356" s="2"/>
      <c r="G356" s="2"/>
      <c r="H356" s="25"/>
      <c r="I356" s="25"/>
      <c r="J356" s="25"/>
      <c r="K356" s="25"/>
      <c r="X356" s="23"/>
    </row>
    <row r="357" spans="1:24" ht="12.75">
      <c r="A357" s="2"/>
      <c r="B357" s="2"/>
      <c r="C357" s="2"/>
      <c r="D357" s="2"/>
      <c r="E357" s="2"/>
      <c r="F357" s="2"/>
      <c r="G357" s="2"/>
      <c r="H357" s="25"/>
      <c r="I357" s="25"/>
      <c r="J357" s="25"/>
      <c r="K357" s="25"/>
      <c r="X357" s="23"/>
    </row>
    <row r="358" spans="1:24" ht="12.75">
      <c r="A358" s="2"/>
      <c r="B358" s="2"/>
      <c r="C358" s="2"/>
      <c r="D358" s="2"/>
      <c r="E358" s="2"/>
      <c r="F358" s="2"/>
      <c r="G358" s="2"/>
      <c r="H358" s="25"/>
      <c r="I358" s="25"/>
      <c r="J358" s="25"/>
      <c r="K358" s="25"/>
      <c r="X358" s="23"/>
    </row>
    <row r="359" spans="1:24" ht="12.75">
      <c r="A359" s="2"/>
      <c r="B359" s="2"/>
      <c r="C359" s="2"/>
      <c r="D359" s="2"/>
      <c r="E359" s="2"/>
      <c r="F359" s="2"/>
      <c r="G359" s="2"/>
      <c r="H359" s="25"/>
      <c r="I359" s="25"/>
      <c r="J359" s="25"/>
      <c r="K359" s="25"/>
      <c r="X359" s="23"/>
    </row>
    <row r="360" spans="1:24" ht="12.75">
      <c r="A360" s="2"/>
      <c r="B360" s="2"/>
      <c r="C360" s="2"/>
      <c r="D360" s="2"/>
      <c r="E360" s="2"/>
      <c r="F360" s="2"/>
      <c r="G360" s="2"/>
      <c r="H360" s="25"/>
      <c r="I360" s="25"/>
      <c r="J360" s="25"/>
      <c r="K360" s="25"/>
      <c r="X360" s="23"/>
    </row>
    <row r="361" spans="1:24" ht="12.75">
      <c r="A361" s="2"/>
      <c r="B361" s="2"/>
      <c r="C361" s="2"/>
      <c r="D361" s="2"/>
      <c r="E361" s="2"/>
      <c r="F361" s="2"/>
      <c r="G361" s="2"/>
      <c r="H361" s="25"/>
      <c r="I361" s="25"/>
      <c r="J361" s="25"/>
      <c r="K361" s="25"/>
      <c r="X361" s="23"/>
    </row>
    <row r="362" spans="1:24" ht="12.75">
      <c r="A362" s="2"/>
      <c r="B362" s="2"/>
      <c r="C362" s="2"/>
      <c r="D362" s="2"/>
      <c r="E362" s="2"/>
      <c r="F362" s="2"/>
      <c r="G362" s="2"/>
      <c r="H362" s="25"/>
      <c r="I362" s="25"/>
      <c r="J362" s="25"/>
      <c r="K362" s="25"/>
      <c r="X362" s="23"/>
    </row>
    <row r="363" spans="1:24" ht="12.75">
      <c r="A363" s="2"/>
      <c r="B363" s="2"/>
      <c r="C363" s="2"/>
      <c r="D363" s="2"/>
      <c r="E363" s="2"/>
      <c r="F363" s="2"/>
      <c r="G363" s="2"/>
      <c r="H363" s="25"/>
      <c r="I363" s="25"/>
      <c r="J363" s="25"/>
      <c r="K363" s="25"/>
      <c r="X363" s="23"/>
    </row>
    <row r="364" spans="1:24" ht="12.75">
      <c r="A364" s="2"/>
      <c r="B364" s="2"/>
      <c r="C364" s="2"/>
      <c r="D364" s="2"/>
      <c r="E364" s="2"/>
      <c r="F364" s="2"/>
      <c r="G364" s="2"/>
      <c r="H364" s="25"/>
      <c r="I364" s="25"/>
      <c r="J364" s="25"/>
      <c r="K364" s="25"/>
      <c r="X364" s="23"/>
    </row>
    <row r="365" spans="1:24" ht="12.75">
      <c r="A365" s="2"/>
      <c r="B365" s="2"/>
      <c r="C365" s="2"/>
      <c r="D365" s="2"/>
      <c r="E365" s="2"/>
      <c r="F365" s="2"/>
      <c r="G365" s="2"/>
      <c r="H365" s="25"/>
      <c r="I365" s="25"/>
      <c r="J365" s="25"/>
      <c r="K365" s="25"/>
      <c r="X365" s="23"/>
    </row>
    <row r="366" spans="1:24" ht="12.75">
      <c r="A366" s="2"/>
      <c r="B366" s="2"/>
      <c r="C366" s="2"/>
      <c r="D366" s="2"/>
      <c r="E366" s="2"/>
      <c r="F366" s="2"/>
      <c r="G366" s="2"/>
      <c r="H366" s="25"/>
      <c r="I366" s="25"/>
      <c r="J366" s="25"/>
      <c r="K366" s="25"/>
      <c r="X366" s="23"/>
    </row>
    <row r="367" spans="1:24" ht="12.75">
      <c r="A367" s="2"/>
      <c r="B367" s="2"/>
      <c r="C367" s="2"/>
      <c r="D367" s="2"/>
      <c r="E367" s="2"/>
      <c r="F367" s="2"/>
      <c r="G367" s="2"/>
      <c r="H367" s="25"/>
      <c r="I367" s="25"/>
      <c r="J367" s="25"/>
      <c r="K367" s="25"/>
      <c r="X367" s="23"/>
    </row>
    <row r="368" spans="1:24" ht="12.75">
      <c r="A368" s="2"/>
      <c r="B368" s="2"/>
      <c r="C368" s="2"/>
      <c r="D368" s="2"/>
      <c r="E368" s="2"/>
      <c r="F368" s="2"/>
      <c r="G368" s="2"/>
      <c r="H368" s="25"/>
      <c r="I368" s="25"/>
      <c r="J368" s="25"/>
      <c r="K368" s="25"/>
      <c r="X368" s="23"/>
    </row>
    <row r="369" spans="1:24" ht="12.75">
      <c r="A369" s="2"/>
      <c r="B369" s="2"/>
      <c r="C369" s="2"/>
      <c r="D369" s="2"/>
      <c r="E369" s="2"/>
      <c r="F369" s="2"/>
      <c r="G369" s="2"/>
      <c r="H369" s="25"/>
      <c r="I369" s="25"/>
      <c r="J369" s="25"/>
      <c r="K369" s="25"/>
      <c r="X369" s="23"/>
    </row>
    <row r="370" spans="1:24" ht="12.75">
      <c r="A370" s="2"/>
      <c r="B370" s="2"/>
      <c r="C370" s="2"/>
      <c r="D370" s="2"/>
      <c r="E370" s="2"/>
      <c r="F370" s="2"/>
      <c r="G370" s="2"/>
      <c r="H370" s="25"/>
      <c r="I370" s="25"/>
      <c r="J370" s="25"/>
      <c r="K370" s="25"/>
      <c r="X370" s="23"/>
    </row>
    <row r="371" spans="1:24" ht="12.75">
      <c r="A371" s="2"/>
      <c r="B371" s="2"/>
      <c r="C371" s="2"/>
      <c r="D371" s="2"/>
      <c r="E371" s="2"/>
      <c r="F371" s="2"/>
      <c r="G371" s="2"/>
      <c r="H371" s="25"/>
      <c r="I371" s="25"/>
      <c r="J371" s="25"/>
      <c r="K371" s="25"/>
      <c r="X371" s="23"/>
    </row>
    <row r="372" spans="1:24" ht="12.75">
      <c r="A372" s="2"/>
      <c r="B372" s="2"/>
      <c r="C372" s="2"/>
      <c r="D372" s="2"/>
      <c r="E372" s="2"/>
      <c r="F372" s="2"/>
      <c r="G372" s="2"/>
      <c r="H372" s="25"/>
      <c r="I372" s="25"/>
      <c r="J372" s="25"/>
      <c r="K372" s="25"/>
      <c r="X372" s="23"/>
    </row>
    <row r="373" spans="1:24" ht="12.75">
      <c r="A373" s="2"/>
      <c r="B373" s="2"/>
      <c r="C373" s="2"/>
      <c r="D373" s="2"/>
      <c r="E373" s="2"/>
      <c r="F373" s="2"/>
      <c r="G373" s="2"/>
      <c r="H373" s="25"/>
      <c r="I373" s="25"/>
      <c r="J373" s="25"/>
      <c r="K373" s="25"/>
      <c r="X373" s="23"/>
    </row>
    <row r="374" spans="1:24" ht="12.75">
      <c r="A374" s="2"/>
      <c r="B374" s="2"/>
      <c r="C374" s="2"/>
      <c r="D374" s="2"/>
      <c r="E374" s="2"/>
      <c r="F374" s="2"/>
      <c r="G374" s="2"/>
      <c r="H374" s="25"/>
      <c r="I374" s="25"/>
      <c r="J374" s="25"/>
      <c r="K374" s="25"/>
      <c r="X374" s="23"/>
    </row>
    <row r="375" spans="1:24" ht="12.75">
      <c r="A375" s="2"/>
      <c r="B375" s="2"/>
      <c r="C375" s="2"/>
      <c r="D375" s="2"/>
      <c r="E375" s="2"/>
      <c r="F375" s="2"/>
      <c r="G375" s="2"/>
      <c r="H375" s="25"/>
      <c r="I375" s="25"/>
      <c r="J375" s="25"/>
      <c r="K375" s="25"/>
      <c r="X375" s="23"/>
    </row>
    <row r="376" spans="1:24" ht="12.75">
      <c r="A376" s="2"/>
      <c r="B376" s="2"/>
      <c r="C376" s="2"/>
      <c r="D376" s="2"/>
      <c r="E376" s="2"/>
      <c r="F376" s="2"/>
      <c r="G376" s="2"/>
      <c r="H376" s="25"/>
      <c r="I376" s="25"/>
      <c r="J376" s="25"/>
      <c r="K376" s="25"/>
      <c r="X376" s="23"/>
    </row>
    <row r="377" spans="1:24" ht="12.75">
      <c r="A377" s="2"/>
      <c r="B377" s="2"/>
      <c r="C377" s="2"/>
      <c r="D377" s="2"/>
      <c r="E377" s="2"/>
      <c r="F377" s="2"/>
      <c r="G377" s="2"/>
      <c r="H377" s="25"/>
      <c r="I377" s="25"/>
      <c r="J377" s="25"/>
      <c r="K377" s="25"/>
      <c r="X377" s="23"/>
    </row>
    <row r="378" spans="1:24" ht="12.75">
      <c r="A378" s="2"/>
      <c r="B378" s="2"/>
      <c r="C378" s="2"/>
      <c r="D378" s="2"/>
      <c r="E378" s="2"/>
      <c r="F378" s="2"/>
      <c r="G378" s="2"/>
      <c r="H378" s="25"/>
      <c r="I378" s="25"/>
      <c r="J378" s="25"/>
      <c r="K378" s="25"/>
      <c r="X378" s="23"/>
    </row>
    <row r="379" spans="1:24" ht="12.75">
      <c r="A379" s="2"/>
      <c r="B379" s="2"/>
      <c r="C379" s="2"/>
      <c r="D379" s="2"/>
      <c r="E379" s="2"/>
      <c r="F379" s="2"/>
      <c r="G379" s="2"/>
      <c r="H379" s="25"/>
      <c r="I379" s="25"/>
      <c r="J379" s="25"/>
      <c r="K379" s="25"/>
      <c r="X379" s="23"/>
    </row>
    <row r="380" spans="1:24" ht="12.75">
      <c r="A380" s="2"/>
      <c r="B380" s="2"/>
      <c r="C380" s="2"/>
      <c r="D380" s="2"/>
      <c r="E380" s="2"/>
      <c r="F380" s="2"/>
      <c r="G380" s="2"/>
      <c r="H380" s="25"/>
      <c r="I380" s="25"/>
      <c r="J380" s="25"/>
      <c r="K380" s="25"/>
      <c r="X380" s="23"/>
    </row>
    <row r="381" spans="1:24" ht="12.75">
      <c r="A381" s="2"/>
      <c r="B381" s="2"/>
      <c r="C381" s="2"/>
      <c r="D381" s="2"/>
      <c r="E381" s="2"/>
      <c r="F381" s="2"/>
      <c r="G381" s="2"/>
      <c r="H381" s="25"/>
      <c r="I381" s="25"/>
      <c r="J381" s="25"/>
      <c r="K381" s="25"/>
      <c r="X381" s="23"/>
    </row>
    <row r="382" spans="1:24" ht="12.75">
      <c r="A382" s="2"/>
      <c r="B382" s="2"/>
      <c r="C382" s="2"/>
      <c r="D382" s="2"/>
      <c r="E382" s="2"/>
      <c r="F382" s="2"/>
      <c r="G382" s="2"/>
      <c r="H382" s="25"/>
      <c r="I382" s="25"/>
      <c r="J382" s="25"/>
      <c r="K382" s="25"/>
      <c r="X382" s="23"/>
    </row>
    <row r="383" spans="1:24" ht="12.75">
      <c r="A383" s="2"/>
      <c r="B383" s="2"/>
      <c r="C383" s="2"/>
      <c r="D383" s="2"/>
      <c r="E383" s="2"/>
      <c r="F383" s="2"/>
      <c r="G383" s="2"/>
      <c r="H383" s="25"/>
      <c r="I383" s="25"/>
      <c r="J383" s="25"/>
      <c r="K383" s="25"/>
      <c r="X383" s="23"/>
    </row>
    <row r="384" spans="1:24" ht="12.75">
      <c r="A384" s="2"/>
      <c r="B384" s="2"/>
      <c r="C384" s="2"/>
      <c r="D384" s="2"/>
      <c r="E384" s="2"/>
      <c r="F384" s="2"/>
      <c r="G384" s="2"/>
      <c r="H384" s="25"/>
      <c r="I384" s="25"/>
      <c r="J384" s="25"/>
      <c r="K384" s="25"/>
      <c r="X384" s="23"/>
    </row>
    <row r="385" spans="1:24" ht="12.75">
      <c r="A385" s="2"/>
      <c r="B385" s="2"/>
      <c r="C385" s="2"/>
      <c r="D385" s="2"/>
      <c r="E385" s="2"/>
      <c r="F385" s="2"/>
      <c r="G385" s="2"/>
      <c r="H385" s="25"/>
      <c r="I385" s="25"/>
      <c r="J385" s="25"/>
      <c r="K385" s="25"/>
      <c r="X385" s="23"/>
    </row>
    <row r="386" spans="1:24" ht="12.75">
      <c r="A386" s="2"/>
      <c r="B386" s="2"/>
      <c r="C386" s="2"/>
      <c r="D386" s="2"/>
      <c r="E386" s="2"/>
      <c r="F386" s="2"/>
      <c r="G386" s="2"/>
      <c r="H386" s="25"/>
      <c r="I386" s="25"/>
      <c r="J386" s="25"/>
      <c r="K386" s="25"/>
      <c r="X386" s="23"/>
    </row>
    <row r="387" spans="1:24" ht="12.75">
      <c r="A387" s="2"/>
      <c r="B387" s="2"/>
      <c r="C387" s="2"/>
      <c r="D387" s="2"/>
      <c r="E387" s="2"/>
      <c r="F387" s="2"/>
      <c r="G387" s="2"/>
      <c r="H387" s="25"/>
      <c r="I387" s="25"/>
      <c r="J387" s="25"/>
      <c r="K387" s="25"/>
      <c r="X387" s="23"/>
    </row>
    <row r="388" spans="1:24" ht="12.75">
      <c r="A388" s="2"/>
      <c r="B388" s="2"/>
      <c r="C388" s="2"/>
      <c r="D388" s="2"/>
      <c r="E388" s="2"/>
      <c r="F388" s="2"/>
      <c r="G388" s="2"/>
      <c r="H388" s="25"/>
      <c r="I388" s="25"/>
      <c r="J388" s="25"/>
      <c r="K388" s="25"/>
      <c r="X388" s="23"/>
    </row>
    <row r="389" spans="1:24" ht="12.75">
      <c r="A389" s="2"/>
      <c r="B389" s="2"/>
      <c r="C389" s="2"/>
      <c r="D389" s="2"/>
      <c r="E389" s="2"/>
      <c r="F389" s="2"/>
      <c r="G389" s="2"/>
      <c r="H389" s="25"/>
      <c r="I389" s="25"/>
      <c r="J389" s="25"/>
      <c r="K389" s="25"/>
      <c r="X389" s="23"/>
    </row>
    <row r="390" spans="1:24" ht="12.75">
      <c r="A390" s="2"/>
      <c r="B390" s="2"/>
      <c r="C390" s="2"/>
      <c r="D390" s="2"/>
      <c r="E390" s="2"/>
      <c r="F390" s="2"/>
      <c r="G390" s="2"/>
      <c r="H390" s="25"/>
      <c r="I390" s="25"/>
      <c r="J390" s="25"/>
      <c r="K390" s="25"/>
      <c r="X390" s="23"/>
    </row>
    <row r="391" spans="1:24" ht="12.75">
      <c r="A391" s="2"/>
      <c r="B391" s="2"/>
      <c r="C391" s="2"/>
      <c r="D391" s="2"/>
      <c r="E391" s="2"/>
      <c r="F391" s="2"/>
      <c r="G391" s="2"/>
      <c r="H391" s="25"/>
      <c r="I391" s="25"/>
      <c r="J391" s="25"/>
      <c r="K391" s="25"/>
      <c r="X391" s="23"/>
    </row>
    <row r="392" spans="1:24" ht="12.75">
      <c r="A392" s="2"/>
      <c r="B392" s="2"/>
      <c r="C392" s="2"/>
      <c r="D392" s="2"/>
      <c r="E392" s="2"/>
      <c r="F392" s="2"/>
      <c r="G392" s="2"/>
      <c r="H392" s="25"/>
      <c r="I392" s="25"/>
      <c r="J392" s="25"/>
      <c r="K392" s="25"/>
      <c r="X392" s="23"/>
    </row>
    <row r="393" spans="1:24" ht="12.75">
      <c r="A393" s="2"/>
      <c r="B393" s="2"/>
      <c r="C393" s="2"/>
      <c r="D393" s="2"/>
      <c r="E393" s="2"/>
      <c r="F393" s="2"/>
      <c r="G393" s="2"/>
      <c r="H393" s="25"/>
      <c r="I393" s="25"/>
      <c r="J393" s="25"/>
      <c r="K393" s="25"/>
      <c r="X393" s="23"/>
    </row>
    <row r="394" spans="1:24" ht="12.75">
      <c r="A394" s="2"/>
      <c r="B394" s="2"/>
      <c r="C394" s="2"/>
      <c r="D394" s="2"/>
      <c r="E394" s="2"/>
      <c r="F394" s="2"/>
      <c r="G394" s="2"/>
      <c r="H394" s="25"/>
      <c r="I394" s="25"/>
      <c r="J394" s="25"/>
      <c r="K394" s="25"/>
      <c r="X394" s="23"/>
    </row>
    <row r="395" spans="1:24" ht="12.75">
      <c r="A395" s="2"/>
      <c r="B395" s="2"/>
      <c r="C395" s="2"/>
      <c r="D395" s="2"/>
      <c r="E395" s="2"/>
      <c r="F395" s="2"/>
      <c r="G395" s="2"/>
      <c r="H395" s="25"/>
      <c r="I395" s="25"/>
      <c r="J395" s="25"/>
      <c r="K395" s="25"/>
      <c r="X395" s="23"/>
    </row>
    <row r="396" spans="1:24" ht="12.75">
      <c r="A396" s="2"/>
      <c r="B396" s="2"/>
      <c r="C396" s="2"/>
      <c r="D396" s="2"/>
      <c r="E396" s="2"/>
      <c r="F396" s="2"/>
      <c r="G396" s="2"/>
      <c r="H396" s="25"/>
      <c r="I396" s="25"/>
      <c r="J396" s="25"/>
      <c r="K396" s="25"/>
      <c r="X396" s="23"/>
    </row>
    <row r="397" spans="1:24" ht="12.75">
      <c r="A397" s="2"/>
      <c r="B397" s="2"/>
      <c r="C397" s="2"/>
      <c r="D397" s="2"/>
      <c r="E397" s="2"/>
      <c r="F397" s="2"/>
      <c r="G397" s="2"/>
      <c r="H397" s="25"/>
      <c r="I397" s="25"/>
      <c r="J397" s="25"/>
      <c r="K397" s="25"/>
      <c r="X397" s="23"/>
    </row>
    <row r="398" spans="1:24" ht="12.75">
      <c r="A398" s="2"/>
      <c r="B398" s="2"/>
      <c r="C398" s="2"/>
      <c r="D398" s="2"/>
      <c r="E398" s="2"/>
      <c r="F398" s="2"/>
      <c r="G398" s="2"/>
      <c r="H398" s="25"/>
      <c r="I398" s="25"/>
      <c r="J398" s="25"/>
      <c r="K398" s="25"/>
      <c r="X398" s="23"/>
    </row>
    <row r="399" spans="1:24" ht="12.75">
      <c r="A399" s="2"/>
      <c r="B399" s="2"/>
      <c r="C399" s="2"/>
      <c r="D399" s="2"/>
      <c r="E399" s="2"/>
      <c r="F399" s="2"/>
      <c r="G399" s="2"/>
      <c r="H399" s="25"/>
      <c r="I399" s="25"/>
      <c r="J399" s="25"/>
      <c r="K399" s="25"/>
      <c r="X399" s="23"/>
    </row>
    <row r="400" spans="1:24" ht="12.75">
      <c r="A400" s="2"/>
      <c r="B400" s="2"/>
      <c r="C400" s="2"/>
      <c r="D400" s="2"/>
      <c r="E400" s="2"/>
      <c r="F400" s="2"/>
      <c r="G400" s="2"/>
      <c r="H400" s="25"/>
      <c r="I400" s="25"/>
      <c r="J400" s="25"/>
      <c r="K400" s="25"/>
      <c r="X400" s="23"/>
    </row>
    <row r="401" spans="1:24" ht="12.75">
      <c r="A401" s="2"/>
      <c r="B401" s="2"/>
      <c r="C401" s="2"/>
      <c r="D401" s="2"/>
      <c r="E401" s="2"/>
      <c r="F401" s="2"/>
      <c r="G401" s="2"/>
      <c r="H401" s="25"/>
      <c r="I401" s="25"/>
      <c r="J401" s="25"/>
      <c r="K401" s="25"/>
      <c r="X401" s="23"/>
    </row>
    <row r="402" spans="1:24" ht="12.75">
      <c r="A402" s="2"/>
      <c r="B402" s="2"/>
      <c r="C402" s="2"/>
      <c r="D402" s="2"/>
      <c r="E402" s="2"/>
      <c r="F402" s="2"/>
      <c r="G402" s="2"/>
      <c r="H402" s="25"/>
      <c r="I402" s="25"/>
      <c r="J402" s="25"/>
      <c r="K402" s="25"/>
      <c r="X402" s="23"/>
    </row>
    <row r="403" spans="1:24" ht="12.75">
      <c r="A403" s="2"/>
      <c r="B403" s="2"/>
      <c r="C403" s="2"/>
      <c r="D403" s="2"/>
      <c r="E403" s="2"/>
      <c r="F403" s="2"/>
      <c r="G403" s="2"/>
      <c r="H403" s="25"/>
      <c r="I403" s="25"/>
      <c r="J403" s="25"/>
      <c r="K403" s="25"/>
      <c r="X403" s="23"/>
    </row>
    <row r="404" spans="1:24" ht="12.75">
      <c r="A404" s="2"/>
      <c r="B404" s="2"/>
      <c r="C404" s="2"/>
      <c r="D404" s="2"/>
      <c r="E404" s="2"/>
      <c r="F404" s="2"/>
      <c r="G404" s="2"/>
      <c r="H404" s="25"/>
      <c r="I404" s="25"/>
      <c r="J404" s="25"/>
      <c r="K404" s="25"/>
      <c r="X404" s="23"/>
    </row>
    <row r="405" spans="1:24" ht="12.75">
      <c r="A405" s="2"/>
      <c r="B405" s="2"/>
      <c r="C405" s="2"/>
      <c r="D405" s="2"/>
      <c r="E405" s="2"/>
      <c r="F405" s="2"/>
      <c r="G405" s="2"/>
      <c r="H405" s="25"/>
      <c r="I405" s="25"/>
      <c r="J405" s="25"/>
      <c r="K405" s="25"/>
      <c r="X405" s="23"/>
    </row>
    <row r="406" spans="1:24" ht="12.75">
      <c r="A406" s="2"/>
      <c r="B406" s="2"/>
      <c r="C406" s="2"/>
      <c r="D406" s="2"/>
      <c r="E406" s="2"/>
      <c r="F406" s="2"/>
      <c r="G406" s="2"/>
      <c r="H406" s="25"/>
      <c r="I406" s="25"/>
      <c r="J406" s="25"/>
      <c r="K406" s="25"/>
      <c r="X406" s="23"/>
    </row>
    <row r="407" spans="1:24" ht="12.75">
      <c r="A407" s="2"/>
      <c r="B407" s="2"/>
      <c r="C407" s="2"/>
      <c r="D407" s="2"/>
      <c r="E407" s="2"/>
      <c r="F407" s="2"/>
      <c r="G407" s="2"/>
      <c r="H407" s="25"/>
      <c r="I407" s="25"/>
      <c r="J407" s="25"/>
      <c r="K407" s="25"/>
      <c r="X407" s="23"/>
    </row>
    <row r="408" spans="1:24" ht="12.75">
      <c r="A408" s="2"/>
      <c r="B408" s="2"/>
      <c r="C408" s="2"/>
      <c r="D408" s="2"/>
      <c r="E408" s="2"/>
      <c r="F408" s="2"/>
      <c r="G408" s="2"/>
      <c r="H408" s="25"/>
      <c r="I408" s="25"/>
      <c r="J408" s="25"/>
      <c r="K408" s="25"/>
      <c r="X408" s="23"/>
    </row>
    <row r="409" spans="1:24" ht="12.75">
      <c r="A409" s="2"/>
      <c r="B409" s="2"/>
      <c r="C409" s="2"/>
      <c r="D409" s="2"/>
      <c r="E409" s="2"/>
      <c r="F409" s="2"/>
      <c r="G409" s="2"/>
      <c r="H409" s="25"/>
      <c r="I409" s="25"/>
      <c r="J409" s="25"/>
      <c r="K409" s="25"/>
      <c r="X409" s="23"/>
    </row>
    <row r="410" spans="1:24" ht="12.75">
      <c r="A410" s="2"/>
      <c r="B410" s="2"/>
      <c r="C410" s="2"/>
      <c r="D410" s="2"/>
      <c r="E410" s="2"/>
      <c r="F410" s="2"/>
      <c r="G410" s="2"/>
      <c r="H410" s="25"/>
      <c r="I410" s="25"/>
      <c r="J410" s="25"/>
      <c r="K410" s="25"/>
      <c r="X410" s="23"/>
    </row>
    <row r="411" spans="1:24" ht="12.75">
      <c r="A411" s="2"/>
      <c r="B411" s="2"/>
      <c r="C411" s="2"/>
      <c r="D411" s="2"/>
      <c r="E411" s="2"/>
      <c r="F411" s="2"/>
      <c r="G411" s="2"/>
      <c r="H411" s="25"/>
      <c r="I411" s="25"/>
      <c r="J411" s="25"/>
      <c r="K411" s="25"/>
      <c r="X411" s="23"/>
    </row>
    <row r="412" spans="1:24" ht="12.75">
      <c r="A412" s="2"/>
      <c r="B412" s="2"/>
      <c r="C412" s="2"/>
      <c r="D412" s="2"/>
      <c r="E412" s="2"/>
      <c r="F412" s="2"/>
      <c r="G412" s="2"/>
      <c r="H412" s="25"/>
      <c r="I412" s="25"/>
      <c r="J412" s="25"/>
      <c r="K412" s="25"/>
      <c r="X412" s="23"/>
    </row>
    <row r="413" spans="1:24" ht="12.75">
      <c r="A413" s="2"/>
      <c r="B413" s="2"/>
      <c r="C413" s="2"/>
      <c r="D413" s="2"/>
      <c r="E413" s="2"/>
      <c r="F413" s="2"/>
      <c r="G413" s="2"/>
      <c r="H413" s="25"/>
      <c r="I413" s="25"/>
      <c r="J413" s="25"/>
      <c r="K413" s="25"/>
      <c r="X413" s="23"/>
    </row>
    <row r="414" spans="1:24" ht="12.75">
      <c r="A414" s="2"/>
      <c r="B414" s="2"/>
      <c r="C414" s="2"/>
      <c r="D414" s="2"/>
      <c r="E414" s="2"/>
      <c r="F414" s="2"/>
      <c r="G414" s="2"/>
      <c r="H414" s="25"/>
      <c r="I414" s="25"/>
      <c r="J414" s="25"/>
      <c r="K414" s="25"/>
      <c r="X414" s="23"/>
    </row>
    <row r="415" spans="1:24" ht="12.75">
      <c r="A415" s="2"/>
      <c r="B415" s="2"/>
      <c r="C415" s="2"/>
      <c r="D415" s="2"/>
      <c r="E415" s="2"/>
      <c r="F415" s="2"/>
      <c r="G415" s="2"/>
      <c r="H415" s="25"/>
      <c r="I415" s="25"/>
      <c r="J415" s="25"/>
      <c r="K415" s="25"/>
      <c r="X415" s="23"/>
    </row>
    <row r="416" spans="1:24" ht="12.75">
      <c r="A416" s="2"/>
      <c r="B416" s="2"/>
      <c r="C416" s="2"/>
      <c r="D416" s="2"/>
      <c r="E416" s="2"/>
      <c r="F416" s="2"/>
      <c r="G416" s="2"/>
      <c r="H416" s="25"/>
      <c r="I416" s="25"/>
      <c r="J416" s="25"/>
      <c r="K416" s="25"/>
      <c r="X416" s="23"/>
    </row>
    <row r="417" spans="1:24" ht="12.75">
      <c r="A417" s="2"/>
      <c r="B417" s="2"/>
      <c r="C417" s="2"/>
      <c r="D417" s="2"/>
      <c r="E417" s="2"/>
      <c r="F417" s="2"/>
      <c r="G417" s="2"/>
      <c r="H417" s="25"/>
      <c r="I417" s="25"/>
      <c r="J417" s="25"/>
      <c r="K417" s="25"/>
      <c r="X417" s="23"/>
    </row>
    <row r="418" spans="1:24" ht="12.75">
      <c r="A418" s="2"/>
      <c r="B418" s="2"/>
      <c r="C418" s="2"/>
      <c r="D418" s="2"/>
      <c r="E418" s="2"/>
      <c r="F418" s="2"/>
      <c r="G418" s="2"/>
      <c r="H418" s="25"/>
      <c r="I418" s="25"/>
      <c r="J418" s="25"/>
      <c r="K418" s="25"/>
      <c r="X418" s="23"/>
    </row>
    <row r="419" spans="1:24" ht="12.75">
      <c r="A419" s="2"/>
      <c r="B419" s="2"/>
      <c r="C419" s="2"/>
      <c r="D419" s="2"/>
      <c r="E419" s="2"/>
      <c r="F419" s="2"/>
      <c r="G419" s="2"/>
      <c r="H419" s="25"/>
      <c r="I419" s="25"/>
      <c r="J419" s="25"/>
      <c r="K419" s="25"/>
      <c r="X419" s="23"/>
    </row>
    <row r="420" spans="1:24" ht="12.75">
      <c r="A420" s="2"/>
      <c r="B420" s="2"/>
      <c r="C420" s="2"/>
      <c r="D420" s="2"/>
      <c r="E420" s="2"/>
      <c r="F420" s="2"/>
      <c r="G420" s="2"/>
      <c r="H420" s="25"/>
      <c r="I420" s="25"/>
      <c r="J420" s="25"/>
      <c r="K420" s="25"/>
      <c r="X420" s="23"/>
    </row>
    <row r="421" spans="1:24" ht="12.75">
      <c r="A421" s="2"/>
      <c r="B421" s="2"/>
      <c r="C421" s="2"/>
      <c r="D421" s="2"/>
      <c r="E421" s="2"/>
      <c r="F421" s="2"/>
      <c r="G421" s="2"/>
      <c r="H421" s="25"/>
      <c r="I421" s="25"/>
      <c r="J421" s="25"/>
      <c r="K421" s="25"/>
      <c r="X421" s="23"/>
    </row>
    <row r="422" spans="1:24" ht="12.75">
      <c r="A422" s="2"/>
      <c r="B422" s="2"/>
      <c r="C422" s="2"/>
      <c r="D422" s="2"/>
      <c r="E422" s="2"/>
      <c r="F422" s="2"/>
      <c r="G422" s="2"/>
      <c r="H422" s="25"/>
      <c r="I422" s="25"/>
      <c r="J422" s="25"/>
      <c r="K422" s="25"/>
      <c r="X422" s="23"/>
    </row>
    <row r="423" spans="1:24" ht="12.75">
      <c r="A423" s="2"/>
      <c r="B423" s="2"/>
      <c r="C423" s="2"/>
      <c r="D423" s="2"/>
      <c r="E423" s="2"/>
      <c r="F423" s="2"/>
      <c r="G423" s="2"/>
      <c r="H423" s="25"/>
      <c r="I423" s="25"/>
      <c r="J423" s="25"/>
      <c r="K423" s="25"/>
      <c r="X423" s="23"/>
    </row>
    <row r="424" spans="1:24" ht="12.75">
      <c r="A424" s="2"/>
      <c r="B424" s="2"/>
      <c r="C424" s="2"/>
      <c r="D424" s="2"/>
      <c r="E424" s="2"/>
      <c r="F424" s="2"/>
      <c r="G424" s="2"/>
      <c r="H424" s="25"/>
      <c r="I424" s="25"/>
      <c r="J424" s="25"/>
      <c r="K424" s="25"/>
      <c r="X424" s="23"/>
    </row>
    <row r="425" spans="1:24" ht="12.75">
      <c r="A425" s="2"/>
      <c r="B425" s="2"/>
      <c r="C425" s="2"/>
      <c r="D425" s="2"/>
      <c r="E425" s="2"/>
      <c r="F425" s="2"/>
      <c r="G425" s="2"/>
      <c r="H425" s="25"/>
      <c r="I425" s="25"/>
      <c r="J425" s="25"/>
      <c r="K425" s="25"/>
      <c r="X425" s="23"/>
    </row>
    <row r="426" spans="1:24" ht="12.75">
      <c r="A426" s="2"/>
      <c r="B426" s="2"/>
      <c r="C426" s="2"/>
      <c r="D426" s="2"/>
      <c r="E426" s="2"/>
      <c r="F426" s="2"/>
      <c r="G426" s="2"/>
      <c r="H426" s="25"/>
      <c r="I426" s="25"/>
      <c r="J426" s="25"/>
      <c r="K426" s="25"/>
      <c r="X426" s="23"/>
    </row>
    <row r="427" spans="1:24" ht="12.75">
      <c r="A427" s="2"/>
      <c r="B427" s="2"/>
      <c r="C427" s="2"/>
      <c r="D427" s="2"/>
      <c r="E427" s="2"/>
      <c r="F427" s="2"/>
      <c r="G427" s="2"/>
      <c r="H427" s="25"/>
      <c r="I427" s="25"/>
      <c r="J427" s="25"/>
      <c r="K427" s="25"/>
      <c r="X427" s="23"/>
    </row>
    <row r="428" spans="1:24" ht="12.75">
      <c r="A428" s="2"/>
      <c r="B428" s="2"/>
      <c r="C428" s="2"/>
      <c r="D428" s="2"/>
      <c r="E428" s="2"/>
      <c r="F428" s="2"/>
      <c r="G428" s="2"/>
      <c r="H428" s="25"/>
      <c r="I428" s="25"/>
      <c r="J428" s="25"/>
      <c r="K428" s="25"/>
      <c r="X428" s="23"/>
    </row>
    <row r="429" spans="1:24" ht="12.75">
      <c r="A429" s="2"/>
      <c r="B429" s="2"/>
      <c r="C429" s="2"/>
      <c r="D429" s="2"/>
      <c r="E429" s="2"/>
      <c r="F429" s="2"/>
      <c r="G429" s="2"/>
      <c r="H429" s="25"/>
      <c r="I429" s="25"/>
      <c r="J429" s="25"/>
      <c r="K429" s="25"/>
      <c r="X429" s="23"/>
    </row>
    <row r="430" spans="1:24" ht="12.75">
      <c r="A430" s="2"/>
      <c r="B430" s="2"/>
      <c r="C430" s="2"/>
      <c r="D430" s="2"/>
      <c r="E430" s="2"/>
      <c r="F430" s="2"/>
      <c r="G430" s="2"/>
      <c r="H430" s="25"/>
      <c r="I430" s="25"/>
      <c r="J430" s="25"/>
      <c r="K430" s="25"/>
      <c r="X430" s="23"/>
    </row>
    <row r="431" spans="1:24" ht="12.75">
      <c r="A431" s="2"/>
      <c r="B431" s="2"/>
      <c r="C431" s="2"/>
      <c r="D431" s="2"/>
      <c r="E431" s="2"/>
      <c r="F431" s="2"/>
      <c r="G431" s="2"/>
      <c r="H431" s="25"/>
      <c r="I431" s="25"/>
      <c r="J431" s="25"/>
      <c r="K431" s="25"/>
      <c r="X431" s="23"/>
    </row>
    <row r="432" spans="1:24" ht="12.75">
      <c r="A432" s="2"/>
      <c r="B432" s="2"/>
      <c r="C432" s="2"/>
      <c r="D432" s="2"/>
      <c r="E432" s="2"/>
      <c r="F432" s="2"/>
      <c r="G432" s="2"/>
      <c r="H432" s="25"/>
      <c r="I432" s="25"/>
      <c r="J432" s="25"/>
      <c r="K432" s="25"/>
      <c r="X432" s="23"/>
    </row>
    <row r="433" spans="1:24" ht="12.75">
      <c r="A433" s="2"/>
      <c r="B433" s="2"/>
      <c r="C433" s="2"/>
      <c r="D433" s="2"/>
      <c r="E433" s="2"/>
      <c r="F433" s="2"/>
      <c r="G433" s="2"/>
      <c r="H433" s="25"/>
      <c r="I433" s="25"/>
      <c r="J433" s="25"/>
      <c r="K433" s="25"/>
      <c r="X433" s="23"/>
    </row>
    <row r="434" spans="1:24" ht="12.75">
      <c r="A434" s="2"/>
      <c r="B434" s="2"/>
      <c r="C434" s="2"/>
      <c r="D434" s="2"/>
      <c r="E434" s="2"/>
      <c r="F434" s="2"/>
      <c r="G434" s="2"/>
      <c r="H434" s="25"/>
      <c r="I434" s="25"/>
      <c r="J434" s="25"/>
      <c r="K434" s="25"/>
      <c r="X434" s="23"/>
    </row>
    <row r="435" spans="1:24" ht="12.75">
      <c r="A435" s="2"/>
      <c r="B435" s="2"/>
      <c r="C435" s="2"/>
      <c r="D435" s="2"/>
      <c r="E435" s="2"/>
      <c r="F435" s="2"/>
      <c r="G435" s="2"/>
      <c r="H435" s="25"/>
      <c r="I435" s="25"/>
      <c r="J435" s="25"/>
      <c r="K435" s="25"/>
      <c r="X435" s="23"/>
    </row>
    <row r="436" spans="1:24" ht="12.75">
      <c r="A436" s="2"/>
      <c r="B436" s="2"/>
      <c r="C436" s="2"/>
      <c r="D436" s="2"/>
      <c r="E436" s="2"/>
      <c r="F436" s="2"/>
      <c r="G436" s="2"/>
      <c r="H436" s="25"/>
      <c r="I436" s="25"/>
      <c r="J436" s="25"/>
      <c r="K436" s="25"/>
      <c r="X436" s="23"/>
    </row>
    <row r="437" spans="1:24" ht="12.75">
      <c r="A437" s="2"/>
      <c r="B437" s="2"/>
      <c r="C437" s="2"/>
      <c r="D437" s="2"/>
      <c r="E437" s="2"/>
      <c r="F437" s="2"/>
      <c r="G437" s="2"/>
      <c r="H437" s="25"/>
      <c r="I437" s="25"/>
      <c r="J437" s="25"/>
      <c r="K437" s="25"/>
      <c r="X437" s="23"/>
    </row>
    <row r="438" spans="1:24" ht="12.75">
      <c r="A438" s="2"/>
      <c r="B438" s="2"/>
      <c r="C438" s="2"/>
      <c r="D438" s="2"/>
      <c r="E438" s="2"/>
      <c r="F438" s="2"/>
      <c r="G438" s="2"/>
      <c r="H438" s="25"/>
      <c r="I438" s="25"/>
      <c r="J438" s="25"/>
      <c r="K438" s="25"/>
      <c r="X438" s="23"/>
    </row>
    <row r="439" spans="1:24" ht="12.75">
      <c r="A439" s="2"/>
      <c r="B439" s="2"/>
      <c r="C439" s="2"/>
      <c r="D439" s="2"/>
      <c r="E439" s="2"/>
      <c r="F439" s="2"/>
      <c r="G439" s="2"/>
      <c r="H439" s="25"/>
      <c r="I439" s="25"/>
      <c r="J439" s="25"/>
      <c r="K439" s="25"/>
      <c r="X439" s="23"/>
    </row>
    <row r="440" spans="1:24" ht="12.75">
      <c r="A440" s="2"/>
      <c r="B440" s="2"/>
      <c r="C440" s="2"/>
      <c r="D440" s="2"/>
      <c r="E440" s="2"/>
      <c r="F440" s="2"/>
      <c r="G440" s="2"/>
      <c r="H440" s="25"/>
      <c r="I440" s="25"/>
      <c r="J440" s="25"/>
      <c r="K440" s="25"/>
      <c r="X440" s="23"/>
    </row>
    <row r="441" spans="1:24" ht="12.75">
      <c r="A441" s="2"/>
      <c r="B441" s="2"/>
      <c r="C441" s="2"/>
      <c r="D441" s="2"/>
      <c r="E441" s="2"/>
      <c r="F441" s="2"/>
      <c r="G441" s="2"/>
      <c r="H441" s="25"/>
      <c r="I441" s="25"/>
      <c r="J441" s="25"/>
      <c r="K441" s="25"/>
      <c r="X441" s="23"/>
    </row>
    <row r="442" spans="1:24" ht="12.75">
      <c r="A442" s="2"/>
      <c r="B442" s="2"/>
      <c r="C442" s="2"/>
      <c r="D442" s="2"/>
      <c r="E442" s="2"/>
      <c r="F442" s="2"/>
      <c r="G442" s="2"/>
      <c r="H442" s="25"/>
      <c r="I442" s="25"/>
      <c r="J442" s="25"/>
      <c r="K442" s="25"/>
      <c r="X442" s="23"/>
    </row>
    <row r="443" spans="1:24" ht="12.75">
      <c r="A443" s="2"/>
      <c r="B443" s="2"/>
      <c r="C443" s="2"/>
      <c r="D443" s="2"/>
      <c r="E443" s="2"/>
      <c r="F443" s="2"/>
      <c r="G443" s="2"/>
      <c r="H443" s="25"/>
      <c r="I443" s="25"/>
      <c r="J443" s="25"/>
      <c r="K443" s="25"/>
      <c r="X443" s="23"/>
    </row>
    <row r="444" spans="1:24" ht="12.75">
      <c r="A444" s="2"/>
      <c r="B444" s="2"/>
      <c r="C444" s="2"/>
      <c r="D444" s="2"/>
      <c r="E444" s="2"/>
      <c r="F444" s="2"/>
      <c r="G444" s="2"/>
      <c r="H444" s="25"/>
      <c r="I444" s="25"/>
      <c r="J444" s="25"/>
      <c r="K444" s="25"/>
      <c r="X444" s="23"/>
    </row>
    <row r="445" spans="1:24" ht="12.75">
      <c r="A445" s="2"/>
      <c r="B445" s="2"/>
      <c r="C445" s="2"/>
      <c r="D445" s="2"/>
      <c r="E445" s="2"/>
      <c r="F445" s="2"/>
      <c r="G445" s="2"/>
      <c r="H445" s="25"/>
      <c r="I445" s="25"/>
      <c r="J445" s="25"/>
      <c r="K445" s="25"/>
      <c r="X445" s="23"/>
    </row>
    <row r="446" spans="1:24" ht="12.75">
      <c r="A446" s="2"/>
      <c r="B446" s="2"/>
      <c r="C446" s="2"/>
      <c r="D446" s="2"/>
      <c r="E446" s="2"/>
      <c r="F446" s="2"/>
      <c r="G446" s="2"/>
      <c r="H446" s="25"/>
      <c r="I446" s="25"/>
      <c r="J446" s="25"/>
      <c r="K446" s="25"/>
      <c r="X446" s="23"/>
    </row>
    <row r="447" spans="1:24" ht="12.75">
      <c r="A447" s="2"/>
      <c r="B447" s="2"/>
      <c r="C447" s="2"/>
      <c r="D447" s="2"/>
      <c r="E447" s="2"/>
      <c r="F447" s="2"/>
      <c r="G447" s="2"/>
      <c r="H447" s="25"/>
      <c r="I447" s="25"/>
      <c r="J447" s="25"/>
      <c r="K447" s="25"/>
      <c r="X447" s="23"/>
    </row>
    <row r="448" spans="1:24" ht="12.75">
      <c r="A448" s="2"/>
      <c r="B448" s="2"/>
      <c r="C448" s="2"/>
      <c r="D448" s="2"/>
      <c r="E448" s="2"/>
      <c r="F448" s="2"/>
      <c r="G448" s="2"/>
      <c r="H448" s="25"/>
      <c r="I448" s="25"/>
      <c r="J448" s="25"/>
      <c r="K448" s="25"/>
      <c r="X448" s="23"/>
    </row>
    <row r="449" spans="1:24" ht="12.75">
      <c r="A449" s="2"/>
      <c r="B449" s="2"/>
      <c r="C449" s="2"/>
      <c r="D449" s="2"/>
      <c r="E449" s="2"/>
      <c r="F449" s="2"/>
      <c r="G449" s="2"/>
      <c r="H449" s="25"/>
      <c r="I449" s="25"/>
      <c r="J449" s="25"/>
      <c r="K449" s="25"/>
      <c r="X449" s="23"/>
    </row>
    <row r="450" spans="1:24" ht="12.75">
      <c r="A450" s="2"/>
      <c r="B450" s="2"/>
      <c r="C450" s="2"/>
      <c r="D450" s="2"/>
      <c r="E450" s="2"/>
      <c r="F450" s="2"/>
      <c r="G450" s="2"/>
      <c r="H450" s="25"/>
      <c r="I450" s="25"/>
      <c r="J450" s="25"/>
      <c r="K450" s="25"/>
      <c r="X450" s="23"/>
    </row>
    <row r="451" spans="1:24" ht="12.75">
      <c r="A451" s="2"/>
      <c r="B451" s="2"/>
      <c r="C451" s="2"/>
      <c r="D451" s="2"/>
      <c r="E451" s="2"/>
      <c r="F451" s="2"/>
      <c r="G451" s="2"/>
      <c r="H451" s="25"/>
      <c r="I451" s="25"/>
      <c r="J451" s="25"/>
      <c r="K451" s="25"/>
      <c r="X451" s="23"/>
    </row>
    <row r="452" spans="1:24" ht="12.75">
      <c r="A452" s="2"/>
      <c r="B452" s="2"/>
      <c r="C452" s="2"/>
      <c r="D452" s="2"/>
      <c r="E452" s="2"/>
      <c r="F452" s="2"/>
      <c r="G452" s="2"/>
      <c r="H452" s="25"/>
      <c r="I452" s="25"/>
      <c r="J452" s="25"/>
      <c r="K452" s="25"/>
      <c r="X452" s="23"/>
    </row>
    <row r="453" spans="1:24" ht="12.75">
      <c r="A453" s="2"/>
      <c r="B453" s="2"/>
      <c r="C453" s="2"/>
      <c r="D453" s="2"/>
      <c r="E453" s="2"/>
      <c r="F453" s="2"/>
      <c r="G453" s="2"/>
      <c r="H453" s="25"/>
      <c r="I453" s="25"/>
      <c r="J453" s="25"/>
      <c r="K453" s="25"/>
      <c r="X453" s="23"/>
    </row>
    <row r="454" spans="1:24" ht="12.75">
      <c r="A454" s="2"/>
      <c r="B454" s="2"/>
      <c r="C454" s="2"/>
      <c r="D454" s="2"/>
      <c r="E454" s="2"/>
      <c r="F454" s="2"/>
      <c r="G454" s="2"/>
      <c r="H454" s="25"/>
      <c r="I454" s="25"/>
      <c r="J454" s="25"/>
      <c r="K454" s="25"/>
      <c r="X454" s="23"/>
    </row>
    <row r="455" spans="1:24" ht="12.75">
      <c r="A455" s="2"/>
      <c r="B455" s="2"/>
      <c r="C455" s="2"/>
      <c r="D455" s="2"/>
      <c r="E455" s="2"/>
      <c r="F455" s="2"/>
      <c r="G455" s="2"/>
      <c r="H455" s="25"/>
      <c r="I455" s="25"/>
      <c r="J455" s="25"/>
      <c r="K455" s="25"/>
      <c r="X455" s="23"/>
    </row>
    <row r="456" spans="1:24" ht="12.75">
      <c r="A456" s="2"/>
      <c r="B456" s="2"/>
      <c r="C456" s="2"/>
      <c r="D456" s="2"/>
      <c r="E456" s="2"/>
      <c r="F456" s="2"/>
      <c r="G456" s="2"/>
      <c r="H456" s="25"/>
      <c r="I456" s="25"/>
      <c r="J456" s="25"/>
      <c r="K456" s="25"/>
      <c r="X456" s="23"/>
    </row>
    <row r="457" spans="1:24" ht="12.75">
      <c r="A457" s="2"/>
      <c r="B457" s="2"/>
      <c r="C457" s="2"/>
      <c r="D457" s="2"/>
      <c r="E457" s="2"/>
      <c r="F457" s="2"/>
      <c r="G457" s="2"/>
      <c r="H457" s="25"/>
      <c r="I457" s="25"/>
      <c r="J457" s="25"/>
      <c r="K457" s="25"/>
      <c r="X457" s="23"/>
    </row>
    <row r="458" spans="1:24" ht="12.75">
      <c r="A458" s="2"/>
      <c r="B458" s="2"/>
      <c r="C458" s="2"/>
      <c r="D458" s="2"/>
      <c r="E458" s="2"/>
      <c r="F458" s="2"/>
      <c r="G458" s="2"/>
      <c r="H458" s="25"/>
      <c r="I458" s="25"/>
      <c r="J458" s="25"/>
      <c r="K458" s="25"/>
      <c r="X458" s="23"/>
    </row>
    <row r="459" spans="1:24" ht="12.75">
      <c r="A459" s="2"/>
      <c r="B459" s="2"/>
      <c r="C459" s="2"/>
      <c r="D459" s="2"/>
      <c r="E459" s="2"/>
      <c r="F459" s="2"/>
      <c r="G459" s="2"/>
      <c r="H459" s="25"/>
      <c r="I459" s="25"/>
      <c r="J459" s="25"/>
      <c r="K459" s="25"/>
      <c r="X459" s="23"/>
    </row>
    <row r="460" spans="1:24" ht="12.75">
      <c r="A460" s="2"/>
      <c r="B460" s="2"/>
      <c r="C460" s="2"/>
      <c r="D460" s="2"/>
      <c r="E460" s="2"/>
      <c r="F460" s="2"/>
      <c r="G460" s="2"/>
      <c r="H460" s="25"/>
      <c r="I460" s="25"/>
      <c r="J460" s="25"/>
      <c r="K460" s="25"/>
      <c r="X460" s="23"/>
    </row>
    <row r="461" spans="1:24" ht="12.75">
      <c r="A461" s="2"/>
      <c r="B461" s="2"/>
      <c r="C461" s="2"/>
      <c r="D461" s="2"/>
      <c r="E461" s="2"/>
      <c r="F461" s="2"/>
      <c r="G461" s="2"/>
      <c r="H461" s="25"/>
      <c r="I461" s="25"/>
      <c r="J461" s="25"/>
      <c r="K461" s="25"/>
      <c r="X461" s="23"/>
    </row>
    <row r="462" spans="1:24" ht="12.75">
      <c r="A462" s="2"/>
      <c r="B462" s="2"/>
      <c r="C462" s="2"/>
      <c r="D462" s="2"/>
      <c r="E462" s="2"/>
      <c r="F462" s="2"/>
      <c r="G462" s="2"/>
      <c r="H462" s="25"/>
      <c r="I462" s="25"/>
      <c r="J462" s="25"/>
      <c r="K462" s="25"/>
      <c r="X462" s="23"/>
    </row>
    <row r="463" spans="1:24" ht="12.75">
      <c r="A463" s="2"/>
      <c r="B463" s="2"/>
      <c r="C463" s="2"/>
      <c r="D463" s="2"/>
      <c r="E463" s="2"/>
      <c r="F463" s="2"/>
      <c r="G463" s="2"/>
      <c r="H463" s="25"/>
      <c r="I463" s="25"/>
      <c r="J463" s="25"/>
      <c r="K463" s="25"/>
      <c r="X463" s="23"/>
    </row>
    <row r="464" spans="1:24" ht="12.75">
      <c r="A464" s="2"/>
      <c r="B464" s="2"/>
      <c r="C464" s="2"/>
      <c r="D464" s="2"/>
      <c r="E464" s="2"/>
      <c r="F464" s="2"/>
      <c r="G464" s="2"/>
      <c r="H464" s="25"/>
      <c r="I464" s="25"/>
      <c r="J464" s="25"/>
      <c r="K464" s="25"/>
      <c r="X464" s="23"/>
    </row>
    <row r="465" spans="1:24" ht="12.75">
      <c r="A465" s="2"/>
      <c r="B465" s="2"/>
      <c r="C465" s="2"/>
      <c r="D465" s="2"/>
      <c r="E465" s="2"/>
      <c r="F465" s="2"/>
      <c r="G465" s="2"/>
      <c r="H465" s="25"/>
      <c r="I465" s="25"/>
      <c r="J465" s="25"/>
      <c r="K465" s="25"/>
      <c r="X465" s="23"/>
    </row>
    <row r="466" spans="1:24" ht="12.75">
      <c r="A466" s="2"/>
      <c r="B466" s="2"/>
      <c r="C466" s="2"/>
      <c r="D466" s="2"/>
      <c r="E466" s="2"/>
      <c r="F466" s="2"/>
      <c r="G466" s="2"/>
      <c r="H466" s="25"/>
      <c r="I466" s="25"/>
      <c r="J466" s="25"/>
      <c r="K466" s="25"/>
      <c r="X466" s="23"/>
    </row>
    <row r="467" spans="1:24" ht="12.75">
      <c r="A467" s="2"/>
      <c r="B467" s="2"/>
      <c r="C467" s="2"/>
      <c r="D467" s="2"/>
      <c r="E467" s="2"/>
      <c r="F467" s="2"/>
      <c r="G467" s="2"/>
      <c r="H467" s="25"/>
      <c r="I467" s="25"/>
      <c r="J467" s="25"/>
      <c r="K467" s="25"/>
      <c r="X467" s="23"/>
    </row>
    <row r="468" spans="1:24" ht="12.75">
      <c r="A468" s="2"/>
      <c r="B468" s="2"/>
      <c r="C468" s="2"/>
      <c r="D468" s="2"/>
      <c r="E468" s="2"/>
      <c r="F468" s="2"/>
      <c r="G468" s="2"/>
      <c r="H468" s="25"/>
      <c r="I468" s="25"/>
      <c r="J468" s="25"/>
      <c r="K468" s="25"/>
      <c r="X468" s="23"/>
    </row>
    <row r="469" spans="1:24" ht="12.75">
      <c r="A469" s="2"/>
      <c r="B469" s="2"/>
      <c r="C469" s="2"/>
      <c r="D469" s="2"/>
      <c r="E469" s="2"/>
      <c r="F469" s="2"/>
      <c r="G469" s="2"/>
      <c r="H469" s="25"/>
      <c r="I469" s="25"/>
      <c r="J469" s="25"/>
      <c r="K469" s="25"/>
      <c r="X469" s="23"/>
    </row>
    <row r="470" spans="1:24" ht="12.75">
      <c r="A470" s="2"/>
      <c r="B470" s="2"/>
      <c r="C470" s="2"/>
      <c r="D470" s="2"/>
      <c r="E470" s="2"/>
      <c r="F470" s="2"/>
      <c r="G470" s="2"/>
      <c r="H470" s="25"/>
      <c r="I470" s="25"/>
      <c r="J470" s="25"/>
      <c r="K470" s="25"/>
      <c r="X470" s="23"/>
    </row>
    <row r="471" spans="1:24" ht="12.75">
      <c r="A471" s="2"/>
      <c r="B471" s="2"/>
      <c r="C471" s="2"/>
      <c r="D471" s="2"/>
      <c r="E471" s="2"/>
      <c r="F471" s="2"/>
      <c r="G471" s="2"/>
      <c r="H471" s="25"/>
      <c r="I471" s="25"/>
      <c r="J471" s="25"/>
      <c r="K471" s="25"/>
      <c r="X471" s="23"/>
    </row>
    <row r="472" spans="1:24" ht="12.75">
      <c r="A472" s="2"/>
      <c r="B472" s="2"/>
      <c r="C472" s="2"/>
      <c r="D472" s="2"/>
      <c r="E472" s="2"/>
      <c r="F472" s="2"/>
      <c r="G472" s="2"/>
      <c r="H472" s="25"/>
      <c r="I472" s="25"/>
      <c r="J472" s="25"/>
      <c r="K472" s="25"/>
      <c r="X472" s="23"/>
    </row>
    <row r="473" spans="1:24" ht="12.75">
      <c r="A473" s="2"/>
      <c r="B473" s="2"/>
      <c r="C473" s="2"/>
      <c r="D473" s="2"/>
      <c r="E473" s="2"/>
      <c r="F473" s="2"/>
      <c r="G473" s="2"/>
      <c r="H473" s="25"/>
      <c r="I473" s="25"/>
      <c r="J473" s="25"/>
      <c r="K473" s="25"/>
      <c r="X473" s="23"/>
    </row>
    <row r="474" spans="1:24" ht="12.75">
      <c r="A474" s="2"/>
      <c r="B474" s="2"/>
      <c r="C474" s="2"/>
      <c r="D474" s="2"/>
      <c r="E474" s="2"/>
      <c r="F474" s="2"/>
      <c r="G474" s="2"/>
      <c r="H474" s="25"/>
      <c r="I474" s="25"/>
      <c r="J474" s="25"/>
      <c r="K474" s="25"/>
      <c r="X474" s="23"/>
    </row>
    <row r="475" spans="1:24" ht="12.75">
      <c r="A475" s="2"/>
      <c r="B475" s="2"/>
      <c r="C475" s="2"/>
      <c r="D475" s="2"/>
      <c r="E475" s="2"/>
      <c r="F475" s="2"/>
      <c r="G475" s="2"/>
      <c r="H475" s="25"/>
      <c r="I475" s="25"/>
      <c r="J475" s="25"/>
      <c r="K475" s="25"/>
      <c r="X475" s="23"/>
    </row>
    <row r="476" spans="1:24" ht="12.75">
      <c r="A476" s="2"/>
      <c r="B476" s="2"/>
      <c r="C476" s="2"/>
      <c r="D476" s="2"/>
      <c r="E476" s="2"/>
      <c r="F476" s="2"/>
      <c r="G476" s="2"/>
      <c r="H476" s="25"/>
      <c r="I476" s="25"/>
      <c r="J476" s="25"/>
      <c r="K476" s="25"/>
      <c r="X476" s="23"/>
    </row>
    <row r="477" spans="1:24" ht="12.75">
      <c r="A477" s="2"/>
      <c r="B477" s="2"/>
      <c r="C477" s="2"/>
      <c r="D477" s="2"/>
      <c r="E477" s="2"/>
      <c r="F477" s="2"/>
      <c r="G477" s="2"/>
      <c r="H477" s="25"/>
      <c r="I477" s="25"/>
      <c r="J477" s="25"/>
      <c r="K477" s="25"/>
      <c r="X477" s="23"/>
    </row>
    <row r="478" spans="1:24" ht="12.75">
      <c r="A478" s="2"/>
      <c r="B478" s="2"/>
      <c r="C478" s="2"/>
      <c r="D478" s="2"/>
      <c r="E478" s="2"/>
      <c r="F478" s="2"/>
      <c r="G478" s="2"/>
      <c r="H478" s="25"/>
      <c r="I478" s="25"/>
      <c r="J478" s="25"/>
      <c r="K478" s="25"/>
      <c r="X478" s="23"/>
    </row>
    <row r="479" spans="1:24" ht="12.75">
      <c r="A479" s="2"/>
      <c r="B479" s="2"/>
      <c r="C479" s="2"/>
      <c r="D479" s="2"/>
      <c r="E479" s="2"/>
      <c r="F479" s="2"/>
      <c r="G479" s="2"/>
      <c r="H479" s="25"/>
      <c r="I479" s="25"/>
      <c r="J479" s="25"/>
      <c r="K479" s="25"/>
      <c r="X479" s="23"/>
    </row>
    <row r="480" spans="1:24" ht="12.75">
      <c r="A480" s="2"/>
      <c r="B480" s="2"/>
      <c r="C480" s="2"/>
      <c r="D480" s="2"/>
      <c r="E480" s="2"/>
      <c r="F480" s="2"/>
      <c r="G480" s="2"/>
      <c r="H480" s="25"/>
      <c r="I480" s="25"/>
      <c r="J480" s="25"/>
      <c r="K480" s="25"/>
      <c r="X480" s="23"/>
    </row>
    <row r="481" spans="1:24" ht="12.75">
      <c r="A481" s="2"/>
      <c r="B481" s="2"/>
      <c r="C481" s="2"/>
      <c r="D481" s="2"/>
      <c r="E481" s="2"/>
      <c r="F481" s="2"/>
      <c r="G481" s="2"/>
      <c r="H481" s="25"/>
      <c r="I481" s="25"/>
      <c r="J481" s="25"/>
      <c r="K481" s="25"/>
      <c r="X481" s="23"/>
    </row>
    <row r="482" spans="1:24" ht="12.75">
      <c r="A482" s="2"/>
      <c r="B482" s="2"/>
      <c r="C482" s="2"/>
      <c r="D482" s="2"/>
      <c r="E482" s="2"/>
      <c r="F482" s="2"/>
      <c r="G482" s="2"/>
      <c r="H482" s="25"/>
      <c r="I482" s="25"/>
      <c r="J482" s="25"/>
      <c r="K482" s="25"/>
      <c r="X482" s="23"/>
    </row>
    <row r="483" spans="1:24" ht="12.75">
      <c r="A483" s="2"/>
      <c r="B483" s="2"/>
      <c r="C483" s="2"/>
      <c r="D483" s="2"/>
      <c r="E483" s="2"/>
      <c r="F483" s="2"/>
      <c r="G483" s="2"/>
      <c r="H483" s="25"/>
      <c r="I483" s="25"/>
      <c r="J483" s="25"/>
      <c r="K483" s="25"/>
      <c r="X483" s="23"/>
    </row>
    <row r="484" spans="1:24" ht="12.75">
      <c r="A484" s="2"/>
      <c r="B484" s="2"/>
      <c r="C484" s="2"/>
      <c r="D484" s="2"/>
      <c r="E484" s="2"/>
      <c r="F484" s="2"/>
      <c r="G484" s="2"/>
      <c r="H484" s="25"/>
      <c r="I484" s="25"/>
      <c r="J484" s="25"/>
      <c r="K484" s="25"/>
      <c r="X484" s="23"/>
    </row>
    <row r="485" spans="1:24" ht="12.75">
      <c r="A485" s="2"/>
      <c r="B485" s="2"/>
      <c r="C485" s="2"/>
      <c r="D485" s="2"/>
      <c r="E485" s="2"/>
      <c r="F485" s="2"/>
      <c r="G485" s="2"/>
      <c r="H485" s="25"/>
      <c r="I485" s="25"/>
      <c r="J485" s="25"/>
      <c r="K485" s="25"/>
      <c r="X485" s="23"/>
    </row>
    <row r="486" spans="1:24" ht="12.75">
      <c r="A486" s="2"/>
      <c r="B486" s="2"/>
      <c r="C486" s="2"/>
      <c r="D486" s="2"/>
      <c r="E486" s="2"/>
      <c r="F486" s="2"/>
      <c r="G486" s="2"/>
      <c r="H486" s="25"/>
      <c r="I486" s="25"/>
      <c r="J486" s="25"/>
      <c r="K486" s="25"/>
      <c r="X486" s="23"/>
    </row>
    <row r="487" spans="1:24" ht="12.75">
      <c r="A487" s="2"/>
      <c r="B487" s="2"/>
      <c r="C487" s="2"/>
      <c r="D487" s="2"/>
      <c r="E487" s="2"/>
      <c r="F487" s="2"/>
      <c r="G487" s="2"/>
      <c r="H487" s="25"/>
      <c r="I487" s="25"/>
      <c r="J487" s="25"/>
      <c r="K487" s="25"/>
      <c r="X487" s="23"/>
    </row>
    <row r="488" spans="1:24" ht="12.75">
      <c r="A488" s="2"/>
      <c r="B488" s="2"/>
      <c r="C488" s="2"/>
      <c r="D488" s="2"/>
      <c r="E488" s="2"/>
      <c r="F488" s="2"/>
      <c r="G488" s="2"/>
      <c r="H488" s="25"/>
      <c r="I488" s="25"/>
      <c r="J488" s="25"/>
      <c r="K488" s="25"/>
      <c r="X488" s="23"/>
    </row>
    <row r="489" spans="1:24" ht="12.75">
      <c r="A489" s="2"/>
      <c r="B489" s="2"/>
      <c r="C489" s="2"/>
      <c r="D489" s="2"/>
      <c r="E489" s="2"/>
      <c r="F489" s="2"/>
      <c r="G489" s="2"/>
      <c r="H489" s="25"/>
      <c r="I489" s="25"/>
      <c r="J489" s="25"/>
      <c r="K489" s="25"/>
      <c r="X489" s="23"/>
    </row>
    <row r="490" spans="1:24" ht="12.75">
      <c r="A490" s="2"/>
      <c r="B490" s="2"/>
      <c r="C490" s="2"/>
      <c r="D490" s="2"/>
      <c r="E490" s="2"/>
      <c r="F490" s="2"/>
      <c r="G490" s="2"/>
      <c r="H490" s="25"/>
      <c r="I490" s="25"/>
      <c r="J490" s="25"/>
      <c r="K490" s="25"/>
      <c r="X490" s="23"/>
    </row>
    <row r="491" spans="1:24" ht="12.75">
      <c r="A491" s="2"/>
      <c r="B491" s="2"/>
      <c r="C491" s="2"/>
      <c r="D491" s="2"/>
      <c r="E491" s="2"/>
      <c r="F491" s="2"/>
      <c r="G491" s="2"/>
      <c r="H491" s="25"/>
      <c r="I491" s="25"/>
      <c r="J491" s="25"/>
      <c r="K491" s="25"/>
      <c r="X491" s="23"/>
    </row>
    <row r="492" spans="1:24" ht="12.75">
      <c r="A492" s="2"/>
      <c r="B492" s="2"/>
      <c r="C492" s="2"/>
      <c r="D492" s="2"/>
      <c r="E492" s="2"/>
      <c r="F492" s="2"/>
      <c r="G492" s="2"/>
      <c r="H492" s="25"/>
      <c r="I492" s="25"/>
      <c r="J492" s="25"/>
      <c r="K492" s="25"/>
      <c r="X492" s="23"/>
    </row>
    <row r="493" spans="1:24" ht="12.75">
      <c r="A493" s="2"/>
      <c r="B493" s="2"/>
      <c r="C493" s="2"/>
      <c r="D493" s="2"/>
      <c r="E493" s="2"/>
      <c r="F493" s="2"/>
      <c r="G493" s="2"/>
      <c r="H493" s="25"/>
      <c r="I493" s="25"/>
      <c r="J493" s="25"/>
      <c r="K493" s="25"/>
      <c r="X493" s="23"/>
    </row>
    <row r="494" spans="1:24" ht="12.75">
      <c r="A494" s="2"/>
      <c r="B494" s="2"/>
      <c r="C494" s="2"/>
      <c r="D494" s="2"/>
      <c r="E494" s="2"/>
      <c r="F494" s="2"/>
      <c r="G494" s="2"/>
      <c r="H494" s="25"/>
      <c r="I494" s="25"/>
      <c r="J494" s="25"/>
      <c r="K494" s="25"/>
      <c r="X494" s="23"/>
    </row>
    <row r="495" spans="1:24" ht="12.75">
      <c r="A495" s="2"/>
      <c r="B495" s="2"/>
      <c r="C495" s="2"/>
      <c r="D495" s="2"/>
      <c r="E495" s="2"/>
      <c r="F495" s="2"/>
      <c r="G495" s="2"/>
      <c r="H495" s="25"/>
      <c r="I495" s="25"/>
      <c r="J495" s="25"/>
      <c r="K495" s="25"/>
      <c r="X495" s="23"/>
    </row>
    <row r="496" spans="1:24" ht="12.75">
      <c r="A496" s="2"/>
      <c r="B496" s="2"/>
      <c r="C496" s="2"/>
      <c r="D496" s="2"/>
      <c r="E496" s="2"/>
      <c r="F496" s="2"/>
      <c r="G496" s="2"/>
      <c r="H496" s="25"/>
      <c r="I496" s="25"/>
      <c r="J496" s="25"/>
      <c r="K496" s="25"/>
      <c r="X496" s="23"/>
    </row>
    <row r="497" spans="1:24" ht="12.75">
      <c r="A497" s="2"/>
      <c r="B497" s="2"/>
      <c r="C497" s="2"/>
      <c r="D497" s="2"/>
      <c r="E497" s="2"/>
      <c r="F497" s="2"/>
      <c r="G497" s="2"/>
      <c r="H497" s="25"/>
      <c r="I497" s="25"/>
      <c r="J497" s="25"/>
      <c r="K497" s="25"/>
      <c r="X497" s="23"/>
    </row>
    <row r="498" spans="1:24" ht="12.75">
      <c r="A498" s="2"/>
      <c r="B498" s="2"/>
      <c r="C498" s="2"/>
      <c r="D498" s="2"/>
      <c r="E498" s="2"/>
      <c r="F498" s="2"/>
      <c r="G498" s="2"/>
      <c r="H498" s="25"/>
      <c r="I498" s="25"/>
      <c r="J498" s="25"/>
      <c r="K498" s="25"/>
      <c r="X498" s="23"/>
    </row>
    <row r="499" spans="1:24" ht="12.75">
      <c r="A499" s="2"/>
      <c r="B499" s="2"/>
      <c r="C499" s="2"/>
      <c r="D499" s="2"/>
      <c r="E499" s="2"/>
      <c r="F499" s="2"/>
      <c r="G499" s="2"/>
      <c r="H499" s="25"/>
      <c r="I499" s="25"/>
      <c r="J499" s="25"/>
      <c r="K499" s="25"/>
      <c r="X499" s="23"/>
    </row>
    <row r="500" spans="1:24" ht="12.75">
      <c r="A500" s="2"/>
      <c r="B500" s="2"/>
      <c r="C500" s="2"/>
      <c r="D500" s="2"/>
      <c r="E500" s="2"/>
      <c r="F500" s="2"/>
      <c r="G500" s="2"/>
      <c r="H500" s="25"/>
      <c r="I500" s="25"/>
      <c r="J500" s="25"/>
      <c r="K500" s="25"/>
      <c r="X500" s="23"/>
    </row>
    <row r="501" spans="1:24" ht="12.75">
      <c r="A501" s="2"/>
      <c r="B501" s="2"/>
      <c r="C501" s="2"/>
      <c r="D501" s="2"/>
      <c r="E501" s="2"/>
      <c r="F501" s="2"/>
      <c r="G501" s="2"/>
      <c r="H501" s="25"/>
      <c r="I501" s="25"/>
      <c r="J501" s="25"/>
      <c r="K501" s="25"/>
      <c r="X501" s="23"/>
    </row>
    <row r="502" spans="1:24" ht="12.75">
      <c r="A502" s="2"/>
      <c r="B502" s="2"/>
      <c r="C502" s="2"/>
      <c r="D502" s="2"/>
      <c r="E502" s="2"/>
      <c r="F502" s="2"/>
      <c r="G502" s="2"/>
      <c r="H502" s="25"/>
      <c r="I502" s="25"/>
      <c r="J502" s="25"/>
      <c r="K502" s="25"/>
      <c r="X502" s="23"/>
    </row>
    <row r="503" spans="1:24" ht="12.75">
      <c r="A503" s="2"/>
      <c r="B503" s="2"/>
      <c r="C503" s="2"/>
      <c r="D503" s="2"/>
      <c r="E503" s="2"/>
      <c r="F503" s="2"/>
      <c r="G503" s="2"/>
      <c r="H503" s="25"/>
      <c r="I503" s="25"/>
      <c r="J503" s="25"/>
      <c r="K503" s="25"/>
      <c r="X503" s="23"/>
    </row>
    <row r="504" spans="1:24" ht="12.75">
      <c r="A504" s="2"/>
      <c r="B504" s="2"/>
      <c r="C504" s="2"/>
      <c r="D504" s="2"/>
      <c r="E504" s="2"/>
      <c r="F504" s="2"/>
      <c r="G504" s="2"/>
      <c r="H504" s="25"/>
      <c r="I504" s="25"/>
      <c r="J504" s="25"/>
      <c r="K504" s="25"/>
      <c r="X504" s="23"/>
    </row>
    <row r="505" spans="1:24" ht="12.75">
      <c r="A505" s="2"/>
      <c r="B505" s="2"/>
      <c r="C505" s="2"/>
      <c r="D505" s="2"/>
      <c r="E505" s="2"/>
      <c r="F505" s="2"/>
      <c r="G505" s="2"/>
      <c r="H505" s="25"/>
      <c r="I505" s="25"/>
      <c r="J505" s="25"/>
      <c r="K505" s="25"/>
      <c r="X505" s="23"/>
    </row>
    <row r="506" spans="1:24" ht="12.75">
      <c r="A506" s="2"/>
      <c r="B506" s="2"/>
      <c r="C506" s="2"/>
      <c r="D506" s="2"/>
      <c r="E506" s="2"/>
      <c r="F506" s="2"/>
      <c r="G506" s="2"/>
      <c r="H506" s="25"/>
      <c r="I506" s="25"/>
      <c r="J506" s="25"/>
      <c r="K506" s="25"/>
      <c r="X506" s="23"/>
    </row>
    <row r="507" spans="1:24" ht="12.75">
      <c r="A507" s="2"/>
      <c r="B507" s="2"/>
      <c r="C507" s="2"/>
      <c r="D507" s="2"/>
      <c r="E507" s="2"/>
      <c r="F507" s="2"/>
      <c r="G507" s="2"/>
      <c r="H507" s="25"/>
      <c r="I507" s="25"/>
      <c r="J507" s="25"/>
      <c r="K507" s="25"/>
      <c r="X507" s="23"/>
    </row>
    <row r="508" spans="1:24" ht="12.75">
      <c r="A508" s="2"/>
      <c r="B508" s="2"/>
      <c r="C508" s="2"/>
      <c r="D508" s="2"/>
      <c r="E508" s="2"/>
      <c r="F508" s="2"/>
      <c r="G508" s="2"/>
      <c r="H508" s="25"/>
      <c r="I508" s="25"/>
      <c r="J508" s="25"/>
      <c r="K508" s="25"/>
      <c r="X508" s="23"/>
    </row>
    <row r="509" spans="1:24" ht="12.75">
      <c r="A509" s="2"/>
      <c r="B509" s="2"/>
      <c r="C509" s="2"/>
      <c r="D509" s="2"/>
      <c r="E509" s="2"/>
      <c r="F509" s="2"/>
      <c r="G509" s="2"/>
      <c r="H509" s="25"/>
      <c r="I509" s="25"/>
      <c r="J509" s="25"/>
      <c r="K509" s="25"/>
      <c r="X509" s="23"/>
    </row>
    <row r="510" spans="1:24" ht="12.75">
      <c r="A510" s="2"/>
      <c r="B510" s="2"/>
      <c r="C510" s="2"/>
      <c r="D510" s="2"/>
      <c r="E510" s="2"/>
      <c r="F510" s="2"/>
      <c r="G510" s="2"/>
      <c r="H510" s="25"/>
      <c r="I510" s="25"/>
      <c r="J510" s="25"/>
      <c r="K510" s="25"/>
      <c r="X510" s="23"/>
    </row>
    <row r="511" spans="1:24" ht="12.75">
      <c r="A511" s="2"/>
      <c r="B511" s="2"/>
      <c r="C511" s="2"/>
      <c r="D511" s="2"/>
      <c r="E511" s="2"/>
      <c r="F511" s="2"/>
      <c r="G511" s="2"/>
      <c r="H511" s="25"/>
      <c r="I511" s="25"/>
      <c r="J511" s="25"/>
      <c r="K511" s="25"/>
      <c r="X511" s="23"/>
    </row>
    <row r="512" spans="1:24" ht="12.75">
      <c r="A512" s="2"/>
      <c r="B512" s="2"/>
      <c r="C512" s="2"/>
      <c r="D512" s="2"/>
      <c r="E512" s="2"/>
      <c r="F512" s="2"/>
      <c r="G512" s="2"/>
      <c r="H512" s="25"/>
      <c r="I512" s="25"/>
      <c r="J512" s="25"/>
      <c r="K512" s="25"/>
      <c r="X512" s="23"/>
    </row>
    <row r="513" spans="1:24" ht="12.75">
      <c r="A513" s="2"/>
      <c r="B513" s="2"/>
      <c r="C513" s="2"/>
      <c r="D513" s="2"/>
      <c r="E513" s="2"/>
      <c r="F513" s="2"/>
      <c r="G513" s="2"/>
      <c r="H513" s="25"/>
      <c r="I513" s="25"/>
      <c r="J513" s="25"/>
      <c r="K513" s="25"/>
      <c r="X513" s="23"/>
    </row>
    <row r="514" spans="1:24" ht="12.75">
      <c r="A514" s="2"/>
      <c r="B514" s="2"/>
      <c r="C514" s="2"/>
      <c r="D514" s="2"/>
      <c r="E514" s="2"/>
      <c r="F514" s="2"/>
      <c r="G514" s="2"/>
      <c r="H514" s="25"/>
      <c r="I514" s="25"/>
      <c r="J514" s="25"/>
      <c r="K514" s="25"/>
      <c r="X514" s="23"/>
    </row>
    <row r="515" spans="1:24" ht="12.75">
      <c r="A515" s="2"/>
      <c r="B515" s="2"/>
      <c r="C515" s="2"/>
      <c r="D515" s="2"/>
      <c r="E515" s="2"/>
      <c r="F515" s="2"/>
      <c r="G515" s="2"/>
      <c r="H515" s="25"/>
      <c r="I515" s="25"/>
      <c r="J515" s="25"/>
      <c r="K515" s="25"/>
      <c r="X515" s="23"/>
    </row>
    <row r="516" spans="1:24" ht="12.75">
      <c r="A516" s="2"/>
      <c r="B516" s="2"/>
      <c r="C516" s="2"/>
      <c r="D516" s="2"/>
      <c r="E516" s="2"/>
      <c r="F516" s="2"/>
      <c r="G516" s="2"/>
      <c r="H516" s="25"/>
      <c r="I516" s="25"/>
      <c r="J516" s="25"/>
      <c r="K516" s="25"/>
      <c r="X516" s="23"/>
    </row>
    <row r="517" spans="1:24" ht="12.75">
      <c r="A517" s="2"/>
      <c r="B517" s="2"/>
      <c r="C517" s="2"/>
      <c r="D517" s="2"/>
      <c r="E517" s="2"/>
      <c r="F517" s="2"/>
      <c r="G517" s="2"/>
      <c r="H517" s="25"/>
      <c r="I517" s="25"/>
      <c r="J517" s="25"/>
      <c r="K517" s="25"/>
      <c r="X517" s="23"/>
    </row>
    <row r="518" spans="1:24" ht="12.75">
      <c r="A518" s="2"/>
      <c r="B518" s="2"/>
      <c r="C518" s="2"/>
      <c r="D518" s="2"/>
      <c r="E518" s="2"/>
      <c r="F518" s="2"/>
      <c r="G518" s="2"/>
      <c r="H518" s="25"/>
      <c r="I518" s="25"/>
      <c r="J518" s="25"/>
      <c r="K518" s="25"/>
      <c r="X518" s="23"/>
    </row>
    <row r="519" spans="1:24" ht="12.75">
      <c r="A519" s="2"/>
      <c r="B519" s="2"/>
      <c r="C519" s="2"/>
      <c r="D519" s="2"/>
      <c r="E519" s="2"/>
      <c r="F519" s="2"/>
      <c r="G519" s="2"/>
      <c r="H519" s="25"/>
      <c r="I519" s="25"/>
      <c r="J519" s="25"/>
      <c r="K519" s="25"/>
      <c r="X519" s="23"/>
    </row>
    <row r="520" spans="1:24" ht="12.75">
      <c r="A520" s="2"/>
      <c r="B520" s="2"/>
      <c r="C520" s="2"/>
      <c r="D520" s="2"/>
      <c r="E520" s="2"/>
      <c r="F520" s="2"/>
      <c r="G520" s="2"/>
      <c r="H520" s="25"/>
      <c r="I520" s="25"/>
      <c r="J520" s="25"/>
      <c r="K520" s="25"/>
      <c r="X520" s="23"/>
    </row>
    <row r="521" spans="1:24" ht="12.75">
      <c r="A521" s="2"/>
      <c r="B521" s="2"/>
      <c r="C521" s="2"/>
      <c r="D521" s="2"/>
      <c r="E521" s="2"/>
      <c r="F521" s="2"/>
      <c r="G521" s="2"/>
      <c r="H521" s="25"/>
      <c r="I521" s="25"/>
      <c r="J521" s="25"/>
      <c r="K521" s="25"/>
      <c r="X521" s="23"/>
    </row>
    <row r="522" spans="1:24" ht="12.75">
      <c r="A522" s="2"/>
      <c r="B522" s="2"/>
      <c r="C522" s="2"/>
      <c r="D522" s="2"/>
      <c r="E522" s="2"/>
      <c r="F522" s="2"/>
      <c r="G522" s="2"/>
      <c r="H522" s="25"/>
      <c r="I522" s="25"/>
      <c r="J522" s="25"/>
      <c r="K522" s="25"/>
      <c r="X522" s="23"/>
    </row>
    <row r="523" spans="1:24" ht="12.75">
      <c r="A523" s="2"/>
      <c r="B523" s="2"/>
      <c r="C523" s="2"/>
      <c r="D523" s="2"/>
      <c r="E523" s="2"/>
      <c r="F523" s="2"/>
      <c r="G523" s="2"/>
      <c r="H523" s="25"/>
      <c r="I523" s="25"/>
      <c r="J523" s="25"/>
      <c r="K523" s="25"/>
      <c r="X523" s="23"/>
    </row>
    <row r="524" spans="1:24" ht="12.75">
      <c r="A524" s="2"/>
      <c r="B524" s="2"/>
      <c r="C524" s="2"/>
      <c r="D524" s="2"/>
      <c r="E524" s="2"/>
      <c r="F524" s="2"/>
      <c r="G524" s="2"/>
      <c r="H524" s="25"/>
      <c r="I524" s="25"/>
      <c r="J524" s="25"/>
      <c r="K524" s="25"/>
      <c r="X524" s="23"/>
    </row>
    <row r="525" spans="1:24" ht="12.75">
      <c r="A525" s="2"/>
      <c r="B525" s="2"/>
      <c r="C525" s="2"/>
      <c r="D525" s="2"/>
      <c r="E525" s="2"/>
      <c r="F525" s="2"/>
      <c r="G525" s="2"/>
      <c r="H525" s="25"/>
      <c r="I525" s="25"/>
      <c r="J525" s="25"/>
      <c r="K525" s="25"/>
      <c r="X525" s="23"/>
    </row>
    <row r="526" spans="1:24" ht="12.75">
      <c r="A526" s="2"/>
      <c r="B526" s="2"/>
      <c r="C526" s="2"/>
      <c r="D526" s="2"/>
      <c r="E526" s="2"/>
      <c r="F526" s="2"/>
      <c r="G526" s="2"/>
      <c r="H526" s="25"/>
      <c r="I526" s="25"/>
      <c r="J526" s="25"/>
      <c r="K526" s="25"/>
      <c r="X526" s="23"/>
    </row>
    <row r="527" spans="1:24" ht="12.75">
      <c r="A527" s="2"/>
      <c r="B527" s="2"/>
      <c r="C527" s="2"/>
      <c r="D527" s="2"/>
      <c r="E527" s="2"/>
      <c r="F527" s="2"/>
      <c r="G527" s="2"/>
      <c r="H527" s="25"/>
      <c r="I527" s="25"/>
      <c r="J527" s="25"/>
      <c r="K527" s="25"/>
      <c r="X527" s="23"/>
    </row>
    <row r="528" spans="1:24" ht="12.75">
      <c r="A528" s="2"/>
      <c r="B528" s="2"/>
      <c r="C528" s="2"/>
      <c r="D528" s="2"/>
      <c r="E528" s="2"/>
      <c r="F528" s="2"/>
      <c r="G528" s="2"/>
      <c r="H528" s="25"/>
      <c r="I528" s="25"/>
      <c r="J528" s="25"/>
      <c r="K528" s="25"/>
      <c r="X528" s="23"/>
    </row>
    <row r="529" spans="1:24" ht="12.75">
      <c r="A529" s="2"/>
      <c r="B529" s="2"/>
      <c r="C529" s="2"/>
      <c r="D529" s="2"/>
      <c r="E529" s="2"/>
      <c r="F529" s="2"/>
      <c r="G529" s="2"/>
      <c r="H529" s="25"/>
      <c r="I529" s="25"/>
      <c r="J529" s="25"/>
      <c r="K529" s="25"/>
      <c r="X529" s="23"/>
    </row>
    <row r="530" spans="1:24" ht="12.75">
      <c r="A530" s="2"/>
      <c r="B530" s="2"/>
      <c r="C530" s="2"/>
      <c r="D530" s="2"/>
      <c r="E530" s="2"/>
      <c r="F530" s="2"/>
      <c r="G530" s="2"/>
      <c r="H530" s="25"/>
      <c r="I530" s="25"/>
      <c r="J530" s="25"/>
      <c r="K530" s="25"/>
      <c r="X530" s="23"/>
    </row>
    <row r="531" spans="1:24" ht="12.75">
      <c r="A531" s="2"/>
      <c r="B531" s="2"/>
      <c r="C531" s="2"/>
      <c r="D531" s="2"/>
      <c r="E531" s="2"/>
      <c r="F531" s="2"/>
      <c r="G531" s="2"/>
      <c r="H531" s="25"/>
      <c r="I531" s="25"/>
      <c r="J531" s="25"/>
      <c r="K531" s="25"/>
      <c r="X531" s="23"/>
    </row>
    <row r="532" spans="1:24" ht="12.75">
      <c r="A532" s="2"/>
      <c r="B532" s="2"/>
      <c r="C532" s="2"/>
      <c r="D532" s="2"/>
      <c r="E532" s="2"/>
      <c r="F532" s="2"/>
      <c r="G532" s="2"/>
      <c r="H532" s="25"/>
      <c r="I532" s="25"/>
      <c r="J532" s="25"/>
      <c r="K532" s="25"/>
      <c r="X532" s="23"/>
    </row>
    <row r="533" spans="1:24" ht="12.75">
      <c r="A533" s="2"/>
      <c r="B533" s="2"/>
      <c r="C533" s="2"/>
      <c r="D533" s="2"/>
      <c r="E533" s="2"/>
      <c r="F533" s="2"/>
      <c r="G533" s="2"/>
      <c r="H533" s="25"/>
      <c r="I533" s="25"/>
      <c r="J533" s="25"/>
      <c r="K533" s="25"/>
      <c r="X533" s="23"/>
    </row>
    <row r="534" spans="1:24" ht="12.75">
      <c r="A534" s="2"/>
      <c r="B534" s="2"/>
      <c r="C534" s="2"/>
      <c r="D534" s="2"/>
      <c r="E534" s="2"/>
      <c r="F534" s="2"/>
      <c r="G534" s="2"/>
      <c r="H534" s="25"/>
      <c r="I534" s="25"/>
      <c r="J534" s="25"/>
      <c r="K534" s="25"/>
      <c r="X534" s="23"/>
    </row>
    <row r="535" spans="1:24" ht="12.75">
      <c r="A535" s="2"/>
      <c r="B535" s="2"/>
      <c r="C535" s="2"/>
      <c r="D535" s="2"/>
      <c r="E535" s="2"/>
      <c r="F535" s="2"/>
      <c r="G535" s="2"/>
      <c r="H535" s="25"/>
      <c r="I535" s="25"/>
      <c r="J535" s="25"/>
      <c r="K535" s="25"/>
      <c r="X535" s="23"/>
    </row>
    <row r="536" spans="1:24" ht="12.75">
      <c r="A536" s="2"/>
      <c r="B536" s="2"/>
      <c r="C536" s="2"/>
      <c r="D536" s="2"/>
      <c r="E536" s="2"/>
      <c r="F536" s="2"/>
      <c r="G536" s="2"/>
      <c r="H536" s="25"/>
      <c r="I536" s="25"/>
      <c r="J536" s="25"/>
      <c r="K536" s="25"/>
      <c r="X536" s="23"/>
    </row>
    <row r="537" spans="1:24" ht="12.75">
      <c r="A537" s="2"/>
      <c r="B537" s="2"/>
      <c r="C537" s="2"/>
      <c r="D537" s="2"/>
      <c r="E537" s="2"/>
      <c r="F537" s="2"/>
      <c r="G537" s="2"/>
      <c r="H537" s="25"/>
      <c r="I537" s="25"/>
      <c r="J537" s="25"/>
      <c r="K537" s="25"/>
      <c r="X537" s="23"/>
    </row>
    <row r="538" spans="1:24" ht="12.75">
      <c r="A538" s="2"/>
      <c r="B538" s="2"/>
      <c r="C538" s="2"/>
      <c r="D538" s="2"/>
      <c r="E538" s="2"/>
      <c r="F538" s="2"/>
      <c r="G538" s="2"/>
      <c r="H538" s="25"/>
      <c r="I538" s="25"/>
      <c r="J538" s="25"/>
      <c r="K538" s="25"/>
      <c r="X538" s="23"/>
    </row>
    <row r="539" spans="1:24" ht="12.75">
      <c r="A539" s="2"/>
      <c r="B539" s="2"/>
      <c r="C539" s="2"/>
      <c r="D539" s="2"/>
      <c r="E539" s="2"/>
      <c r="F539" s="2"/>
      <c r="G539" s="2"/>
      <c r="H539" s="25"/>
      <c r="I539" s="25"/>
      <c r="J539" s="25"/>
      <c r="K539" s="25"/>
      <c r="X539" s="23"/>
    </row>
    <row r="540" spans="1:24" ht="12.75">
      <c r="A540" s="2"/>
      <c r="B540" s="2"/>
      <c r="C540" s="2"/>
      <c r="D540" s="2"/>
      <c r="E540" s="2"/>
      <c r="F540" s="2"/>
      <c r="G540" s="2"/>
      <c r="H540" s="25"/>
      <c r="I540" s="25"/>
      <c r="J540" s="25"/>
      <c r="K540" s="25"/>
      <c r="X540" s="23"/>
    </row>
    <row r="541" spans="1:24" ht="12.75">
      <c r="A541" s="2"/>
      <c r="B541" s="2"/>
      <c r="C541" s="2"/>
      <c r="D541" s="2"/>
      <c r="E541" s="2"/>
      <c r="F541" s="2"/>
      <c r="G541" s="2"/>
      <c r="H541" s="25"/>
      <c r="I541" s="25"/>
      <c r="J541" s="25"/>
      <c r="K541" s="25"/>
      <c r="X541" s="23"/>
    </row>
    <row r="542" spans="1:24" ht="12.75">
      <c r="A542" s="2"/>
      <c r="B542" s="2"/>
      <c r="C542" s="2"/>
      <c r="D542" s="2"/>
      <c r="E542" s="2"/>
      <c r="F542" s="2"/>
      <c r="G542" s="2"/>
      <c r="H542" s="25"/>
      <c r="I542" s="25"/>
      <c r="J542" s="25"/>
      <c r="K542" s="25"/>
      <c r="X542" s="23"/>
    </row>
    <row r="543" spans="1:24" ht="12.75">
      <c r="A543" s="2"/>
      <c r="B543" s="2"/>
      <c r="C543" s="2"/>
      <c r="D543" s="2"/>
      <c r="E543" s="2"/>
      <c r="F543" s="2"/>
      <c r="G543" s="2"/>
      <c r="H543" s="25"/>
      <c r="I543" s="25"/>
      <c r="J543" s="25"/>
      <c r="K543" s="25"/>
      <c r="X543" s="23"/>
    </row>
    <row r="544" spans="1:24" ht="12.75">
      <c r="A544" s="2"/>
      <c r="B544" s="2"/>
      <c r="C544" s="2"/>
      <c r="D544" s="2"/>
      <c r="E544" s="2"/>
      <c r="F544" s="2"/>
      <c r="G544" s="2"/>
      <c r="H544" s="25"/>
      <c r="I544" s="25"/>
      <c r="J544" s="25"/>
      <c r="K544" s="25"/>
      <c r="X544" s="23"/>
    </row>
    <row r="545" spans="1:24" ht="12.75">
      <c r="A545" s="2"/>
      <c r="B545" s="2"/>
      <c r="C545" s="2"/>
      <c r="D545" s="2"/>
      <c r="E545" s="2"/>
      <c r="F545" s="2"/>
      <c r="G545" s="2"/>
      <c r="H545" s="25"/>
      <c r="I545" s="25"/>
      <c r="J545" s="25"/>
      <c r="K545" s="25"/>
      <c r="X545" s="23"/>
    </row>
    <row r="546" spans="1:24" ht="12.75">
      <c r="A546" s="2"/>
      <c r="B546" s="2"/>
      <c r="C546" s="2"/>
      <c r="D546" s="2"/>
      <c r="E546" s="2"/>
      <c r="F546" s="2"/>
      <c r="G546" s="2"/>
      <c r="H546" s="25"/>
      <c r="I546" s="25"/>
      <c r="J546" s="25"/>
      <c r="K546" s="25"/>
      <c r="X546" s="23"/>
    </row>
    <row r="547" spans="1:24" ht="12.75">
      <c r="A547" s="2"/>
      <c r="B547" s="2"/>
      <c r="C547" s="2"/>
      <c r="D547" s="2"/>
      <c r="E547" s="2"/>
      <c r="F547" s="2"/>
      <c r="G547" s="2"/>
      <c r="H547" s="25"/>
      <c r="I547" s="25"/>
      <c r="J547" s="25"/>
      <c r="K547" s="25"/>
      <c r="X547" s="23"/>
    </row>
    <row r="548" spans="1:24" ht="12.75">
      <c r="A548" s="2"/>
      <c r="B548" s="2"/>
      <c r="C548" s="2"/>
      <c r="D548" s="2"/>
      <c r="E548" s="2"/>
      <c r="F548" s="2"/>
      <c r="G548" s="2"/>
      <c r="H548" s="25"/>
      <c r="I548" s="25"/>
      <c r="J548" s="25"/>
      <c r="K548" s="25"/>
      <c r="X548" s="23"/>
    </row>
    <row r="549" spans="1:24" ht="12.75">
      <c r="A549" s="2"/>
      <c r="B549" s="2"/>
      <c r="C549" s="2"/>
      <c r="D549" s="2"/>
      <c r="E549" s="2"/>
      <c r="F549" s="2"/>
      <c r="G549" s="2"/>
      <c r="H549" s="25"/>
      <c r="I549" s="25"/>
      <c r="J549" s="25"/>
      <c r="K549" s="25"/>
      <c r="X549" s="23"/>
    </row>
    <row r="550" spans="1:24" ht="12.75">
      <c r="A550" s="2"/>
      <c r="B550" s="2"/>
      <c r="C550" s="2"/>
      <c r="D550" s="2"/>
      <c r="E550" s="2"/>
      <c r="F550" s="2"/>
      <c r="G550" s="2"/>
      <c r="H550" s="25"/>
      <c r="I550" s="25"/>
      <c r="J550" s="25"/>
      <c r="K550" s="25"/>
      <c r="X550" s="23"/>
    </row>
    <row r="551" spans="1:24" ht="12.75">
      <c r="A551" s="2"/>
      <c r="B551" s="2"/>
      <c r="C551" s="2"/>
      <c r="D551" s="2"/>
      <c r="E551" s="2"/>
      <c r="F551" s="2"/>
      <c r="G551" s="2"/>
      <c r="H551" s="25"/>
      <c r="I551" s="25"/>
      <c r="J551" s="25"/>
      <c r="K551" s="25"/>
      <c r="X551" s="23"/>
    </row>
    <row r="552" spans="1:24" ht="12.75">
      <c r="A552" s="2"/>
      <c r="B552" s="2"/>
      <c r="C552" s="2"/>
      <c r="D552" s="2"/>
      <c r="E552" s="2"/>
      <c r="F552" s="2"/>
      <c r="G552" s="2"/>
      <c r="H552" s="25"/>
      <c r="I552" s="25"/>
      <c r="J552" s="25"/>
      <c r="K552" s="25"/>
      <c r="X552" s="23"/>
    </row>
    <row r="553" spans="1:24" ht="12.75">
      <c r="A553" s="2"/>
      <c r="B553" s="2"/>
      <c r="C553" s="2"/>
      <c r="D553" s="2"/>
      <c r="E553" s="2"/>
      <c r="F553" s="2"/>
      <c r="G553" s="2"/>
      <c r="H553" s="25"/>
      <c r="I553" s="25"/>
      <c r="J553" s="25"/>
      <c r="K553" s="25"/>
      <c r="X553" s="23"/>
    </row>
    <row r="554" spans="1:24" ht="12.75">
      <c r="A554" s="2"/>
      <c r="B554" s="2"/>
      <c r="C554" s="2"/>
      <c r="D554" s="2"/>
      <c r="E554" s="2"/>
      <c r="F554" s="2"/>
      <c r="G554" s="2"/>
      <c r="H554" s="25"/>
      <c r="I554" s="25"/>
      <c r="J554" s="25"/>
      <c r="K554" s="25"/>
      <c r="X554" s="23"/>
    </row>
    <row r="555" spans="1:24" ht="12.75">
      <c r="A555" s="2"/>
      <c r="B555" s="2"/>
      <c r="C555" s="2"/>
      <c r="D555" s="2"/>
      <c r="E555" s="2"/>
      <c r="F555" s="2"/>
      <c r="G555" s="2"/>
      <c r="H555" s="25"/>
      <c r="I555" s="25"/>
      <c r="J555" s="25"/>
      <c r="K555" s="25"/>
      <c r="X555" s="23"/>
    </row>
    <row r="556" spans="1:24" ht="12.75">
      <c r="A556" s="2"/>
      <c r="B556" s="2"/>
      <c r="C556" s="2"/>
      <c r="D556" s="2"/>
      <c r="E556" s="2"/>
      <c r="F556" s="2"/>
      <c r="G556" s="2"/>
      <c r="H556" s="25"/>
      <c r="I556" s="25"/>
      <c r="J556" s="25"/>
      <c r="K556" s="25"/>
      <c r="X556" s="23"/>
    </row>
    <row r="557" spans="1:24" ht="12.75">
      <c r="A557" s="2"/>
      <c r="B557" s="2"/>
      <c r="C557" s="2"/>
      <c r="D557" s="2"/>
      <c r="E557" s="2"/>
      <c r="F557" s="2"/>
      <c r="G557" s="2"/>
      <c r="H557" s="25"/>
      <c r="I557" s="25"/>
      <c r="J557" s="25"/>
      <c r="K557" s="25"/>
      <c r="X557" s="23"/>
    </row>
    <row r="558" spans="1:24" ht="12.75">
      <c r="A558" s="2"/>
      <c r="B558" s="2"/>
      <c r="C558" s="2"/>
      <c r="D558" s="2"/>
      <c r="E558" s="2"/>
      <c r="F558" s="2"/>
      <c r="G558" s="2"/>
      <c r="H558" s="25"/>
      <c r="I558" s="25"/>
      <c r="J558" s="25"/>
      <c r="K558" s="25"/>
      <c r="X558" s="23"/>
    </row>
    <row r="559" spans="1:24" ht="12.75">
      <c r="A559" s="2"/>
      <c r="B559" s="2"/>
      <c r="C559" s="2"/>
      <c r="D559" s="2"/>
      <c r="E559" s="2"/>
      <c r="F559" s="2"/>
      <c r="G559" s="2"/>
      <c r="H559" s="25"/>
      <c r="I559" s="25"/>
      <c r="J559" s="25"/>
      <c r="K559" s="25"/>
      <c r="X559" s="23"/>
    </row>
    <row r="560" spans="1:24" ht="12.75">
      <c r="A560" s="2"/>
      <c r="B560" s="2"/>
      <c r="C560" s="2"/>
      <c r="D560" s="2"/>
      <c r="E560" s="2"/>
      <c r="F560" s="2"/>
      <c r="G560" s="2"/>
      <c r="H560" s="25"/>
      <c r="I560" s="25"/>
      <c r="J560" s="25"/>
      <c r="K560" s="25"/>
      <c r="X560" s="23"/>
    </row>
    <row r="561" spans="1:24" ht="12.75">
      <c r="A561" s="2"/>
      <c r="B561" s="2"/>
      <c r="C561" s="2"/>
      <c r="D561" s="2"/>
      <c r="E561" s="2"/>
      <c r="F561" s="2"/>
      <c r="G561" s="2"/>
      <c r="H561" s="25"/>
      <c r="I561" s="25"/>
      <c r="J561" s="25"/>
      <c r="K561" s="25"/>
      <c r="X561" s="23"/>
    </row>
    <row r="562" spans="1:24" ht="12.75">
      <c r="A562" s="2"/>
      <c r="B562" s="2"/>
      <c r="C562" s="2"/>
      <c r="D562" s="2"/>
      <c r="E562" s="2"/>
      <c r="F562" s="2"/>
      <c r="G562" s="2"/>
      <c r="H562" s="25"/>
      <c r="I562" s="25"/>
      <c r="J562" s="25"/>
      <c r="K562" s="25"/>
      <c r="X562" s="23"/>
    </row>
    <row r="563" spans="1:24" ht="12.75">
      <c r="A563" s="2"/>
      <c r="B563" s="2"/>
      <c r="C563" s="2"/>
      <c r="D563" s="2"/>
      <c r="E563" s="2"/>
      <c r="F563" s="2"/>
      <c r="G563" s="2"/>
      <c r="H563" s="25"/>
      <c r="I563" s="25"/>
      <c r="J563" s="25"/>
      <c r="K563" s="25"/>
      <c r="X563" s="23"/>
    </row>
    <row r="564" spans="1:24" ht="12.75">
      <c r="A564" s="2"/>
      <c r="B564" s="2"/>
      <c r="C564" s="2"/>
      <c r="D564" s="2"/>
      <c r="E564" s="2"/>
      <c r="F564" s="2"/>
      <c r="G564" s="2"/>
      <c r="H564" s="25"/>
      <c r="I564" s="25"/>
      <c r="J564" s="25"/>
      <c r="K564" s="25"/>
      <c r="X564" s="23"/>
    </row>
    <row r="565" spans="1:24" ht="12.75">
      <c r="A565" s="2"/>
      <c r="B565" s="2"/>
      <c r="C565" s="2"/>
      <c r="D565" s="2"/>
      <c r="E565" s="2"/>
      <c r="F565" s="2"/>
      <c r="G565" s="2"/>
      <c r="H565" s="25"/>
      <c r="I565" s="25"/>
      <c r="J565" s="25"/>
      <c r="K565" s="25"/>
      <c r="X565" s="23"/>
    </row>
    <row r="566" spans="1:24" ht="12.75">
      <c r="A566" s="2"/>
      <c r="B566" s="2"/>
      <c r="C566" s="2"/>
      <c r="D566" s="2"/>
      <c r="E566" s="2"/>
      <c r="F566" s="2"/>
      <c r="G566" s="2"/>
      <c r="H566" s="25"/>
      <c r="I566" s="25"/>
      <c r="J566" s="25"/>
      <c r="K566" s="25"/>
      <c r="X566" s="23"/>
    </row>
    <row r="567" spans="1:24" ht="12.75">
      <c r="A567" s="2"/>
      <c r="B567" s="2"/>
      <c r="C567" s="2"/>
      <c r="D567" s="2"/>
      <c r="E567" s="2"/>
      <c r="F567" s="2"/>
      <c r="G567" s="2"/>
      <c r="H567" s="25"/>
      <c r="I567" s="25"/>
      <c r="J567" s="25"/>
      <c r="K567" s="25"/>
      <c r="X567" s="23"/>
    </row>
    <row r="568" spans="1:24" ht="12.75">
      <c r="A568" s="2"/>
      <c r="B568" s="2"/>
      <c r="C568" s="2"/>
      <c r="D568" s="2"/>
      <c r="E568" s="2"/>
      <c r="F568" s="2"/>
      <c r="G568" s="2"/>
      <c r="H568" s="25"/>
      <c r="I568" s="25"/>
      <c r="J568" s="25"/>
      <c r="K568" s="25"/>
      <c r="X568" s="23"/>
    </row>
    <row r="569" spans="1:24" ht="12.75">
      <c r="A569" s="2"/>
      <c r="B569" s="2"/>
      <c r="C569" s="2"/>
      <c r="D569" s="2"/>
      <c r="E569" s="2"/>
      <c r="F569" s="2"/>
      <c r="G569" s="2"/>
      <c r="H569" s="25"/>
      <c r="I569" s="25"/>
      <c r="J569" s="25"/>
      <c r="K569" s="25"/>
      <c r="X569" s="23"/>
    </row>
    <row r="570" spans="1:24" ht="12.75">
      <c r="A570" s="2"/>
      <c r="B570" s="2"/>
      <c r="C570" s="2"/>
      <c r="D570" s="2"/>
      <c r="E570" s="2"/>
      <c r="F570" s="2"/>
      <c r="G570" s="2"/>
      <c r="H570" s="25"/>
      <c r="I570" s="25"/>
      <c r="J570" s="25"/>
      <c r="K570" s="25"/>
      <c r="X570" s="23"/>
    </row>
    <row r="571" spans="1:24" ht="12.75">
      <c r="A571" s="2"/>
      <c r="B571" s="2"/>
      <c r="C571" s="2"/>
      <c r="D571" s="2"/>
      <c r="E571" s="2"/>
      <c r="F571" s="2"/>
      <c r="G571" s="2"/>
      <c r="H571" s="25"/>
      <c r="I571" s="25"/>
      <c r="J571" s="25"/>
      <c r="K571" s="25"/>
      <c r="X571" s="23"/>
    </row>
    <row r="572" spans="1:24" ht="12.75">
      <c r="A572" s="2"/>
      <c r="B572" s="2"/>
      <c r="C572" s="2"/>
      <c r="D572" s="2"/>
      <c r="E572" s="2"/>
      <c r="F572" s="2"/>
      <c r="G572" s="2"/>
      <c r="H572" s="25"/>
      <c r="I572" s="25"/>
      <c r="J572" s="25"/>
      <c r="K572" s="25"/>
      <c r="X572" s="23"/>
    </row>
    <row r="573" spans="1:24" ht="12.75">
      <c r="A573" s="2"/>
      <c r="B573" s="2"/>
      <c r="C573" s="2"/>
      <c r="D573" s="2"/>
      <c r="E573" s="2"/>
      <c r="F573" s="2"/>
      <c r="G573" s="2"/>
      <c r="H573" s="25"/>
      <c r="I573" s="25"/>
      <c r="J573" s="25"/>
      <c r="K573" s="25"/>
      <c r="X573" s="23"/>
    </row>
    <row r="574" spans="1:24" ht="12.75">
      <c r="A574" s="2"/>
      <c r="B574" s="2"/>
      <c r="C574" s="2"/>
      <c r="D574" s="2"/>
      <c r="E574" s="2"/>
      <c r="F574" s="2"/>
      <c r="G574" s="2"/>
      <c r="H574" s="25"/>
      <c r="I574" s="25"/>
      <c r="J574" s="25"/>
      <c r="K574" s="25"/>
      <c r="X574" s="23"/>
    </row>
    <row r="575" spans="1:24" ht="12.75">
      <c r="A575" s="2"/>
      <c r="B575" s="2"/>
      <c r="C575" s="2"/>
      <c r="D575" s="2"/>
      <c r="E575" s="2"/>
      <c r="F575" s="2"/>
      <c r="G575" s="2"/>
      <c r="H575" s="25"/>
      <c r="I575" s="25"/>
      <c r="J575" s="25"/>
      <c r="K575" s="25"/>
      <c r="X575" s="23"/>
    </row>
    <row r="576" spans="1:24" ht="12.75">
      <c r="A576" s="2"/>
      <c r="B576" s="2"/>
      <c r="C576" s="2"/>
      <c r="D576" s="2"/>
      <c r="E576" s="2"/>
      <c r="F576" s="2"/>
      <c r="G576" s="2"/>
      <c r="H576" s="25"/>
      <c r="I576" s="25"/>
      <c r="J576" s="25"/>
      <c r="K576" s="25"/>
      <c r="X576" s="23"/>
    </row>
    <row r="577" spans="1:24" ht="12.75">
      <c r="A577" s="2"/>
      <c r="B577" s="2"/>
      <c r="C577" s="2"/>
      <c r="D577" s="2"/>
      <c r="E577" s="2"/>
      <c r="F577" s="2"/>
      <c r="G577" s="2"/>
      <c r="H577" s="25"/>
      <c r="I577" s="25"/>
      <c r="J577" s="25"/>
      <c r="K577" s="25"/>
      <c r="X577" s="23"/>
    </row>
    <row r="578" spans="1:24" ht="12.75">
      <c r="A578" s="2"/>
      <c r="B578" s="2"/>
      <c r="C578" s="2"/>
      <c r="D578" s="2"/>
      <c r="E578" s="2"/>
      <c r="F578" s="2"/>
      <c r="G578" s="2"/>
      <c r="H578" s="25"/>
      <c r="I578" s="25"/>
      <c r="J578" s="25"/>
      <c r="K578" s="25"/>
      <c r="X578" s="23"/>
    </row>
    <row r="579" spans="1:24" ht="12.75">
      <c r="A579" s="2"/>
      <c r="B579" s="2"/>
      <c r="C579" s="2"/>
      <c r="D579" s="2"/>
      <c r="E579" s="2"/>
      <c r="F579" s="2"/>
      <c r="G579" s="2"/>
      <c r="H579" s="25"/>
      <c r="I579" s="25"/>
      <c r="J579" s="25"/>
      <c r="K579" s="25"/>
      <c r="X579" s="23"/>
    </row>
    <row r="580" spans="1:24" ht="12.75">
      <c r="A580" s="2"/>
      <c r="B580" s="2"/>
      <c r="C580" s="2"/>
      <c r="D580" s="2"/>
      <c r="E580" s="2"/>
      <c r="F580" s="2"/>
      <c r="G580" s="2"/>
      <c r="H580" s="25"/>
      <c r="I580" s="25"/>
      <c r="J580" s="25"/>
      <c r="K580" s="25"/>
      <c r="X580" s="23"/>
    </row>
    <row r="581" spans="1:24" ht="12.75">
      <c r="A581" s="2"/>
      <c r="B581" s="2"/>
      <c r="C581" s="2"/>
      <c r="D581" s="2"/>
      <c r="E581" s="2"/>
      <c r="F581" s="2"/>
      <c r="G581" s="2"/>
      <c r="H581" s="25"/>
      <c r="I581" s="25"/>
      <c r="J581" s="25"/>
      <c r="K581" s="25"/>
      <c r="X581" s="23"/>
    </row>
    <row r="582" spans="1:24" ht="12.75">
      <c r="A582" s="2"/>
      <c r="B582" s="2"/>
      <c r="C582" s="2"/>
      <c r="D582" s="2"/>
      <c r="E582" s="2"/>
      <c r="F582" s="2"/>
      <c r="G582" s="2"/>
      <c r="H582" s="25"/>
      <c r="I582" s="25"/>
      <c r="J582" s="25"/>
      <c r="K582" s="25"/>
      <c r="X582" s="23"/>
    </row>
    <row r="583" spans="1:24" ht="12.75">
      <c r="A583" s="2"/>
      <c r="B583" s="2"/>
      <c r="C583" s="2"/>
      <c r="D583" s="2"/>
      <c r="E583" s="2"/>
      <c r="F583" s="2"/>
      <c r="G583" s="2"/>
      <c r="H583" s="25"/>
      <c r="I583" s="25"/>
      <c r="J583" s="25"/>
      <c r="K583" s="25"/>
      <c r="X583" s="23"/>
    </row>
    <row r="584" spans="1:24" ht="12.75">
      <c r="A584" s="2"/>
      <c r="B584" s="2"/>
      <c r="C584" s="2"/>
      <c r="D584" s="2"/>
      <c r="E584" s="2"/>
      <c r="F584" s="2"/>
      <c r="G584" s="2"/>
      <c r="H584" s="25"/>
      <c r="I584" s="25"/>
      <c r="J584" s="25"/>
      <c r="K584" s="25"/>
      <c r="X584" s="23"/>
    </row>
    <row r="585" spans="1:24" ht="12.75">
      <c r="A585" s="2"/>
      <c r="B585" s="2"/>
      <c r="C585" s="2"/>
      <c r="D585" s="2"/>
      <c r="E585" s="2"/>
      <c r="F585" s="2"/>
      <c r="G585" s="2"/>
      <c r="H585" s="25"/>
      <c r="I585" s="25"/>
      <c r="J585" s="25"/>
      <c r="K585" s="25"/>
      <c r="X585" s="23"/>
    </row>
    <row r="586" spans="1:24" ht="12.75">
      <c r="A586" s="2"/>
      <c r="B586" s="2"/>
      <c r="C586" s="2"/>
      <c r="D586" s="2"/>
      <c r="E586" s="2"/>
      <c r="F586" s="2"/>
      <c r="G586" s="2"/>
      <c r="H586" s="25"/>
      <c r="I586" s="25"/>
      <c r="J586" s="25"/>
      <c r="K586" s="25"/>
      <c r="X586" s="23"/>
    </row>
    <row r="587" spans="1:24" ht="12.75">
      <c r="A587" s="2"/>
      <c r="B587" s="2"/>
      <c r="C587" s="2"/>
      <c r="D587" s="2"/>
      <c r="E587" s="2"/>
      <c r="F587" s="2"/>
      <c r="G587" s="2"/>
      <c r="H587" s="25"/>
      <c r="I587" s="25"/>
      <c r="J587" s="25"/>
      <c r="K587" s="25"/>
      <c r="X587" s="23"/>
    </row>
    <row r="588" spans="1:24" ht="12.75">
      <c r="A588" s="2"/>
      <c r="B588" s="2"/>
      <c r="C588" s="2"/>
      <c r="D588" s="2"/>
      <c r="E588" s="2"/>
      <c r="F588" s="2"/>
      <c r="G588" s="2"/>
      <c r="H588" s="25"/>
      <c r="I588" s="25"/>
      <c r="J588" s="25"/>
      <c r="K588" s="25"/>
      <c r="X588" s="23"/>
    </row>
    <row r="589" spans="1:24" ht="12.75">
      <c r="A589" s="2"/>
      <c r="B589" s="2"/>
      <c r="C589" s="2"/>
      <c r="D589" s="2"/>
      <c r="E589" s="2"/>
      <c r="F589" s="2"/>
      <c r="G589" s="2"/>
      <c r="H589" s="25"/>
      <c r="I589" s="25"/>
      <c r="J589" s="25"/>
      <c r="K589" s="25"/>
      <c r="X589" s="23"/>
    </row>
    <row r="590" spans="1:24" ht="12.75">
      <c r="A590" s="2"/>
      <c r="B590" s="2"/>
      <c r="C590" s="2"/>
      <c r="D590" s="2"/>
      <c r="E590" s="2"/>
      <c r="F590" s="2"/>
      <c r="G590" s="2"/>
      <c r="H590" s="25"/>
      <c r="I590" s="25"/>
      <c r="J590" s="25"/>
      <c r="K590" s="25"/>
      <c r="X590" s="23"/>
    </row>
    <row r="591" spans="1:24" ht="12.75">
      <c r="A591" s="2"/>
      <c r="B591" s="2"/>
      <c r="C591" s="2"/>
      <c r="D591" s="2"/>
      <c r="E591" s="2"/>
      <c r="F591" s="2"/>
      <c r="G591" s="2"/>
      <c r="H591" s="25"/>
      <c r="I591" s="25"/>
      <c r="J591" s="25"/>
      <c r="K591" s="25"/>
      <c r="X591" s="23"/>
    </row>
    <row r="592" spans="1:24" ht="12.75">
      <c r="A592" s="2"/>
      <c r="B592" s="2"/>
      <c r="C592" s="2"/>
      <c r="D592" s="2"/>
      <c r="E592" s="2"/>
      <c r="F592" s="2"/>
      <c r="G592" s="2"/>
      <c r="H592" s="25"/>
      <c r="I592" s="25"/>
      <c r="J592" s="25"/>
      <c r="K592" s="25"/>
      <c r="X592" s="23"/>
    </row>
    <row r="593" spans="1:24" ht="12.75">
      <c r="A593" s="2"/>
      <c r="B593" s="2"/>
      <c r="C593" s="2"/>
      <c r="D593" s="2"/>
      <c r="E593" s="2"/>
      <c r="F593" s="2"/>
      <c r="G593" s="2"/>
      <c r="H593" s="25"/>
      <c r="I593" s="25"/>
      <c r="J593" s="25"/>
      <c r="K593" s="25"/>
      <c r="X593" s="23"/>
    </row>
    <row r="594" spans="1:24" ht="12.75">
      <c r="A594" s="2"/>
      <c r="B594" s="2"/>
      <c r="C594" s="2"/>
      <c r="D594" s="2"/>
      <c r="E594" s="2"/>
      <c r="F594" s="2"/>
      <c r="G594" s="2"/>
      <c r="H594" s="25"/>
      <c r="I594" s="25"/>
      <c r="J594" s="25"/>
      <c r="K594" s="25"/>
      <c r="X594" s="23"/>
    </row>
    <row r="595" spans="1:24" ht="12.75">
      <c r="A595" s="2"/>
      <c r="B595" s="2"/>
      <c r="C595" s="2"/>
      <c r="D595" s="2"/>
      <c r="E595" s="2"/>
      <c r="F595" s="2"/>
      <c r="G595" s="2"/>
      <c r="H595" s="25"/>
      <c r="I595" s="25"/>
      <c r="J595" s="25"/>
      <c r="K595" s="25"/>
      <c r="X595" s="23"/>
    </row>
    <row r="596" spans="1:24" ht="12.75">
      <c r="A596" s="2"/>
      <c r="B596" s="2"/>
      <c r="C596" s="2"/>
      <c r="D596" s="2"/>
      <c r="E596" s="2"/>
      <c r="F596" s="2"/>
      <c r="G596" s="2"/>
      <c r="H596" s="25"/>
      <c r="I596" s="25"/>
      <c r="J596" s="25"/>
      <c r="K596" s="25"/>
      <c r="X596" s="23"/>
    </row>
    <row r="597" spans="1:24" ht="12.75">
      <c r="A597" s="2"/>
      <c r="B597" s="2"/>
      <c r="C597" s="2"/>
      <c r="D597" s="2"/>
      <c r="E597" s="2"/>
      <c r="F597" s="2"/>
      <c r="G597" s="2"/>
      <c r="H597" s="25"/>
      <c r="I597" s="25"/>
      <c r="J597" s="25"/>
      <c r="K597" s="25"/>
      <c r="X597" s="23"/>
    </row>
    <row r="598" spans="1:24" ht="12.75">
      <c r="A598" s="2"/>
      <c r="B598" s="2"/>
      <c r="C598" s="2"/>
      <c r="D598" s="2"/>
      <c r="E598" s="2"/>
      <c r="F598" s="2"/>
      <c r="G598" s="2"/>
      <c r="H598" s="25"/>
      <c r="I598" s="25"/>
      <c r="J598" s="25"/>
      <c r="K598" s="25"/>
      <c r="X598" s="23"/>
    </row>
    <row r="599" spans="1:24" ht="12.75">
      <c r="A599" s="2"/>
      <c r="B599" s="2"/>
      <c r="C599" s="2"/>
      <c r="D599" s="2"/>
      <c r="E599" s="2"/>
      <c r="F599" s="2"/>
      <c r="G599" s="2"/>
      <c r="H599" s="25"/>
      <c r="I599" s="25"/>
      <c r="J599" s="25"/>
      <c r="K599" s="25"/>
      <c r="X599" s="23"/>
    </row>
    <row r="600" spans="1:24" ht="12.75">
      <c r="A600" s="2"/>
      <c r="B600" s="2"/>
      <c r="C600" s="2"/>
      <c r="D600" s="2"/>
      <c r="E600" s="2"/>
      <c r="F600" s="2"/>
      <c r="G600" s="2"/>
      <c r="H600" s="25"/>
      <c r="I600" s="25"/>
      <c r="J600" s="25"/>
      <c r="K600" s="25"/>
      <c r="X600" s="23"/>
    </row>
    <row r="601" spans="1:24" ht="12.75">
      <c r="A601" s="2"/>
      <c r="B601" s="2"/>
      <c r="C601" s="2"/>
      <c r="D601" s="2"/>
      <c r="E601" s="2"/>
      <c r="F601" s="2"/>
      <c r="G601" s="2"/>
      <c r="H601" s="25"/>
      <c r="I601" s="25"/>
      <c r="J601" s="25"/>
      <c r="K601" s="25"/>
      <c r="X601" s="23"/>
    </row>
    <row r="602" spans="1:24" ht="12.75">
      <c r="A602" s="2"/>
      <c r="B602" s="2"/>
      <c r="C602" s="2"/>
      <c r="D602" s="2"/>
      <c r="E602" s="2"/>
      <c r="F602" s="2"/>
      <c r="G602" s="2"/>
      <c r="H602" s="25"/>
      <c r="I602" s="25"/>
      <c r="J602" s="25"/>
      <c r="K602" s="25"/>
      <c r="X602" s="23"/>
    </row>
    <row r="603" spans="1:24" ht="12.75">
      <c r="A603" s="2"/>
      <c r="B603" s="2"/>
      <c r="C603" s="2"/>
      <c r="D603" s="2"/>
      <c r="E603" s="2"/>
      <c r="F603" s="2"/>
      <c r="G603" s="2"/>
      <c r="H603" s="25"/>
      <c r="I603" s="25"/>
      <c r="J603" s="25"/>
      <c r="K603" s="25"/>
      <c r="X603" s="23"/>
    </row>
    <row r="604" spans="1:24" ht="12.75">
      <c r="A604" s="2"/>
      <c r="B604" s="2"/>
      <c r="C604" s="2"/>
      <c r="D604" s="2"/>
      <c r="E604" s="2"/>
      <c r="F604" s="2"/>
      <c r="G604" s="2"/>
      <c r="H604" s="25"/>
      <c r="I604" s="25"/>
      <c r="J604" s="25"/>
      <c r="K604" s="25"/>
      <c r="X604" s="23"/>
    </row>
    <row r="605" spans="1:24" ht="12.75">
      <c r="A605" s="2"/>
      <c r="B605" s="2"/>
      <c r="C605" s="2"/>
      <c r="D605" s="2"/>
      <c r="E605" s="2"/>
      <c r="F605" s="2"/>
      <c r="G605" s="2"/>
      <c r="H605" s="25"/>
      <c r="I605" s="25"/>
      <c r="J605" s="25"/>
      <c r="K605" s="25"/>
      <c r="X605" s="23"/>
    </row>
    <row r="606" spans="1:24" ht="12.75">
      <c r="A606" s="2"/>
      <c r="B606" s="2"/>
      <c r="C606" s="2"/>
      <c r="D606" s="2"/>
      <c r="E606" s="2"/>
      <c r="F606" s="2"/>
      <c r="G606" s="2"/>
      <c r="H606" s="25"/>
      <c r="I606" s="25"/>
      <c r="J606" s="25"/>
      <c r="K606" s="25"/>
      <c r="X606" s="23"/>
    </row>
    <row r="607" spans="1:24" ht="12.75">
      <c r="A607" s="2"/>
      <c r="B607" s="2"/>
      <c r="C607" s="2"/>
      <c r="D607" s="2"/>
      <c r="E607" s="2"/>
      <c r="F607" s="2"/>
      <c r="G607" s="2"/>
      <c r="H607" s="25"/>
      <c r="I607" s="25"/>
      <c r="J607" s="25"/>
      <c r="K607" s="25"/>
      <c r="X607" s="23"/>
    </row>
    <row r="608" spans="1:24" ht="12.75">
      <c r="A608" s="2"/>
      <c r="B608" s="2"/>
      <c r="C608" s="2"/>
      <c r="D608" s="2"/>
      <c r="E608" s="2"/>
      <c r="F608" s="2"/>
      <c r="G608" s="2"/>
      <c r="H608" s="25"/>
      <c r="I608" s="25"/>
      <c r="J608" s="25"/>
      <c r="K608" s="25"/>
      <c r="X608" s="23"/>
    </row>
    <row r="609" spans="1:24" ht="12.75">
      <c r="A609" s="2"/>
      <c r="B609" s="2"/>
      <c r="C609" s="2"/>
      <c r="D609" s="2"/>
      <c r="E609" s="2"/>
      <c r="F609" s="2"/>
      <c r="G609" s="2"/>
      <c r="H609" s="25"/>
      <c r="I609" s="25"/>
      <c r="J609" s="25"/>
      <c r="K609" s="25"/>
      <c r="X609" s="23"/>
    </row>
    <row r="610" spans="1:24" ht="12.75">
      <c r="A610" s="2"/>
      <c r="B610" s="2"/>
      <c r="C610" s="2"/>
      <c r="D610" s="2"/>
      <c r="E610" s="2"/>
      <c r="F610" s="2"/>
      <c r="G610" s="2"/>
      <c r="H610" s="25"/>
      <c r="I610" s="25"/>
      <c r="J610" s="25"/>
      <c r="K610" s="25"/>
      <c r="X610" s="23"/>
    </row>
    <row r="611" spans="1:24" ht="12.75">
      <c r="A611" s="2"/>
      <c r="B611" s="2"/>
      <c r="C611" s="2"/>
      <c r="D611" s="2"/>
      <c r="E611" s="2"/>
      <c r="F611" s="2"/>
      <c r="G611" s="2"/>
      <c r="H611" s="25"/>
      <c r="I611" s="25"/>
      <c r="J611" s="25"/>
      <c r="K611" s="25"/>
      <c r="X611" s="23"/>
    </row>
    <row r="612" spans="1:24" ht="12.75">
      <c r="A612" s="2"/>
      <c r="B612" s="2"/>
      <c r="C612" s="2"/>
      <c r="D612" s="2"/>
      <c r="E612" s="2"/>
      <c r="F612" s="2"/>
      <c r="G612" s="2"/>
      <c r="H612" s="25"/>
      <c r="I612" s="25"/>
      <c r="J612" s="25"/>
      <c r="K612" s="25"/>
      <c r="X612" s="23"/>
    </row>
    <row r="613" spans="1:24" ht="12.75">
      <c r="A613" s="2"/>
      <c r="B613" s="2"/>
      <c r="C613" s="2"/>
      <c r="D613" s="2"/>
      <c r="E613" s="2"/>
      <c r="F613" s="2"/>
      <c r="G613" s="2"/>
      <c r="H613" s="25"/>
      <c r="I613" s="25"/>
      <c r="J613" s="25"/>
      <c r="K613" s="25"/>
      <c r="X613" s="23"/>
    </row>
    <row r="614" spans="1:24" ht="12.75">
      <c r="A614" s="2"/>
      <c r="B614" s="2"/>
      <c r="C614" s="2"/>
      <c r="D614" s="2"/>
      <c r="E614" s="2"/>
      <c r="F614" s="2"/>
      <c r="G614" s="2"/>
      <c r="H614" s="25"/>
      <c r="I614" s="25"/>
      <c r="J614" s="25"/>
      <c r="K614" s="25"/>
      <c r="X614" s="23"/>
    </row>
    <row r="615" spans="1:24" ht="12.75">
      <c r="A615" s="2"/>
      <c r="B615" s="2"/>
      <c r="C615" s="2"/>
      <c r="D615" s="2"/>
      <c r="E615" s="2"/>
      <c r="F615" s="2"/>
      <c r="G615" s="2"/>
      <c r="H615" s="25"/>
      <c r="I615" s="25"/>
      <c r="J615" s="25"/>
      <c r="K615" s="25"/>
      <c r="X615" s="23"/>
    </row>
    <row r="616" spans="1:24" ht="12.75">
      <c r="A616" s="2"/>
      <c r="B616" s="2"/>
      <c r="C616" s="2"/>
      <c r="D616" s="2"/>
      <c r="E616" s="2"/>
      <c r="F616" s="2"/>
      <c r="G616" s="2"/>
      <c r="H616" s="25"/>
      <c r="I616" s="25"/>
      <c r="J616" s="25"/>
      <c r="K616" s="25"/>
      <c r="X616" s="23"/>
    </row>
    <row r="617" spans="1:24" ht="12.75">
      <c r="A617" s="2"/>
      <c r="B617" s="2"/>
      <c r="C617" s="2"/>
      <c r="D617" s="2"/>
      <c r="E617" s="2"/>
      <c r="F617" s="2"/>
      <c r="G617" s="2"/>
      <c r="H617" s="25"/>
      <c r="I617" s="25"/>
      <c r="J617" s="25"/>
      <c r="K617" s="25"/>
      <c r="X617" s="23"/>
    </row>
    <row r="618" spans="1:24" ht="12.75">
      <c r="A618" s="2"/>
      <c r="B618" s="2"/>
      <c r="C618" s="2"/>
      <c r="D618" s="2"/>
      <c r="E618" s="2"/>
      <c r="F618" s="2"/>
      <c r="G618" s="2"/>
      <c r="H618" s="25"/>
      <c r="I618" s="25"/>
      <c r="J618" s="25"/>
      <c r="K618" s="25"/>
      <c r="X618" s="23"/>
    </row>
    <row r="619" spans="1:24" ht="12.75">
      <c r="A619" s="2"/>
      <c r="B619" s="2"/>
      <c r="C619" s="2"/>
      <c r="D619" s="2"/>
      <c r="E619" s="2"/>
      <c r="F619" s="2"/>
      <c r="G619" s="2"/>
      <c r="H619" s="25"/>
      <c r="I619" s="25"/>
      <c r="J619" s="25"/>
      <c r="K619" s="25"/>
      <c r="X619" s="23"/>
    </row>
    <row r="620" spans="1:24" ht="12.75">
      <c r="A620" s="2"/>
      <c r="B620" s="2"/>
      <c r="C620" s="2"/>
      <c r="D620" s="2"/>
      <c r="E620" s="2"/>
      <c r="F620" s="2"/>
      <c r="G620" s="2"/>
      <c r="H620" s="25"/>
      <c r="I620" s="25"/>
      <c r="J620" s="25"/>
      <c r="K620" s="25"/>
      <c r="X620" s="23"/>
    </row>
    <row r="621" spans="1:24" ht="12.75">
      <c r="A621" s="2"/>
      <c r="B621" s="2"/>
      <c r="C621" s="2"/>
      <c r="D621" s="2"/>
      <c r="E621" s="2"/>
      <c r="F621" s="2"/>
      <c r="G621" s="2"/>
      <c r="H621" s="25"/>
      <c r="I621" s="25"/>
      <c r="J621" s="25"/>
      <c r="K621" s="25"/>
      <c r="X621" s="23"/>
    </row>
    <row r="622" spans="1:24" ht="12.75">
      <c r="A622" s="2"/>
      <c r="B622" s="2"/>
      <c r="C622" s="2"/>
      <c r="D622" s="2"/>
      <c r="E622" s="2"/>
      <c r="F622" s="2"/>
      <c r="G622" s="2"/>
      <c r="H622" s="25"/>
      <c r="I622" s="25"/>
      <c r="J622" s="25"/>
      <c r="K622" s="25"/>
      <c r="X622" s="23"/>
    </row>
    <row r="623" spans="1:24" ht="12.75">
      <c r="A623" s="2"/>
      <c r="B623" s="2"/>
      <c r="C623" s="2"/>
      <c r="D623" s="2"/>
      <c r="E623" s="2"/>
      <c r="F623" s="2"/>
      <c r="G623" s="2"/>
      <c r="H623" s="25"/>
      <c r="I623" s="25"/>
      <c r="J623" s="25"/>
      <c r="K623" s="25"/>
      <c r="X623" s="23"/>
    </row>
    <row r="624" spans="1:24" ht="12.75">
      <c r="A624" s="2"/>
      <c r="B624" s="2"/>
      <c r="C624" s="2"/>
      <c r="D624" s="2"/>
      <c r="E624" s="2"/>
      <c r="F624" s="2"/>
      <c r="G624" s="2"/>
      <c r="H624" s="25"/>
      <c r="I624" s="25"/>
      <c r="J624" s="25"/>
      <c r="K624" s="25"/>
      <c r="X624" s="23"/>
    </row>
    <row r="625" spans="1:24" ht="12.75">
      <c r="A625" s="2"/>
      <c r="B625" s="2"/>
      <c r="C625" s="2"/>
      <c r="D625" s="2"/>
      <c r="E625" s="2"/>
      <c r="F625" s="2"/>
      <c r="G625" s="2"/>
      <c r="H625" s="25"/>
      <c r="I625" s="25"/>
      <c r="J625" s="25"/>
      <c r="K625" s="25"/>
      <c r="X625" s="23"/>
    </row>
    <row r="626" spans="1:24" ht="12.75">
      <c r="A626" s="2"/>
      <c r="B626" s="2"/>
      <c r="C626" s="2"/>
      <c r="D626" s="2"/>
      <c r="E626" s="2"/>
      <c r="F626" s="2"/>
      <c r="G626" s="2"/>
      <c r="H626" s="25"/>
      <c r="I626" s="25"/>
      <c r="J626" s="25"/>
      <c r="K626" s="25"/>
      <c r="X626" s="23"/>
    </row>
    <row r="627" spans="1:24" ht="12.75">
      <c r="A627" s="2"/>
      <c r="B627" s="2"/>
      <c r="C627" s="2"/>
      <c r="D627" s="2"/>
      <c r="E627" s="2"/>
      <c r="F627" s="2"/>
      <c r="G627" s="2"/>
      <c r="H627" s="25"/>
      <c r="I627" s="25"/>
      <c r="J627" s="25"/>
      <c r="K627" s="25"/>
      <c r="X627" s="23"/>
    </row>
    <row r="628" spans="1:24" ht="12.75">
      <c r="A628" s="2"/>
      <c r="B628" s="2"/>
      <c r="C628" s="2"/>
      <c r="D628" s="2"/>
      <c r="E628" s="2"/>
      <c r="F628" s="2"/>
      <c r="G628" s="2"/>
      <c r="H628" s="25"/>
      <c r="I628" s="25"/>
      <c r="J628" s="25"/>
      <c r="K628" s="25"/>
      <c r="X628" s="23"/>
    </row>
    <row r="629" spans="1:24" ht="12.75">
      <c r="A629" s="2"/>
      <c r="B629" s="2"/>
      <c r="C629" s="2"/>
      <c r="D629" s="2"/>
      <c r="E629" s="2"/>
      <c r="F629" s="2"/>
      <c r="G629" s="2"/>
      <c r="H629" s="25"/>
      <c r="I629" s="25"/>
      <c r="J629" s="25"/>
      <c r="K629" s="25"/>
      <c r="X629" s="23"/>
    </row>
    <row r="630" spans="1:24" ht="12.75">
      <c r="A630" s="2"/>
      <c r="B630" s="2"/>
      <c r="C630" s="2"/>
      <c r="D630" s="2"/>
      <c r="E630" s="2"/>
      <c r="F630" s="2"/>
      <c r="G630" s="2"/>
      <c r="H630" s="25"/>
      <c r="I630" s="25"/>
      <c r="J630" s="25"/>
      <c r="K630" s="25"/>
      <c r="X630" s="23"/>
    </row>
    <row r="631" spans="1:24" ht="12.75">
      <c r="A631" s="2"/>
      <c r="B631" s="2"/>
      <c r="C631" s="2"/>
      <c r="D631" s="2"/>
      <c r="E631" s="2"/>
      <c r="F631" s="2"/>
      <c r="G631" s="2"/>
      <c r="H631" s="25"/>
      <c r="I631" s="25"/>
      <c r="J631" s="25"/>
      <c r="K631" s="25"/>
      <c r="X631" s="23"/>
    </row>
    <row r="632" spans="1:24" ht="12.75">
      <c r="A632" s="2"/>
      <c r="B632" s="2"/>
      <c r="C632" s="2"/>
      <c r="D632" s="2"/>
      <c r="E632" s="2"/>
      <c r="F632" s="2"/>
      <c r="G632" s="2"/>
      <c r="H632" s="25"/>
      <c r="I632" s="25"/>
      <c r="J632" s="25"/>
      <c r="K632" s="25"/>
      <c r="X632" s="23"/>
    </row>
    <row r="633" spans="1:24" ht="12.75">
      <c r="A633" s="2"/>
      <c r="B633" s="2"/>
      <c r="C633" s="2"/>
      <c r="D633" s="2"/>
      <c r="E633" s="2"/>
      <c r="F633" s="2"/>
      <c r="G633" s="2"/>
      <c r="H633" s="25"/>
      <c r="I633" s="25"/>
      <c r="J633" s="25"/>
      <c r="K633" s="25"/>
      <c r="X633" s="23"/>
    </row>
    <row r="634" spans="1:24" ht="12.75">
      <c r="A634" s="2"/>
      <c r="B634" s="2"/>
      <c r="C634" s="2"/>
      <c r="D634" s="2"/>
      <c r="E634" s="2"/>
      <c r="F634" s="2"/>
      <c r="G634" s="2"/>
      <c r="H634" s="25"/>
      <c r="I634" s="25"/>
      <c r="J634" s="25"/>
      <c r="K634" s="25"/>
      <c r="X634" s="23"/>
    </row>
    <row r="635" spans="1:24" ht="12.75">
      <c r="A635" s="2"/>
      <c r="B635" s="2"/>
      <c r="C635" s="2"/>
      <c r="D635" s="2"/>
      <c r="E635" s="2"/>
      <c r="F635" s="2"/>
      <c r="G635" s="2"/>
      <c r="H635" s="25"/>
      <c r="I635" s="25"/>
      <c r="J635" s="25"/>
      <c r="K635" s="25"/>
      <c r="X635" s="23"/>
    </row>
    <row r="636" spans="1:24" ht="12.75">
      <c r="A636" s="2"/>
      <c r="B636" s="2"/>
      <c r="C636" s="2"/>
      <c r="D636" s="2"/>
      <c r="E636" s="2"/>
      <c r="F636" s="2"/>
      <c r="G636" s="2"/>
      <c r="H636" s="25"/>
      <c r="I636" s="25"/>
      <c r="J636" s="25"/>
      <c r="K636" s="25"/>
      <c r="X636" s="23"/>
    </row>
    <row r="637" spans="1:24" ht="12.75">
      <c r="A637" s="2"/>
      <c r="B637" s="2"/>
      <c r="C637" s="2"/>
      <c r="D637" s="2"/>
      <c r="E637" s="2"/>
      <c r="F637" s="2"/>
      <c r="G637" s="2"/>
      <c r="H637" s="25"/>
      <c r="I637" s="25"/>
      <c r="J637" s="25"/>
      <c r="K637" s="25"/>
      <c r="X637" s="23"/>
    </row>
    <row r="638" spans="1:24" ht="12.75">
      <c r="A638" s="2"/>
      <c r="B638" s="2"/>
      <c r="C638" s="2"/>
      <c r="D638" s="2"/>
      <c r="E638" s="2"/>
      <c r="F638" s="2"/>
      <c r="G638" s="2"/>
      <c r="H638" s="25"/>
      <c r="I638" s="25"/>
      <c r="J638" s="25"/>
      <c r="K638" s="25"/>
      <c r="X638" s="23"/>
    </row>
    <row r="639" spans="1:24" ht="12.75">
      <c r="A639" s="2"/>
      <c r="B639" s="2"/>
      <c r="C639" s="2"/>
      <c r="D639" s="2"/>
      <c r="E639" s="2"/>
      <c r="F639" s="2"/>
      <c r="G639" s="2"/>
      <c r="H639" s="25"/>
      <c r="I639" s="25"/>
      <c r="J639" s="25"/>
      <c r="K639" s="25"/>
      <c r="X639" s="23"/>
    </row>
    <row r="640" spans="1:24" ht="12.75">
      <c r="A640" s="2"/>
      <c r="B640" s="2"/>
      <c r="C640" s="2"/>
      <c r="D640" s="2"/>
      <c r="E640" s="2"/>
      <c r="F640" s="2"/>
      <c r="G640" s="2"/>
      <c r="H640" s="25"/>
      <c r="I640" s="25"/>
      <c r="J640" s="25"/>
      <c r="K640" s="25"/>
      <c r="X640" s="23"/>
    </row>
    <row r="641" spans="1:24" ht="12.75">
      <c r="A641" s="2"/>
      <c r="B641" s="2"/>
      <c r="C641" s="2"/>
      <c r="D641" s="2"/>
      <c r="E641" s="2"/>
      <c r="F641" s="2"/>
      <c r="G641" s="2"/>
      <c r="H641" s="25"/>
      <c r="I641" s="25"/>
      <c r="J641" s="25"/>
      <c r="K641" s="25"/>
      <c r="X641" s="23"/>
    </row>
    <row r="642" spans="1:24" ht="12.75">
      <c r="A642" s="2"/>
      <c r="B642" s="2"/>
      <c r="C642" s="2"/>
      <c r="D642" s="2"/>
      <c r="E642" s="2"/>
      <c r="F642" s="2"/>
      <c r="G642" s="2"/>
      <c r="H642" s="25"/>
      <c r="I642" s="25"/>
      <c r="J642" s="25"/>
      <c r="K642" s="25"/>
      <c r="X642" s="23"/>
    </row>
    <row r="643" spans="1:24" ht="12.75">
      <c r="A643" s="2"/>
      <c r="B643" s="2"/>
      <c r="C643" s="2"/>
      <c r="D643" s="2"/>
      <c r="E643" s="2"/>
      <c r="F643" s="2"/>
      <c r="G643" s="2"/>
      <c r="H643" s="25"/>
      <c r="I643" s="25"/>
      <c r="J643" s="25"/>
      <c r="K643" s="25"/>
      <c r="X643" s="23"/>
    </row>
    <row r="644" spans="1:24" ht="12.75">
      <c r="A644" s="2"/>
      <c r="B644" s="2"/>
      <c r="C644" s="2"/>
      <c r="D644" s="2"/>
      <c r="E644" s="2"/>
      <c r="F644" s="2"/>
      <c r="G644" s="2"/>
      <c r="H644" s="25"/>
      <c r="I644" s="25"/>
      <c r="J644" s="25"/>
      <c r="K644" s="25"/>
      <c r="X644" s="23"/>
    </row>
    <row r="645" spans="1:24" ht="12.75">
      <c r="A645" s="2"/>
      <c r="B645" s="2"/>
      <c r="C645" s="2"/>
      <c r="D645" s="2"/>
      <c r="E645" s="2"/>
      <c r="F645" s="2"/>
      <c r="G645" s="2"/>
      <c r="H645" s="25"/>
      <c r="I645" s="25"/>
      <c r="J645" s="25"/>
      <c r="K645" s="25"/>
      <c r="X645" s="23"/>
    </row>
    <row r="646" spans="1:24" ht="12.75">
      <c r="A646" s="2"/>
      <c r="B646" s="2"/>
      <c r="C646" s="2"/>
      <c r="D646" s="2"/>
      <c r="E646" s="2"/>
      <c r="F646" s="2"/>
      <c r="G646" s="2"/>
      <c r="H646" s="25"/>
      <c r="I646" s="25"/>
      <c r="J646" s="25"/>
      <c r="K646" s="25"/>
      <c r="X646" s="23"/>
    </row>
    <row r="647" spans="1:24" ht="12.75">
      <c r="A647" s="2"/>
      <c r="B647" s="2"/>
      <c r="C647" s="2"/>
      <c r="D647" s="2"/>
      <c r="E647" s="2"/>
      <c r="F647" s="2"/>
      <c r="G647" s="2"/>
      <c r="H647" s="25"/>
      <c r="I647" s="25"/>
      <c r="J647" s="25"/>
      <c r="K647" s="25"/>
      <c r="X647" s="23"/>
    </row>
    <row r="648" spans="1:24" ht="12.75">
      <c r="A648" s="2"/>
      <c r="B648" s="2"/>
      <c r="C648" s="2"/>
      <c r="D648" s="2"/>
      <c r="E648" s="2"/>
      <c r="F648" s="2"/>
      <c r="G648" s="2"/>
      <c r="H648" s="25"/>
      <c r="I648" s="25"/>
      <c r="J648" s="25"/>
      <c r="K648" s="25"/>
      <c r="X648" s="23"/>
    </row>
    <row r="649" spans="1:24" ht="12.75">
      <c r="A649" s="2"/>
      <c r="B649" s="2"/>
      <c r="C649" s="2"/>
      <c r="D649" s="2"/>
      <c r="E649" s="2"/>
      <c r="F649" s="2"/>
      <c r="G649" s="2"/>
      <c r="H649" s="25"/>
      <c r="I649" s="25"/>
      <c r="J649" s="25"/>
      <c r="K649" s="25"/>
      <c r="X649" s="23"/>
    </row>
    <row r="650" spans="1:24" ht="12.75">
      <c r="A650" s="2"/>
      <c r="B650" s="2"/>
      <c r="C650" s="2"/>
      <c r="D650" s="2"/>
      <c r="E650" s="2"/>
      <c r="F650" s="2"/>
      <c r="G650" s="2"/>
      <c r="H650" s="25"/>
      <c r="I650" s="25"/>
      <c r="J650" s="25"/>
      <c r="K650" s="25"/>
      <c r="X650" s="23"/>
    </row>
    <row r="651" spans="1:24" ht="12.75">
      <c r="A651" s="2"/>
      <c r="B651" s="2"/>
      <c r="C651" s="2"/>
      <c r="D651" s="2"/>
      <c r="E651" s="2"/>
      <c r="F651" s="2"/>
      <c r="G651" s="2"/>
      <c r="H651" s="25"/>
      <c r="I651" s="25"/>
      <c r="J651" s="25"/>
      <c r="K651" s="25"/>
      <c r="X651" s="23"/>
    </row>
    <row r="652" spans="1:24" ht="12.75">
      <c r="A652" s="2"/>
      <c r="B652" s="2"/>
      <c r="C652" s="2"/>
      <c r="D652" s="2"/>
      <c r="E652" s="2"/>
      <c r="F652" s="2"/>
      <c r="G652" s="2"/>
      <c r="H652" s="25"/>
      <c r="I652" s="25"/>
      <c r="J652" s="25"/>
      <c r="K652" s="25"/>
      <c r="X652" s="23"/>
    </row>
    <row r="653" spans="1:24" ht="12.75">
      <c r="A653" s="2"/>
      <c r="B653" s="2"/>
      <c r="C653" s="2"/>
      <c r="D653" s="2"/>
      <c r="E653" s="2"/>
      <c r="F653" s="2"/>
      <c r="G653" s="2"/>
      <c r="H653" s="25"/>
      <c r="I653" s="25"/>
      <c r="J653" s="25"/>
      <c r="K653" s="25"/>
      <c r="X653" s="23"/>
    </row>
    <row r="654" spans="1:24" ht="12.75">
      <c r="A654" s="2"/>
      <c r="B654" s="2"/>
      <c r="C654" s="2"/>
      <c r="D654" s="2"/>
      <c r="E654" s="2"/>
      <c r="F654" s="2"/>
      <c r="G654" s="2"/>
      <c r="H654" s="25"/>
      <c r="I654" s="25"/>
      <c r="J654" s="25"/>
      <c r="K654" s="25"/>
      <c r="X654" s="23"/>
    </row>
    <row r="655" spans="1:24" ht="12.75">
      <c r="A655" s="2"/>
      <c r="B655" s="2"/>
      <c r="C655" s="2"/>
      <c r="D655" s="2"/>
      <c r="E655" s="2"/>
      <c r="F655" s="2"/>
      <c r="G655" s="2"/>
      <c r="H655" s="25"/>
      <c r="I655" s="25"/>
      <c r="J655" s="25"/>
      <c r="K655" s="25"/>
      <c r="X655" s="23"/>
    </row>
    <row r="656" spans="1:24" ht="12.75">
      <c r="A656" s="2"/>
      <c r="B656" s="2"/>
      <c r="C656" s="2"/>
      <c r="D656" s="2"/>
      <c r="E656" s="2"/>
      <c r="F656" s="2"/>
      <c r="G656" s="2"/>
      <c r="H656" s="25"/>
      <c r="I656" s="25"/>
      <c r="J656" s="25"/>
      <c r="K656" s="25"/>
      <c r="X656" s="23"/>
    </row>
    <row r="657" spans="1:24" ht="12.75">
      <c r="A657" s="2"/>
      <c r="B657" s="2"/>
      <c r="C657" s="2"/>
      <c r="D657" s="2"/>
      <c r="E657" s="2"/>
      <c r="F657" s="2"/>
      <c r="G657" s="2"/>
      <c r="H657" s="25"/>
      <c r="I657" s="25"/>
      <c r="J657" s="25"/>
      <c r="K657" s="25"/>
      <c r="X657" s="23"/>
    </row>
    <row r="658" spans="1:24" ht="12.75">
      <c r="A658" s="2"/>
      <c r="B658" s="2"/>
      <c r="C658" s="2"/>
      <c r="D658" s="2"/>
      <c r="E658" s="2"/>
      <c r="F658" s="2"/>
      <c r="G658" s="2"/>
      <c r="H658" s="25"/>
      <c r="I658" s="25"/>
      <c r="J658" s="25"/>
      <c r="K658" s="25"/>
      <c r="X658" s="23"/>
    </row>
    <row r="659" spans="1:24" ht="12.75">
      <c r="A659" s="2"/>
      <c r="B659" s="2"/>
      <c r="C659" s="2"/>
      <c r="D659" s="2"/>
      <c r="E659" s="2"/>
      <c r="F659" s="2"/>
      <c r="G659" s="2"/>
      <c r="H659" s="25"/>
      <c r="I659" s="25"/>
      <c r="J659" s="25"/>
      <c r="K659" s="25"/>
      <c r="X659" s="23"/>
    </row>
    <row r="660" spans="1:24" ht="12.75">
      <c r="A660" s="2"/>
      <c r="B660" s="2"/>
      <c r="C660" s="2"/>
      <c r="D660" s="2"/>
      <c r="E660" s="2"/>
      <c r="F660" s="2"/>
      <c r="G660" s="2"/>
      <c r="H660" s="25"/>
      <c r="I660" s="25"/>
      <c r="J660" s="25"/>
      <c r="K660" s="25"/>
      <c r="X660" s="23"/>
    </row>
    <row r="661" spans="1:24" ht="12.75">
      <c r="A661" s="2"/>
      <c r="B661" s="2"/>
      <c r="C661" s="2"/>
      <c r="D661" s="2"/>
      <c r="E661" s="2"/>
      <c r="F661" s="2"/>
      <c r="G661" s="2"/>
      <c r="H661" s="25"/>
      <c r="I661" s="25"/>
      <c r="J661" s="25"/>
      <c r="K661" s="25"/>
      <c r="X661" s="23"/>
    </row>
    <row r="662" spans="1:24" ht="12.75">
      <c r="A662" s="2"/>
      <c r="B662" s="2"/>
      <c r="C662" s="2"/>
      <c r="D662" s="2"/>
      <c r="E662" s="2"/>
      <c r="F662" s="2"/>
      <c r="G662" s="2"/>
      <c r="H662" s="25"/>
      <c r="I662" s="25"/>
      <c r="J662" s="25"/>
      <c r="K662" s="25"/>
      <c r="X662" s="23"/>
    </row>
    <row r="663" spans="1:24" ht="12.75">
      <c r="A663" s="2"/>
      <c r="B663" s="2"/>
      <c r="C663" s="2"/>
      <c r="D663" s="2"/>
      <c r="E663" s="2"/>
      <c r="F663" s="2"/>
      <c r="G663" s="2"/>
      <c r="H663" s="25"/>
      <c r="I663" s="25"/>
      <c r="J663" s="25"/>
      <c r="K663" s="25"/>
      <c r="X663" s="23"/>
    </row>
    <row r="664" spans="1:24" ht="12.75">
      <c r="A664" s="2"/>
      <c r="B664" s="2"/>
      <c r="C664" s="2"/>
      <c r="D664" s="2"/>
      <c r="E664" s="2"/>
      <c r="F664" s="2"/>
      <c r="G664" s="2"/>
      <c r="H664" s="25"/>
      <c r="I664" s="25"/>
      <c r="J664" s="25"/>
      <c r="K664" s="25"/>
      <c r="X664" s="23"/>
    </row>
    <row r="665" spans="1:24" ht="12.75">
      <c r="A665" s="2"/>
      <c r="B665" s="2"/>
      <c r="C665" s="2"/>
      <c r="D665" s="2"/>
      <c r="E665" s="2"/>
      <c r="F665" s="2"/>
      <c r="G665" s="2"/>
      <c r="H665" s="25"/>
      <c r="I665" s="25"/>
      <c r="J665" s="25"/>
      <c r="K665" s="25"/>
      <c r="X665" s="23"/>
    </row>
    <row r="666" spans="1:24" ht="12.75">
      <c r="A666" s="2"/>
      <c r="B666" s="2"/>
      <c r="C666" s="2"/>
      <c r="D666" s="2"/>
      <c r="E666" s="2"/>
      <c r="F666" s="2"/>
      <c r="G666" s="2"/>
      <c r="H666" s="25"/>
      <c r="I666" s="25"/>
      <c r="J666" s="25"/>
      <c r="K666" s="25"/>
      <c r="X666" s="23"/>
    </row>
    <row r="667" spans="1:24" ht="12.75">
      <c r="A667" s="2"/>
      <c r="B667" s="2"/>
      <c r="C667" s="2"/>
      <c r="D667" s="2"/>
      <c r="E667" s="2"/>
      <c r="F667" s="2"/>
      <c r="G667" s="2"/>
      <c r="H667" s="25"/>
      <c r="I667" s="25"/>
      <c r="J667" s="25"/>
      <c r="K667" s="25"/>
      <c r="X667" s="23"/>
    </row>
    <row r="668" spans="1:24" ht="12.75">
      <c r="A668" s="2"/>
      <c r="B668" s="2"/>
      <c r="C668" s="2"/>
      <c r="D668" s="2"/>
      <c r="E668" s="2"/>
      <c r="F668" s="2"/>
      <c r="G668" s="2"/>
      <c r="H668" s="25"/>
      <c r="I668" s="25"/>
      <c r="J668" s="25"/>
      <c r="K668" s="25"/>
      <c r="X668" s="23"/>
    </row>
    <row r="669" spans="1:24" ht="12.75">
      <c r="A669" s="2"/>
      <c r="B669" s="2"/>
      <c r="C669" s="2"/>
      <c r="D669" s="2"/>
      <c r="E669" s="2"/>
      <c r="F669" s="2"/>
      <c r="G669" s="2"/>
      <c r="H669" s="25"/>
      <c r="I669" s="25"/>
      <c r="J669" s="25"/>
      <c r="K669" s="25"/>
      <c r="X669" s="23"/>
    </row>
    <row r="670" spans="1:24" ht="12.75">
      <c r="A670" s="2"/>
      <c r="B670" s="2"/>
      <c r="C670" s="2"/>
      <c r="D670" s="2"/>
      <c r="E670" s="2"/>
      <c r="F670" s="2"/>
      <c r="G670" s="2"/>
      <c r="H670" s="25"/>
      <c r="I670" s="25"/>
      <c r="J670" s="25"/>
      <c r="K670" s="25"/>
      <c r="X670" s="23"/>
    </row>
    <row r="671" spans="1:24" ht="12.75">
      <c r="A671" s="2"/>
      <c r="B671" s="2"/>
      <c r="C671" s="2"/>
      <c r="D671" s="2"/>
      <c r="E671" s="2"/>
      <c r="F671" s="2"/>
      <c r="G671" s="2"/>
      <c r="H671" s="25"/>
      <c r="I671" s="25"/>
      <c r="J671" s="25"/>
      <c r="K671" s="25"/>
      <c r="X671" s="23"/>
    </row>
    <row r="672" spans="1:24" ht="12.75">
      <c r="A672" s="2"/>
      <c r="B672" s="2"/>
      <c r="C672" s="2"/>
      <c r="D672" s="2"/>
      <c r="E672" s="2"/>
      <c r="F672" s="2"/>
      <c r="G672" s="2"/>
      <c r="H672" s="25"/>
      <c r="I672" s="25"/>
      <c r="J672" s="25"/>
      <c r="K672" s="25"/>
      <c r="X672" s="23"/>
    </row>
    <row r="673" spans="1:24" ht="12.75">
      <c r="A673" s="2"/>
      <c r="B673" s="2"/>
      <c r="C673" s="2"/>
      <c r="D673" s="2"/>
      <c r="E673" s="2"/>
      <c r="F673" s="2"/>
      <c r="G673" s="2"/>
      <c r="H673" s="25"/>
      <c r="I673" s="25"/>
      <c r="J673" s="25"/>
      <c r="K673" s="25"/>
      <c r="X673" s="23"/>
    </row>
    <row r="674" spans="1:24" ht="12.75">
      <c r="A674" s="2"/>
      <c r="B674" s="2"/>
      <c r="C674" s="2"/>
      <c r="D674" s="2"/>
      <c r="E674" s="2"/>
      <c r="F674" s="2"/>
      <c r="G674" s="2"/>
      <c r="H674" s="25"/>
      <c r="I674" s="25"/>
      <c r="J674" s="25"/>
      <c r="K674" s="25"/>
      <c r="X674" s="23"/>
    </row>
    <row r="675" spans="1:24" ht="12.75">
      <c r="A675" s="2"/>
      <c r="B675" s="2"/>
      <c r="C675" s="2"/>
      <c r="D675" s="2"/>
      <c r="E675" s="2"/>
      <c r="F675" s="2"/>
      <c r="G675" s="2"/>
      <c r="H675" s="25"/>
      <c r="I675" s="25"/>
      <c r="J675" s="25"/>
      <c r="K675" s="25"/>
      <c r="X675" s="23"/>
    </row>
    <row r="676" spans="1:24" ht="12.75">
      <c r="A676" s="2"/>
      <c r="B676" s="2"/>
      <c r="C676" s="2"/>
      <c r="D676" s="2"/>
      <c r="E676" s="2"/>
      <c r="F676" s="2"/>
      <c r="G676" s="2"/>
      <c r="H676" s="25"/>
      <c r="I676" s="25"/>
      <c r="J676" s="25"/>
      <c r="K676" s="25"/>
      <c r="X676" s="23"/>
    </row>
    <row r="677" spans="1:24" ht="12.75">
      <c r="A677" s="2"/>
      <c r="B677" s="2"/>
      <c r="C677" s="2"/>
      <c r="D677" s="2"/>
      <c r="E677" s="2"/>
      <c r="F677" s="2"/>
      <c r="G677" s="2"/>
      <c r="H677" s="25"/>
      <c r="I677" s="25"/>
      <c r="J677" s="25"/>
      <c r="K677" s="25"/>
      <c r="X677" s="23"/>
    </row>
    <row r="678" spans="1:24" ht="12.75">
      <c r="A678" s="2"/>
      <c r="B678" s="2"/>
      <c r="C678" s="2"/>
      <c r="D678" s="2"/>
      <c r="E678" s="2"/>
      <c r="F678" s="2"/>
      <c r="G678" s="2"/>
      <c r="H678" s="25"/>
      <c r="I678" s="25"/>
      <c r="J678" s="25"/>
      <c r="K678" s="25"/>
      <c r="X678" s="23"/>
    </row>
    <row r="679" spans="1:24" ht="12.75">
      <c r="A679" s="2"/>
      <c r="B679" s="2"/>
      <c r="C679" s="2"/>
      <c r="D679" s="2"/>
      <c r="E679" s="2"/>
      <c r="F679" s="2"/>
      <c r="G679" s="2"/>
      <c r="H679" s="25"/>
      <c r="I679" s="25"/>
      <c r="J679" s="25"/>
      <c r="K679" s="25"/>
      <c r="X679" s="23"/>
    </row>
    <row r="680" spans="1:24" ht="12.75">
      <c r="A680" s="2"/>
      <c r="B680" s="2"/>
      <c r="C680" s="2"/>
      <c r="D680" s="2"/>
      <c r="E680" s="2"/>
      <c r="F680" s="2"/>
      <c r="G680" s="2"/>
      <c r="H680" s="25"/>
      <c r="I680" s="25"/>
      <c r="J680" s="25"/>
      <c r="K680" s="25"/>
      <c r="X680" s="23"/>
    </row>
    <row r="681" spans="1:24" ht="12.75">
      <c r="A681" s="2"/>
      <c r="B681" s="2"/>
      <c r="C681" s="2"/>
      <c r="D681" s="2"/>
      <c r="E681" s="2"/>
      <c r="F681" s="2"/>
      <c r="G681" s="2"/>
      <c r="H681" s="25"/>
      <c r="I681" s="25"/>
      <c r="J681" s="25"/>
      <c r="K681" s="25"/>
      <c r="X681" s="23"/>
    </row>
    <row r="682" spans="1:24" ht="12.75">
      <c r="A682" s="2"/>
      <c r="B682" s="2"/>
      <c r="C682" s="2"/>
      <c r="D682" s="2"/>
      <c r="E682" s="2"/>
      <c r="F682" s="2"/>
      <c r="G682" s="2"/>
      <c r="H682" s="25"/>
      <c r="I682" s="25"/>
      <c r="J682" s="25"/>
      <c r="K682" s="25"/>
      <c r="X682" s="23"/>
    </row>
    <row r="683" spans="1:24" ht="12.75">
      <c r="A683" s="2"/>
      <c r="B683" s="2"/>
      <c r="C683" s="2"/>
      <c r="D683" s="2"/>
      <c r="E683" s="2"/>
      <c r="F683" s="2"/>
      <c r="G683" s="2"/>
      <c r="H683" s="25"/>
      <c r="I683" s="25"/>
      <c r="J683" s="25"/>
      <c r="K683" s="25"/>
      <c r="X683" s="23"/>
    </row>
    <row r="684" spans="1:24" ht="12.75">
      <c r="A684" s="2"/>
      <c r="B684" s="2"/>
      <c r="C684" s="2"/>
      <c r="D684" s="2"/>
      <c r="E684" s="2"/>
      <c r="F684" s="2"/>
      <c r="G684" s="2"/>
      <c r="H684" s="25"/>
      <c r="I684" s="25"/>
      <c r="J684" s="25"/>
      <c r="K684" s="25"/>
      <c r="X684" s="23"/>
    </row>
    <row r="685" spans="1:24" ht="12.75">
      <c r="A685" s="2"/>
      <c r="B685" s="2"/>
      <c r="C685" s="2"/>
      <c r="D685" s="2"/>
      <c r="E685" s="2"/>
      <c r="F685" s="2"/>
      <c r="G685" s="2"/>
      <c r="H685" s="25"/>
      <c r="I685" s="25"/>
      <c r="J685" s="25"/>
      <c r="K685" s="25"/>
      <c r="X685" s="23"/>
    </row>
    <row r="686" spans="1:24" ht="12.75">
      <c r="A686" s="2"/>
      <c r="B686" s="2"/>
      <c r="C686" s="2"/>
      <c r="D686" s="2"/>
      <c r="E686" s="2"/>
      <c r="F686" s="2"/>
      <c r="G686" s="2"/>
      <c r="H686" s="25"/>
      <c r="I686" s="25"/>
      <c r="J686" s="25"/>
      <c r="K686" s="25"/>
      <c r="X686" s="23"/>
    </row>
    <row r="687" spans="1:24" ht="12.75">
      <c r="A687" s="2"/>
      <c r="B687" s="2"/>
      <c r="C687" s="2"/>
      <c r="D687" s="2"/>
      <c r="E687" s="2"/>
      <c r="F687" s="2"/>
      <c r="G687" s="2"/>
      <c r="H687" s="25"/>
      <c r="I687" s="25"/>
      <c r="J687" s="25"/>
      <c r="K687" s="25"/>
      <c r="X687" s="23"/>
    </row>
    <row r="688" spans="1:24" ht="12.75">
      <c r="A688" s="2"/>
      <c r="B688" s="2"/>
      <c r="C688" s="2"/>
      <c r="D688" s="2"/>
      <c r="E688" s="2"/>
      <c r="F688" s="2"/>
      <c r="G688" s="2"/>
      <c r="H688" s="25"/>
      <c r="I688" s="25"/>
      <c r="J688" s="25"/>
      <c r="K688" s="25"/>
      <c r="X688" s="23"/>
    </row>
    <row r="689" spans="1:24" ht="12.75">
      <c r="A689" s="2"/>
      <c r="B689" s="2"/>
      <c r="C689" s="2"/>
      <c r="D689" s="2"/>
      <c r="E689" s="2"/>
      <c r="F689" s="2"/>
      <c r="G689" s="2"/>
      <c r="H689" s="25"/>
      <c r="I689" s="25"/>
      <c r="J689" s="25"/>
      <c r="K689" s="25"/>
      <c r="X689" s="23"/>
    </row>
    <row r="690" spans="1:24" ht="12.75">
      <c r="A690" s="2"/>
      <c r="B690" s="2"/>
      <c r="C690" s="2"/>
      <c r="D690" s="2"/>
      <c r="E690" s="2"/>
      <c r="F690" s="2"/>
      <c r="G690" s="2"/>
      <c r="H690" s="25"/>
      <c r="I690" s="25"/>
      <c r="J690" s="25"/>
      <c r="K690" s="25"/>
      <c r="X690" s="23"/>
    </row>
    <row r="691" spans="1:24" ht="12.75">
      <c r="A691" s="2"/>
      <c r="B691" s="2"/>
      <c r="C691" s="2"/>
      <c r="D691" s="2"/>
      <c r="E691" s="2"/>
      <c r="F691" s="2"/>
      <c r="G691" s="2"/>
      <c r="H691" s="25"/>
      <c r="I691" s="25"/>
      <c r="J691" s="25"/>
      <c r="K691" s="25"/>
      <c r="X691" s="23"/>
    </row>
    <row r="692" spans="1:24" ht="12.75">
      <c r="A692" s="2"/>
      <c r="B692" s="2"/>
      <c r="C692" s="2"/>
      <c r="D692" s="2"/>
      <c r="E692" s="2"/>
      <c r="F692" s="2"/>
      <c r="G692" s="2"/>
      <c r="H692" s="25"/>
      <c r="I692" s="25"/>
      <c r="J692" s="25"/>
      <c r="K692" s="25"/>
      <c r="X692" s="23"/>
    </row>
    <row r="693" spans="1:24" ht="12.75">
      <c r="A693" s="2"/>
      <c r="B693" s="2"/>
      <c r="C693" s="2"/>
      <c r="D693" s="2"/>
      <c r="E693" s="2"/>
      <c r="F693" s="2"/>
      <c r="G693" s="2"/>
      <c r="H693" s="25"/>
      <c r="I693" s="25"/>
      <c r="J693" s="25"/>
      <c r="K693" s="25"/>
      <c r="X693" s="23"/>
    </row>
    <row r="694" spans="1:24" ht="12.75">
      <c r="A694" s="2"/>
      <c r="B694" s="2"/>
      <c r="C694" s="2"/>
      <c r="D694" s="2"/>
      <c r="E694" s="2"/>
      <c r="F694" s="2"/>
      <c r="G694" s="2"/>
      <c r="H694" s="25"/>
      <c r="I694" s="25"/>
      <c r="J694" s="25"/>
      <c r="K694" s="25"/>
      <c r="X694" s="23"/>
    </row>
    <row r="695" spans="1:24" ht="12.75">
      <c r="A695" s="2"/>
      <c r="B695" s="2"/>
      <c r="C695" s="2"/>
      <c r="D695" s="2"/>
      <c r="E695" s="2"/>
      <c r="F695" s="2"/>
      <c r="G695" s="2"/>
      <c r="H695" s="25"/>
      <c r="I695" s="25"/>
      <c r="J695" s="25"/>
      <c r="K695" s="25"/>
      <c r="X695" s="23"/>
    </row>
    <row r="696" spans="1:24" ht="12.75">
      <c r="A696" s="2"/>
      <c r="B696" s="2"/>
      <c r="C696" s="2"/>
      <c r="D696" s="2"/>
      <c r="E696" s="2"/>
      <c r="F696" s="2"/>
      <c r="G696" s="2"/>
      <c r="H696" s="25"/>
      <c r="I696" s="25"/>
      <c r="J696" s="25"/>
      <c r="K696" s="25"/>
      <c r="X696" s="23"/>
    </row>
    <row r="697" spans="1:24" ht="12.75">
      <c r="A697" s="2"/>
      <c r="B697" s="2"/>
      <c r="C697" s="2"/>
      <c r="D697" s="2"/>
      <c r="E697" s="2"/>
      <c r="F697" s="2"/>
      <c r="G697" s="2"/>
      <c r="H697" s="25"/>
      <c r="I697" s="25"/>
      <c r="J697" s="25"/>
      <c r="K697" s="25"/>
      <c r="X697" s="23"/>
    </row>
    <row r="698" spans="1:24" ht="12.75">
      <c r="A698" s="2"/>
      <c r="B698" s="2"/>
      <c r="C698" s="2"/>
      <c r="D698" s="2"/>
      <c r="E698" s="2"/>
      <c r="F698" s="2"/>
      <c r="G698" s="2"/>
      <c r="H698" s="25"/>
      <c r="I698" s="25"/>
      <c r="J698" s="25"/>
      <c r="K698" s="25"/>
      <c r="X698" s="23"/>
    </row>
    <row r="699" spans="1:24" ht="12.75">
      <c r="A699" s="2"/>
      <c r="B699" s="2"/>
      <c r="C699" s="2"/>
      <c r="D699" s="2"/>
      <c r="E699" s="2"/>
      <c r="F699" s="2"/>
      <c r="G699" s="2"/>
      <c r="H699" s="25"/>
      <c r="I699" s="25"/>
      <c r="J699" s="25"/>
      <c r="K699" s="25"/>
      <c r="X699" s="23"/>
    </row>
    <row r="700" spans="1:24" ht="12.75">
      <c r="A700" s="2"/>
      <c r="B700" s="2"/>
      <c r="C700" s="2"/>
      <c r="D700" s="2"/>
      <c r="E700" s="2"/>
      <c r="F700" s="2"/>
      <c r="G700" s="2"/>
      <c r="H700" s="25"/>
      <c r="I700" s="25"/>
      <c r="J700" s="25"/>
      <c r="K700" s="25"/>
      <c r="X700" s="23"/>
    </row>
    <row r="701" spans="1:24" ht="12.75">
      <c r="A701" s="2"/>
      <c r="B701" s="2"/>
      <c r="C701" s="2"/>
      <c r="D701" s="2"/>
      <c r="E701" s="2"/>
      <c r="F701" s="2"/>
      <c r="G701" s="2"/>
      <c r="H701" s="25"/>
      <c r="I701" s="25"/>
      <c r="J701" s="25"/>
      <c r="K701" s="25"/>
      <c r="X701" s="23"/>
    </row>
    <row r="702" spans="1:24" ht="12.75">
      <c r="A702" s="2"/>
      <c r="B702" s="2"/>
      <c r="C702" s="2"/>
      <c r="D702" s="2"/>
      <c r="E702" s="2"/>
      <c r="F702" s="2"/>
      <c r="G702" s="2"/>
      <c r="H702" s="25"/>
      <c r="I702" s="25"/>
      <c r="J702" s="25"/>
      <c r="K702" s="25"/>
      <c r="X702" s="23"/>
    </row>
    <row r="703" spans="1:24" ht="12.75">
      <c r="A703" s="2"/>
      <c r="B703" s="2"/>
      <c r="C703" s="2"/>
      <c r="D703" s="2"/>
      <c r="E703" s="2"/>
      <c r="F703" s="2"/>
      <c r="G703" s="2"/>
      <c r="H703" s="25"/>
      <c r="I703" s="25"/>
      <c r="J703" s="25"/>
      <c r="K703" s="25"/>
      <c r="X703" s="23"/>
    </row>
    <row r="704" spans="1:24" ht="12.75">
      <c r="A704" s="2"/>
      <c r="B704" s="2"/>
      <c r="C704" s="2"/>
      <c r="D704" s="2"/>
      <c r="E704" s="2"/>
      <c r="F704" s="2"/>
      <c r="G704" s="2"/>
      <c r="H704" s="25"/>
      <c r="I704" s="25"/>
      <c r="J704" s="25"/>
      <c r="K704" s="25"/>
      <c r="X704" s="23"/>
    </row>
    <row r="705" spans="1:24" ht="12.75">
      <c r="A705" s="2"/>
      <c r="B705" s="2"/>
      <c r="C705" s="2"/>
      <c r="D705" s="2"/>
      <c r="E705" s="2"/>
      <c r="F705" s="2"/>
      <c r="G705" s="2"/>
      <c r="H705" s="25"/>
      <c r="I705" s="25"/>
      <c r="J705" s="25"/>
      <c r="K705" s="25"/>
      <c r="X705" s="23"/>
    </row>
    <row r="706" spans="1:24" ht="12.75">
      <c r="A706" s="2"/>
      <c r="B706" s="2"/>
      <c r="C706" s="2"/>
      <c r="D706" s="2"/>
      <c r="E706" s="2"/>
      <c r="F706" s="2"/>
      <c r="G706" s="2"/>
      <c r="H706" s="25"/>
      <c r="I706" s="25"/>
      <c r="J706" s="25"/>
      <c r="K706" s="25"/>
      <c r="X706" s="23"/>
    </row>
    <row r="707" spans="1:24" ht="12.75">
      <c r="A707" s="2"/>
      <c r="B707" s="2"/>
      <c r="C707" s="2"/>
      <c r="D707" s="2"/>
      <c r="E707" s="2"/>
      <c r="F707" s="2"/>
      <c r="G707" s="2"/>
      <c r="H707" s="25"/>
      <c r="I707" s="25"/>
      <c r="J707" s="25"/>
      <c r="K707" s="25"/>
      <c r="X707" s="23"/>
    </row>
    <row r="708" spans="1:24" ht="12.75">
      <c r="A708" s="2"/>
      <c r="B708" s="2"/>
      <c r="C708" s="2"/>
      <c r="D708" s="2"/>
      <c r="E708" s="2"/>
      <c r="F708" s="2"/>
      <c r="G708" s="2"/>
      <c r="H708" s="25"/>
      <c r="I708" s="25"/>
      <c r="J708" s="25"/>
      <c r="K708" s="25"/>
      <c r="X708" s="23"/>
    </row>
    <row r="709" spans="1:24" ht="12.75">
      <c r="A709" s="2"/>
      <c r="B709" s="2"/>
      <c r="C709" s="2"/>
      <c r="D709" s="2"/>
      <c r="E709" s="2"/>
      <c r="F709" s="2"/>
      <c r="G709" s="2"/>
      <c r="H709" s="25"/>
      <c r="I709" s="25"/>
      <c r="J709" s="25"/>
      <c r="K709" s="25"/>
      <c r="X709" s="23"/>
    </row>
    <row r="710" spans="1:24" ht="12.75">
      <c r="A710" s="2"/>
      <c r="B710" s="2"/>
      <c r="C710" s="2"/>
      <c r="D710" s="2"/>
      <c r="E710" s="2"/>
      <c r="F710" s="2"/>
      <c r="G710" s="2"/>
      <c r="H710" s="25"/>
      <c r="I710" s="25"/>
      <c r="J710" s="25"/>
      <c r="K710" s="25"/>
      <c r="X710" s="23"/>
    </row>
    <row r="711" spans="1:24" ht="12.75">
      <c r="A711" s="2"/>
      <c r="B711" s="2"/>
      <c r="C711" s="2"/>
      <c r="D711" s="2"/>
      <c r="E711" s="2"/>
      <c r="F711" s="2"/>
      <c r="G711" s="2"/>
      <c r="H711" s="25"/>
      <c r="I711" s="25"/>
      <c r="J711" s="25"/>
      <c r="K711" s="25"/>
      <c r="X711" s="23"/>
    </row>
    <row r="712" spans="1:24" ht="12.75">
      <c r="A712" s="2"/>
      <c r="B712" s="2"/>
      <c r="C712" s="2"/>
      <c r="D712" s="2"/>
      <c r="E712" s="2"/>
      <c r="F712" s="2"/>
      <c r="G712" s="2"/>
      <c r="H712" s="25"/>
      <c r="I712" s="25"/>
      <c r="J712" s="25"/>
      <c r="K712" s="25"/>
      <c r="X712" s="23"/>
    </row>
    <row r="713" spans="1:24" ht="12.75">
      <c r="A713" s="2"/>
      <c r="B713" s="2"/>
      <c r="C713" s="2"/>
      <c r="D713" s="2"/>
      <c r="E713" s="2"/>
      <c r="F713" s="2"/>
      <c r="G713" s="2"/>
      <c r="H713" s="25"/>
      <c r="I713" s="25"/>
      <c r="J713" s="25"/>
      <c r="K713" s="25"/>
      <c r="X713" s="23"/>
    </row>
    <row r="714" spans="1:24" ht="12.75">
      <c r="A714" s="2"/>
      <c r="B714" s="2"/>
      <c r="C714" s="2"/>
      <c r="D714" s="2"/>
      <c r="E714" s="2"/>
      <c r="F714" s="2"/>
      <c r="G714" s="2"/>
      <c r="H714" s="25"/>
      <c r="I714" s="25"/>
      <c r="J714" s="25"/>
      <c r="K714" s="25"/>
      <c r="X714" s="23"/>
    </row>
    <row r="715" spans="1:24" ht="12.75">
      <c r="A715" s="2"/>
      <c r="B715" s="2"/>
      <c r="C715" s="2"/>
      <c r="D715" s="2"/>
      <c r="E715" s="2"/>
      <c r="F715" s="2"/>
      <c r="G715" s="2"/>
      <c r="H715" s="25"/>
      <c r="I715" s="25"/>
      <c r="J715" s="25"/>
      <c r="K715" s="25"/>
      <c r="X715" s="23"/>
    </row>
    <row r="716" spans="1:24" ht="12.75">
      <c r="A716" s="2"/>
      <c r="B716" s="2"/>
      <c r="C716" s="2"/>
      <c r="D716" s="2"/>
      <c r="E716" s="2"/>
      <c r="F716" s="2"/>
      <c r="G716" s="2"/>
      <c r="H716" s="25"/>
      <c r="I716" s="25"/>
      <c r="J716" s="25"/>
      <c r="K716" s="25"/>
      <c r="X716" s="23"/>
    </row>
    <row r="717" spans="1:24" ht="12.75">
      <c r="A717" s="2"/>
      <c r="B717" s="2"/>
      <c r="C717" s="2"/>
      <c r="D717" s="2"/>
      <c r="E717" s="2"/>
      <c r="F717" s="2"/>
      <c r="G717" s="2"/>
      <c r="H717" s="25"/>
      <c r="I717" s="25"/>
      <c r="J717" s="25"/>
      <c r="K717" s="25"/>
      <c r="X717" s="23"/>
    </row>
    <row r="718" spans="1:24" ht="12.75">
      <c r="A718" s="2"/>
      <c r="B718" s="2"/>
      <c r="C718" s="2"/>
      <c r="D718" s="2"/>
      <c r="E718" s="2"/>
      <c r="F718" s="2"/>
      <c r="G718" s="2"/>
      <c r="H718" s="25"/>
      <c r="I718" s="25"/>
      <c r="J718" s="25"/>
      <c r="K718" s="25"/>
      <c r="X718" s="23"/>
    </row>
    <row r="719" spans="1:24" ht="12.75">
      <c r="A719" s="2"/>
      <c r="B719" s="2"/>
      <c r="C719" s="2"/>
      <c r="D719" s="2"/>
      <c r="E719" s="2"/>
      <c r="F719" s="2"/>
      <c r="G719" s="2"/>
      <c r="H719" s="25"/>
      <c r="I719" s="25"/>
      <c r="J719" s="25"/>
      <c r="K719" s="25"/>
      <c r="X719" s="23"/>
    </row>
    <row r="720" spans="1:24" ht="12.75">
      <c r="A720" s="2"/>
      <c r="B720" s="2"/>
      <c r="C720" s="2"/>
      <c r="D720" s="2"/>
      <c r="E720" s="2"/>
      <c r="F720" s="2"/>
      <c r="G720" s="2"/>
      <c r="H720" s="25"/>
      <c r="I720" s="25"/>
      <c r="J720" s="25"/>
      <c r="K720" s="25"/>
      <c r="X720" s="23"/>
    </row>
    <row r="721" spans="1:24" ht="12.75">
      <c r="A721" s="2"/>
      <c r="B721" s="2"/>
      <c r="C721" s="2"/>
      <c r="D721" s="2"/>
      <c r="E721" s="2"/>
      <c r="F721" s="2"/>
      <c r="G721" s="2"/>
      <c r="H721" s="25"/>
      <c r="I721" s="25"/>
      <c r="J721" s="25"/>
      <c r="K721" s="25"/>
      <c r="X721" s="23"/>
    </row>
    <row r="722" spans="1:24" ht="12.75">
      <c r="A722" s="2"/>
      <c r="B722" s="2"/>
      <c r="C722" s="2"/>
      <c r="D722" s="2"/>
      <c r="E722" s="2"/>
      <c r="F722" s="2"/>
      <c r="G722" s="2"/>
      <c r="H722" s="25"/>
      <c r="I722" s="25"/>
      <c r="J722" s="25"/>
      <c r="K722" s="25"/>
      <c r="X722" s="23"/>
    </row>
    <row r="723" spans="1:24" ht="12.75">
      <c r="A723" s="2"/>
      <c r="B723" s="2"/>
      <c r="C723" s="2"/>
      <c r="D723" s="2"/>
      <c r="E723" s="2"/>
      <c r="F723" s="2"/>
      <c r="G723" s="2"/>
      <c r="H723" s="25"/>
      <c r="I723" s="25"/>
      <c r="J723" s="25"/>
      <c r="K723" s="25"/>
      <c r="X723" s="23"/>
    </row>
    <row r="724" spans="1:24" ht="12.75">
      <c r="A724" s="2"/>
      <c r="B724" s="2"/>
      <c r="C724" s="2"/>
      <c r="D724" s="2"/>
      <c r="E724" s="2"/>
      <c r="F724" s="2"/>
      <c r="G724" s="2"/>
      <c r="H724" s="25"/>
      <c r="I724" s="25"/>
      <c r="J724" s="25"/>
      <c r="K724" s="25"/>
      <c r="X724" s="23"/>
    </row>
    <row r="725" spans="1:24" ht="12.75">
      <c r="A725" s="2"/>
      <c r="B725" s="2"/>
      <c r="C725" s="2"/>
      <c r="D725" s="2"/>
      <c r="E725" s="2"/>
      <c r="F725" s="2"/>
      <c r="G725" s="2"/>
      <c r="H725" s="25"/>
      <c r="I725" s="25"/>
      <c r="J725" s="25"/>
      <c r="K725" s="25"/>
      <c r="X725" s="23"/>
    </row>
    <row r="726" spans="1:24" ht="12.75">
      <c r="A726" s="2"/>
      <c r="B726" s="2"/>
      <c r="C726" s="2"/>
      <c r="D726" s="2"/>
      <c r="E726" s="2"/>
      <c r="F726" s="2"/>
      <c r="G726" s="2"/>
      <c r="H726" s="25"/>
      <c r="I726" s="25"/>
      <c r="J726" s="25"/>
      <c r="K726" s="25"/>
      <c r="X726" s="23"/>
    </row>
    <row r="727" spans="1:24" ht="12.75">
      <c r="A727" s="2"/>
      <c r="B727" s="2"/>
      <c r="C727" s="2"/>
      <c r="D727" s="2"/>
      <c r="E727" s="2"/>
      <c r="F727" s="2"/>
      <c r="G727" s="2"/>
      <c r="H727" s="25"/>
      <c r="I727" s="25"/>
      <c r="J727" s="25"/>
      <c r="K727" s="25"/>
      <c r="X727" s="23"/>
    </row>
    <row r="728" spans="1:24" ht="12.75">
      <c r="A728" s="2"/>
      <c r="B728" s="2"/>
      <c r="C728" s="2"/>
      <c r="D728" s="2"/>
      <c r="E728" s="2"/>
      <c r="F728" s="2"/>
      <c r="G728" s="2"/>
      <c r="H728" s="25"/>
      <c r="I728" s="25"/>
      <c r="J728" s="25"/>
      <c r="K728" s="25"/>
      <c r="X728" s="23"/>
    </row>
    <row r="729" spans="1:24" ht="12.75">
      <c r="A729" s="2"/>
      <c r="B729" s="2"/>
      <c r="C729" s="2"/>
      <c r="D729" s="2"/>
      <c r="E729" s="2"/>
      <c r="F729" s="2"/>
      <c r="G729" s="2"/>
      <c r="H729" s="25"/>
      <c r="I729" s="25"/>
      <c r="J729" s="25"/>
      <c r="K729" s="25"/>
      <c r="X729" s="23"/>
    </row>
    <row r="730" spans="1:24" ht="12.75">
      <c r="A730" s="2"/>
      <c r="B730" s="2"/>
      <c r="C730" s="2"/>
      <c r="D730" s="2"/>
      <c r="E730" s="2"/>
      <c r="F730" s="2"/>
      <c r="G730" s="2"/>
      <c r="H730" s="25"/>
      <c r="I730" s="25"/>
      <c r="J730" s="25"/>
      <c r="K730" s="25"/>
      <c r="X730" s="23"/>
    </row>
    <row r="731" spans="1:24" ht="12.75">
      <c r="A731" s="2"/>
      <c r="B731" s="2"/>
      <c r="C731" s="2"/>
      <c r="D731" s="2"/>
      <c r="E731" s="2"/>
      <c r="F731" s="2"/>
      <c r="G731" s="2"/>
      <c r="H731" s="25"/>
      <c r="I731" s="25"/>
      <c r="J731" s="25"/>
      <c r="K731" s="25"/>
      <c r="X731" s="23"/>
    </row>
    <row r="732" spans="1:24" ht="12.75">
      <c r="A732" s="2"/>
      <c r="B732" s="2"/>
      <c r="C732" s="2"/>
      <c r="D732" s="2"/>
      <c r="E732" s="2"/>
      <c r="F732" s="2"/>
      <c r="G732" s="2"/>
      <c r="H732" s="25"/>
      <c r="I732" s="25"/>
      <c r="J732" s="25"/>
      <c r="K732" s="25"/>
      <c r="X732" s="23"/>
    </row>
    <row r="733" spans="1:24" ht="12.75">
      <c r="A733" s="2"/>
      <c r="B733" s="2"/>
      <c r="C733" s="2"/>
      <c r="D733" s="2"/>
      <c r="E733" s="2"/>
      <c r="F733" s="2"/>
      <c r="G733" s="2"/>
      <c r="H733" s="25"/>
      <c r="I733" s="25"/>
      <c r="J733" s="25"/>
      <c r="K733" s="25"/>
      <c r="X733" s="23"/>
    </row>
    <row r="734" spans="1:24" ht="12.75">
      <c r="A734" s="2"/>
      <c r="B734" s="2"/>
      <c r="C734" s="2"/>
      <c r="D734" s="2"/>
      <c r="E734" s="2"/>
      <c r="F734" s="2"/>
      <c r="G734" s="2"/>
      <c r="H734" s="25"/>
      <c r="I734" s="25"/>
      <c r="J734" s="25"/>
      <c r="K734" s="25"/>
      <c r="X734" s="23"/>
    </row>
    <row r="735" spans="1:24" ht="12.75">
      <c r="A735" s="2"/>
      <c r="B735" s="2"/>
      <c r="C735" s="2"/>
      <c r="D735" s="2"/>
      <c r="E735" s="2"/>
      <c r="F735" s="2"/>
      <c r="G735" s="2"/>
      <c r="H735" s="25"/>
      <c r="I735" s="25"/>
      <c r="J735" s="25"/>
      <c r="K735" s="25"/>
      <c r="X735" s="23"/>
    </row>
    <row r="736" spans="1:24" ht="12.75">
      <c r="A736" s="2"/>
      <c r="B736" s="2"/>
      <c r="C736" s="2"/>
      <c r="D736" s="2"/>
      <c r="E736" s="2"/>
      <c r="F736" s="2"/>
      <c r="G736" s="2"/>
      <c r="H736" s="25"/>
      <c r="I736" s="25"/>
      <c r="J736" s="25"/>
      <c r="K736" s="25"/>
      <c r="X736" s="23"/>
    </row>
    <row r="737" spans="1:24" ht="12.75">
      <c r="A737" s="2"/>
      <c r="B737" s="2"/>
      <c r="C737" s="2"/>
      <c r="D737" s="2"/>
      <c r="E737" s="2"/>
      <c r="F737" s="2"/>
      <c r="G737" s="2"/>
      <c r="H737" s="25"/>
      <c r="I737" s="25"/>
      <c r="J737" s="25"/>
      <c r="K737" s="25"/>
      <c r="X737" s="23"/>
    </row>
    <row r="738" spans="1:24" ht="12.75">
      <c r="A738" s="2"/>
      <c r="B738" s="2"/>
      <c r="C738" s="2"/>
      <c r="D738" s="2"/>
      <c r="E738" s="2"/>
      <c r="F738" s="2"/>
      <c r="G738" s="2"/>
      <c r="H738" s="25"/>
      <c r="I738" s="25"/>
      <c r="J738" s="25"/>
      <c r="K738" s="25"/>
      <c r="X738" s="23"/>
    </row>
    <row r="739" spans="1:24" ht="12.75">
      <c r="A739" s="2"/>
      <c r="B739" s="2"/>
      <c r="C739" s="2"/>
      <c r="D739" s="2"/>
      <c r="E739" s="2"/>
      <c r="F739" s="2"/>
      <c r="G739" s="2"/>
      <c r="H739" s="25"/>
      <c r="I739" s="25"/>
      <c r="J739" s="25"/>
      <c r="K739" s="25"/>
      <c r="X739" s="23"/>
    </row>
    <row r="740" spans="1:24" ht="12.75">
      <c r="A740" s="2"/>
      <c r="B740" s="2"/>
      <c r="C740" s="2"/>
      <c r="D740" s="2"/>
      <c r="E740" s="2"/>
      <c r="F740" s="2"/>
      <c r="G740" s="2"/>
      <c r="H740" s="25"/>
      <c r="I740" s="25"/>
      <c r="J740" s="25"/>
      <c r="K740" s="25"/>
      <c r="X740" s="23"/>
    </row>
    <row r="741" spans="1:24" ht="12.75">
      <c r="A741" s="2"/>
      <c r="B741" s="2"/>
      <c r="C741" s="2"/>
      <c r="D741" s="2"/>
      <c r="E741" s="2"/>
      <c r="F741" s="2"/>
      <c r="G741" s="2"/>
      <c r="H741" s="25"/>
      <c r="I741" s="25"/>
      <c r="J741" s="25"/>
      <c r="K741" s="25"/>
      <c r="X741" s="23"/>
    </row>
    <row r="742" spans="1:24" ht="12.75">
      <c r="A742" s="2"/>
      <c r="B742" s="2"/>
      <c r="C742" s="2"/>
      <c r="D742" s="2"/>
      <c r="E742" s="2"/>
      <c r="F742" s="2"/>
      <c r="G742" s="2"/>
      <c r="H742" s="25"/>
      <c r="I742" s="25"/>
      <c r="J742" s="25"/>
      <c r="K742" s="25"/>
      <c r="X742" s="23"/>
    </row>
    <row r="743" spans="1:24" ht="12.75">
      <c r="A743" s="2"/>
      <c r="B743" s="2"/>
      <c r="C743" s="2"/>
      <c r="D743" s="2"/>
      <c r="E743" s="2"/>
      <c r="F743" s="2"/>
      <c r="G743" s="2"/>
      <c r="H743" s="25"/>
      <c r="I743" s="25"/>
      <c r="J743" s="25"/>
      <c r="K743" s="25"/>
      <c r="X743" s="23"/>
    </row>
    <row r="744" spans="1:24" ht="12.75">
      <c r="A744" s="2"/>
      <c r="B744" s="2"/>
      <c r="C744" s="2"/>
      <c r="D744" s="2"/>
      <c r="E744" s="2"/>
      <c r="F744" s="2"/>
      <c r="G744" s="2"/>
      <c r="H744" s="25"/>
      <c r="I744" s="25"/>
      <c r="J744" s="25"/>
      <c r="K744" s="25"/>
      <c r="X744" s="23"/>
    </row>
    <row r="745" spans="1:24" ht="12.75">
      <c r="A745" s="2"/>
      <c r="B745" s="2"/>
      <c r="C745" s="2"/>
      <c r="D745" s="2"/>
      <c r="E745" s="2"/>
      <c r="F745" s="2"/>
      <c r="G745" s="2"/>
      <c r="H745" s="25"/>
      <c r="I745" s="25"/>
      <c r="J745" s="25"/>
      <c r="K745" s="25"/>
      <c r="X745" s="23"/>
    </row>
    <row r="746" spans="1:24" ht="12.75">
      <c r="A746" s="2"/>
      <c r="B746" s="2"/>
      <c r="C746" s="2"/>
      <c r="D746" s="2"/>
      <c r="E746" s="2"/>
      <c r="F746" s="2"/>
      <c r="G746" s="2"/>
      <c r="H746" s="25"/>
      <c r="I746" s="25"/>
      <c r="J746" s="25"/>
      <c r="K746" s="25"/>
      <c r="X746" s="23"/>
    </row>
    <row r="747" spans="1:24" ht="12.75">
      <c r="A747" s="2"/>
      <c r="B747" s="2"/>
      <c r="C747" s="2"/>
      <c r="D747" s="2"/>
      <c r="E747" s="2"/>
      <c r="F747" s="2"/>
      <c r="G747" s="2"/>
      <c r="H747" s="25"/>
      <c r="I747" s="25"/>
      <c r="J747" s="25"/>
      <c r="K747" s="25"/>
      <c r="X747" s="23"/>
    </row>
    <row r="748" spans="1:24" ht="12.75">
      <c r="A748" s="2"/>
      <c r="B748" s="2"/>
      <c r="C748" s="2"/>
      <c r="D748" s="2"/>
      <c r="E748" s="2"/>
      <c r="F748" s="2"/>
      <c r="G748" s="2"/>
      <c r="H748" s="25"/>
      <c r="I748" s="25"/>
      <c r="J748" s="25"/>
      <c r="K748" s="25"/>
      <c r="X748" s="23"/>
    </row>
    <row r="749" spans="1:24" ht="12.75">
      <c r="A749" s="2"/>
      <c r="B749" s="2"/>
      <c r="C749" s="2"/>
      <c r="D749" s="2"/>
      <c r="E749" s="2"/>
      <c r="F749" s="2"/>
      <c r="G749" s="2"/>
      <c r="H749" s="25"/>
      <c r="I749" s="25"/>
      <c r="J749" s="25"/>
      <c r="K749" s="25"/>
      <c r="X749" s="23"/>
    </row>
    <row r="750" spans="1:24" ht="12.75">
      <c r="A750" s="2"/>
      <c r="B750" s="2"/>
      <c r="C750" s="2"/>
      <c r="D750" s="2"/>
      <c r="E750" s="2"/>
      <c r="F750" s="2"/>
      <c r="G750" s="2"/>
      <c r="H750" s="25"/>
      <c r="I750" s="25"/>
      <c r="J750" s="25"/>
      <c r="K750" s="25"/>
      <c r="X750" s="23"/>
    </row>
    <row r="751" spans="1:24" ht="12.75">
      <c r="A751" s="2"/>
      <c r="B751" s="2"/>
      <c r="C751" s="2"/>
      <c r="D751" s="2"/>
      <c r="E751" s="2"/>
      <c r="F751" s="2"/>
      <c r="G751" s="2"/>
      <c r="H751" s="25"/>
      <c r="I751" s="25"/>
      <c r="J751" s="25"/>
      <c r="K751" s="25"/>
      <c r="X751" s="23"/>
    </row>
    <row r="752" spans="1:24" ht="12.75">
      <c r="A752" s="2"/>
      <c r="B752" s="2"/>
      <c r="C752" s="2"/>
      <c r="D752" s="2"/>
      <c r="E752" s="2"/>
      <c r="F752" s="2"/>
      <c r="G752" s="2"/>
      <c r="H752" s="25"/>
      <c r="I752" s="25"/>
      <c r="J752" s="25"/>
      <c r="K752" s="25"/>
      <c r="X752" s="23"/>
    </row>
    <row r="753" spans="1:24" ht="12.75">
      <c r="A753" s="2"/>
      <c r="B753" s="2"/>
      <c r="C753" s="2"/>
      <c r="D753" s="2"/>
      <c r="E753" s="2"/>
      <c r="F753" s="2"/>
      <c r="G753" s="2"/>
      <c r="H753" s="25"/>
      <c r="I753" s="25"/>
      <c r="J753" s="25"/>
      <c r="K753" s="25"/>
      <c r="X753" s="23"/>
    </row>
    <row r="754" spans="1:24" ht="12.75">
      <c r="A754" s="2"/>
      <c r="B754" s="2"/>
      <c r="C754" s="2"/>
      <c r="D754" s="2"/>
      <c r="E754" s="2"/>
      <c r="F754" s="2"/>
      <c r="G754" s="2"/>
      <c r="H754" s="25"/>
      <c r="I754" s="25"/>
      <c r="J754" s="25"/>
      <c r="K754" s="25"/>
      <c r="X754" s="23"/>
    </row>
    <row r="755" spans="1:24" ht="12.75">
      <c r="A755" s="2"/>
      <c r="B755" s="2"/>
      <c r="C755" s="2"/>
      <c r="D755" s="2"/>
      <c r="E755" s="2"/>
      <c r="F755" s="2"/>
      <c r="G755" s="2"/>
      <c r="H755" s="25"/>
      <c r="I755" s="25"/>
      <c r="J755" s="25"/>
      <c r="K755" s="25"/>
      <c r="X755" s="23"/>
    </row>
    <row r="756" spans="1:24" ht="12.75">
      <c r="A756" s="2"/>
      <c r="B756" s="2"/>
      <c r="C756" s="2"/>
      <c r="D756" s="2"/>
      <c r="E756" s="2"/>
      <c r="F756" s="2"/>
      <c r="G756" s="2"/>
      <c r="H756" s="25"/>
      <c r="I756" s="25"/>
      <c r="J756" s="25"/>
      <c r="K756" s="25"/>
      <c r="X756" s="23"/>
    </row>
    <row r="757" spans="1:24" ht="12.75">
      <c r="A757" s="2"/>
      <c r="B757" s="2"/>
      <c r="C757" s="2"/>
      <c r="D757" s="2"/>
      <c r="E757" s="2"/>
      <c r="F757" s="2"/>
      <c r="G757" s="2"/>
      <c r="H757" s="25"/>
      <c r="I757" s="25"/>
      <c r="J757" s="25"/>
      <c r="K757" s="25"/>
      <c r="X757" s="23"/>
    </row>
    <row r="758" spans="1:24" ht="12.75">
      <c r="A758" s="2"/>
      <c r="B758" s="2"/>
      <c r="C758" s="2"/>
      <c r="D758" s="2"/>
      <c r="E758" s="2"/>
      <c r="F758" s="2"/>
      <c r="G758" s="2"/>
      <c r="H758" s="25"/>
      <c r="I758" s="25"/>
      <c r="J758" s="25"/>
      <c r="K758" s="25"/>
      <c r="X758" s="23"/>
    </row>
    <row r="759" spans="1:24" ht="12.75">
      <c r="A759" s="2"/>
      <c r="B759" s="2"/>
      <c r="C759" s="2"/>
      <c r="D759" s="2"/>
      <c r="E759" s="2"/>
      <c r="F759" s="2"/>
      <c r="G759" s="2"/>
      <c r="H759" s="25"/>
      <c r="I759" s="25"/>
      <c r="J759" s="25"/>
      <c r="K759" s="25"/>
      <c r="X759" s="23"/>
    </row>
    <row r="760" spans="1:24" ht="12.75">
      <c r="A760" s="2"/>
      <c r="B760" s="2"/>
      <c r="C760" s="2"/>
      <c r="D760" s="2"/>
      <c r="E760" s="2"/>
      <c r="F760" s="2"/>
      <c r="G760" s="2"/>
      <c r="H760" s="25"/>
      <c r="I760" s="25"/>
      <c r="J760" s="25"/>
      <c r="K760" s="25"/>
      <c r="X760" s="23"/>
    </row>
    <row r="761" spans="1:24" ht="12.75">
      <c r="A761" s="2"/>
      <c r="B761" s="2"/>
      <c r="C761" s="2"/>
      <c r="D761" s="2"/>
      <c r="E761" s="2"/>
      <c r="F761" s="2"/>
      <c r="G761" s="2"/>
      <c r="H761" s="25"/>
      <c r="I761" s="25"/>
      <c r="J761" s="25"/>
      <c r="K761" s="25"/>
      <c r="X761" s="23"/>
    </row>
    <row r="762" spans="1:24" ht="12.75">
      <c r="A762" s="2"/>
      <c r="B762" s="2"/>
      <c r="C762" s="2"/>
      <c r="D762" s="2"/>
      <c r="E762" s="2"/>
      <c r="F762" s="2"/>
      <c r="G762" s="2"/>
      <c r="H762" s="25"/>
      <c r="I762" s="25"/>
      <c r="J762" s="25"/>
      <c r="K762" s="25"/>
      <c r="X762" s="23"/>
    </row>
    <row r="763" spans="1:24" ht="12.75">
      <c r="A763" s="2"/>
      <c r="B763" s="2"/>
      <c r="C763" s="2"/>
      <c r="D763" s="2"/>
      <c r="E763" s="2"/>
      <c r="F763" s="2"/>
      <c r="G763" s="2"/>
      <c r="H763" s="25"/>
      <c r="I763" s="25"/>
      <c r="J763" s="25"/>
      <c r="K763" s="25"/>
      <c r="X763" s="23"/>
    </row>
    <row r="764" spans="1:24" ht="12.75">
      <c r="A764" s="2"/>
      <c r="B764" s="2"/>
      <c r="C764" s="2"/>
      <c r="D764" s="2"/>
      <c r="E764" s="2"/>
      <c r="F764" s="2"/>
      <c r="G764" s="2"/>
      <c r="H764" s="25"/>
      <c r="I764" s="25"/>
      <c r="J764" s="25"/>
      <c r="K764" s="25"/>
      <c r="X764" s="23"/>
    </row>
    <row r="765" spans="1:24" ht="12.75">
      <c r="A765" s="2"/>
      <c r="B765" s="2"/>
      <c r="C765" s="2"/>
      <c r="D765" s="2"/>
      <c r="E765" s="2"/>
      <c r="F765" s="2"/>
      <c r="G765" s="2"/>
      <c r="H765" s="25"/>
      <c r="I765" s="25"/>
      <c r="J765" s="25"/>
      <c r="K765" s="25"/>
      <c r="X765" s="23"/>
    </row>
    <row r="766" spans="1:24" ht="12.75">
      <c r="A766" s="2"/>
      <c r="B766" s="2"/>
      <c r="C766" s="2"/>
      <c r="D766" s="2"/>
      <c r="E766" s="2"/>
      <c r="F766" s="2"/>
      <c r="G766" s="2"/>
      <c r="H766" s="25"/>
      <c r="I766" s="25"/>
      <c r="J766" s="25"/>
      <c r="K766" s="25"/>
      <c r="X766" s="23"/>
    </row>
    <row r="767" spans="1:24" ht="12.75">
      <c r="A767" s="2"/>
      <c r="B767" s="2"/>
      <c r="C767" s="2"/>
      <c r="D767" s="2"/>
      <c r="E767" s="2"/>
      <c r="F767" s="2"/>
      <c r="G767" s="2"/>
      <c r="H767" s="25"/>
      <c r="I767" s="25"/>
      <c r="J767" s="25"/>
      <c r="K767" s="25"/>
      <c r="X767" s="23"/>
    </row>
    <row r="768" spans="1:24" ht="12.75">
      <c r="A768" s="2"/>
      <c r="B768" s="2"/>
      <c r="C768" s="2"/>
      <c r="D768" s="2"/>
      <c r="E768" s="2"/>
      <c r="F768" s="2"/>
      <c r="G768" s="2"/>
      <c r="H768" s="25"/>
      <c r="I768" s="25"/>
      <c r="J768" s="25"/>
      <c r="K768" s="25"/>
      <c r="X768" s="23"/>
    </row>
    <row r="769" spans="1:24" ht="12.75">
      <c r="A769" s="2"/>
      <c r="B769" s="2"/>
      <c r="C769" s="2"/>
      <c r="D769" s="2"/>
      <c r="E769" s="2"/>
      <c r="F769" s="2"/>
      <c r="G769" s="2"/>
      <c r="H769" s="25"/>
      <c r="I769" s="25"/>
      <c r="J769" s="25"/>
      <c r="K769" s="25"/>
      <c r="X769" s="23"/>
    </row>
    <row r="770" spans="1:24" ht="12.75">
      <c r="A770" s="2"/>
      <c r="B770" s="2"/>
      <c r="C770" s="2"/>
      <c r="D770" s="2"/>
      <c r="E770" s="2"/>
      <c r="F770" s="2"/>
      <c r="G770" s="2"/>
      <c r="H770" s="25"/>
      <c r="I770" s="25"/>
      <c r="J770" s="25"/>
      <c r="K770" s="25"/>
      <c r="X770" s="23"/>
    </row>
    <row r="771" spans="1:24" ht="12.75">
      <c r="A771" s="2"/>
      <c r="B771" s="2"/>
      <c r="C771" s="2"/>
      <c r="D771" s="2"/>
      <c r="E771" s="2"/>
      <c r="F771" s="2"/>
      <c r="G771" s="2"/>
      <c r="H771" s="25"/>
      <c r="I771" s="25"/>
      <c r="J771" s="25"/>
      <c r="K771" s="25"/>
      <c r="X771" s="23"/>
    </row>
    <row r="772" spans="1:24" ht="12.75">
      <c r="A772" s="2"/>
      <c r="B772" s="2"/>
      <c r="C772" s="2"/>
      <c r="D772" s="2"/>
      <c r="E772" s="2"/>
      <c r="F772" s="2"/>
      <c r="G772" s="2"/>
      <c r="H772" s="25"/>
      <c r="I772" s="25"/>
      <c r="J772" s="25"/>
      <c r="K772" s="25"/>
      <c r="X772" s="23"/>
    </row>
    <row r="773" spans="1:24" ht="12.75">
      <c r="A773" s="2"/>
      <c r="B773" s="2"/>
      <c r="C773" s="2"/>
      <c r="D773" s="2"/>
      <c r="E773" s="2"/>
      <c r="F773" s="2"/>
      <c r="G773" s="2"/>
      <c r="H773" s="25"/>
      <c r="I773" s="25"/>
      <c r="J773" s="25"/>
      <c r="K773" s="25"/>
      <c r="X773" s="23"/>
    </row>
    <row r="774" spans="1:24" ht="12.75">
      <c r="A774" s="2"/>
      <c r="B774" s="2"/>
      <c r="C774" s="2"/>
      <c r="D774" s="2"/>
      <c r="E774" s="2"/>
      <c r="F774" s="2"/>
      <c r="G774" s="2"/>
      <c r="H774" s="25"/>
      <c r="I774" s="25"/>
      <c r="J774" s="25"/>
      <c r="K774" s="25"/>
      <c r="X774" s="23"/>
    </row>
    <row r="775" spans="1:24" ht="12.75">
      <c r="A775" s="2"/>
      <c r="B775" s="2"/>
      <c r="C775" s="2"/>
      <c r="D775" s="2"/>
      <c r="E775" s="2"/>
      <c r="F775" s="2"/>
      <c r="G775" s="2"/>
      <c r="H775" s="25"/>
      <c r="I775" s="25"/>
      <c r="J775" s="25"/>
      <c r="K775" s="25"/>
      <c r="X775" s="23"/>
    </row>
    <row r="776" spans="1:24" ht="12.75">
      <c r="A776" s="2"/>
      <c r="B776" s="2"/>
      <c r="C776" s="2"/>
      <c r="D776" s="2"/>
      <c r="E776" s="2"/>
      <c r="F776" s="2"/>
      <c r="G776" s="2"/>
      <c r="H776" s="25"/>
      <c r="I776" s="25"/>
      <c r="J776" s="25"/>
      <c r="K776" s="25"/>
      <c r="X776" s="23"/>
    </row>
    <row r="777" spans="1:24" ht="12.75">
      <c r="A777" s="2"/>
      <c r="B777" s="2"/>
      <c r="C777" s="2"/>
      <c r="D777" s="2"/>
      <c r="E777" s="2"/>
      <c r="F777" s="2"/>
      <c r="G777" s="2"/>
      <c r="H777" s="25"/>
      <c r="I777" s="25"/>
      <c r="J777" s="25"/>
      <c r="K777" s="25"/>
      <c r="X777" s="23"/>
    </row>
    <row r="778" spans="1:24" ht="12.75">
      <c r="A778" s="2"/>
      <c r="B778" s="2"/>
      <c r="C778" s="2"/>
      <c r="D778" s="2"/>
      <c r="E778" s="2"/>
      <c r="F778" s="2"/>
      <c r="G778" s="2"/>
      <c r="H778" s="25"/>
      <c r="I778" s="25"/>
      <c r="J778" s="25"/>
      <c r="K778" s="25"/>
      <c r="X778" s="23"/>
    </row>
    <row r="779" spans="1:24" ht="12.75">
      <c r="A779" s="2"/>
      <c r="B779" s="2"/>
      <c r="C779" s="2"/>
      <c r="D779" s="2"/>
      <c r="E779" s="2"/>
      <c r="F779" s="2"/>
      <c r="G779" s="2"/>
      <c r="H779" s="25"/>
      <c r="I779" s="25"/>
      <c r="J779" s="25"/>
      <c r="K779" s="25"/>
      <c r="X779" s="23"/>
    </row>
    <row r="780" spans="1:24" ht="12.75">
      <c r="A780" s="2"/>
      <c r="B780" s="2"/>
      <c r="C780" s="2"/>
      <c r="D780" s="2"/>
      <c r="E780" s="2"/>
      <c r="F780" s="2"/>
      <c r="G780" s="2"/>
      <c r="H780" s="25"/>
      <c r="I780" s="25"/>
      <c r="J780" s="25"/>
      <c r="K780" s="25"/>
      <c r="X780" s="23"/>
    </row>
    <row r="781" spans="1:24" ht="12.75">
      <c r="A781" s="2"/>
      <c r="B781" s="2"/>
      <c r="C781" s="2"/>
      <c r="D781" s="2"/>
      <c r="E781" s="2"/>
      <c r="F781" s="2"/>
      <c r="G781" s="2"/>
      <c r="H781" s="25"/>
      <c r="I781" s="25"/>
      <c r="J781" s="25"/>
      <c r="K781" s="25"/>
      <c r="X781" s="23"/>
    </row>
    <row r="782" spans="1:24" ht="12.75">
      <c r="A782" s="2"/>
      <c r="B782" s="2"/>
      <c r="C782" s="2"/>
      <c r="D782" s="2"/>
      <c r="E782" s="2"/>
      <c r="F782" s="2"/>
      <c r="G782" s="2"/>
      <c r="H782" s="25"/>
      <c r="I782" s="25"/>
      <c r="J782" s="25"/>
      <c r="K782" s="25"/>
      <c r="X782" s="23"/>
    </row>
    <row r="783" spans="1:24" ht="12.75">
      <c r="A783" s="2"/>
      <c r="B783" s="2"/>
      <c r="C783" s="2"/>
      <c r="D783" s="2"/>
      <c r="E783" s="2"/>
      <c r="F783" s="2"/>
      <c r="G783" s="2"/>
      <c r="H783" s="25"/>
      <c r="I783" s="25"/>
      <c r="J783" s="25"/>
      <c r="K783" s="25"/>
      <c r="X783" s="23"/>
    </row>
    <row r="784" spans="1:24" ht="12.75">
      <c r="A784" s="2"/>
      <c r="B784" s="2"/>
      <c r="C784" s="2"/>
      <c r="D784" s="2"/>
      <c r="E784" s="2"/>
      <c r="F784" s="2"/>
      <c r="G784" s="2"/>
      <c r="H784" s="25"/>
      <c r="I784" s="25"/>
      <c r="J784" s="25"/>
      <c r="K784" s="25"/>
      <c r="X784" s="23"/>
    </row>
    <row r="785" spans="1:24" ht="12.75">
      <c r="A785" s="2"/>
      <c r="B785" s="2"/>
      <c r="C785" s="2"/>
      <c r="D785" s="2"/>
      <c r="E785" s="2"/>
      <c r="F785" s="2"/>
      <c r="G785" s="2"/>
      <c r="H785" s="25"/>
      <c r="I785" s="25"/>
      <c r="J785" s="25"/>
      <c r="K785" s="25"/>
      <c r="X785" s="23"/>
    </row>
    <row r="786" spans="1:24" ht="12.75">
      <c r="A786" s="2"/>
      <c r="B786" s="2"/>
      <c r="C786" s="2"/>
      <c r="D786" s="2"/>
      <c r="E786" s="2"/>
      <c r="F786" s="2"/>
      <c r="G786" s="2"/>
      <c r="H786" s="25"/>
      <c r="I786" s="25"/>
      <c r="J786" s="25"/>
      <c r="K786" s="25"/>
      <c r="X786" s="23"/>
    </row>
    <row r="787" spans="1:24" ht="12.75">
      <c r="A787" s="2"/>
      <c r="B787" s="2"/>
      <c r="C787" s="2"/>
      <c r="D787" s="2"/>
      <c r="E787" s="2"/>
      <c r="F787" s="2"/>
      <c r="G787" s="2"/>
      <c r="H787" s="25"/>
      <c r="I787" s="25"/>
      <c r="J787" s="25"/>
      <c r="K787" s="25"/>
      <c r="X787" s="23"/>
    </row>
    <row r="788" spans="1:24" ht="12.75">
      <c r="A788" s="2"/>
      <c r="B788" s="2"/>
      <c r="C788" s="2"/>
      <c r="D788" s="2"/>
      <c r="E788" s="2"/>
      <c r="F788" s="2"/>
      <c r="G788" s="2"/>
      <c r="H788" s="25"/>
      <c r="I788" s="25"/>
      <c r="J788" s="25"/>
      <c r="K788" s="25"/>
      <c r="X788" s="23"/>
    </row>
    <row r="789" spans="1:24" ht="12.75">
      <c r="A789" s="2"/>
      <c r="B789" s="2"/>
      <c r="C789" s="2"/>
      <c r="D789" s="2"/>
      <c r="E789" s="2"/>
      <c r="F789" s="2"/>
      <c r="G789" s="2"/>
      <c r="H789" s="25"/>
      <c r="I789" s="25"/>
      <c r="J789" s="25"/>
      <c r="K789" s="25"/>
      <c r="X789" s="23"/>
    </row>
    <row r="790" spans="1:24" ht="12.75">
      <c r="A790" s="2"/>
      <c r="B790" s="2"/>
      <c r="C790" s="2"/>
      <c r="D790" s="2"/>
      <c r="E790" s="2"/>
      <c r="F790" s="2"/>
      <c r="G790" s="2"/>
      <c r="H790" s="25"/>
      <c r="I790" s="25"/>
      <c r="J790" s="25"/>
      <c r="K790" s="25"/>
      <c r="X790" s="23"/>
    </row>
    <row r="791" spans="1:24" ht="12.75">
      <c r="A791" s="2"/>
      <c r="B791" s="2"/>
      <c r="C791" s="2"/>
      <c r="D791" s="2"/>
      <c r="E791" s="2"/>
      <c r="F791" s="2"/>
      <c r="G791" s="2"/>
      <c r="H791" s="25"/>
      <c r="I791" s="25"/>
      <c r="J791" s="25"/>
      <c r="K791" s="25"/>
      <c r="X791" s="23"/>
    </row>
    <row r="792" spans="1:24" ht="12.75">
      <c r="A792" s="2"/>
      <c r="B792" s="2"/>
      <c r="C792" s="2"/>
      <c r="D792" s="2"/>
      <c r="E792" s="2"/>
      <c r="F792" s="2"/>
      <c r="G792" s="2"/>
      <c r="H792" s="25"/>
      <c r="I792" s="25"/>
      <c r="J792" s="25"/>
      <c r="K792" s="25"/>
      <c r="X792" s="23"/>
    </row>
    <row r="793" spans="1:24" ht="12.75">
      <c r="A793" s="2"/>
      <c r="B793" s="2"/>
      <c r="C793" s="2"/>
      <c r="D793" s="2"/>
      <c r="E793" s="2"/>
      <c r="F793" s="2"/>
      <c r="G793" s="2"/>
      <c r="H793" s="25"/>
      <c r="I793" s="25"/>
      <c r="J793" s="25"/>
      <c r="K793" s="25"/>
      <c r="X793" s="23"/>
    </row>
    <row r="794" spans="1:24" ht="12.75">
      <c r="A794" s="2"/>
      <c r="B794" s="2"/>
      <c r="C794" s="2"/>
      <c r="D794" s="2"/>
      <c r="E794" s="2"/>
      <c r="F794" s="2"/>
      <c r="G794" s="2"/>
      <c r="H794" s="25"/>
      <c r="I794" s="25"/>
      <c r="J794" s="25"/>
      <c r="K794" s="25"/>
      <c r="X794" s="23"/>
    </row>
    <row r="795" spans="1:24" ht="12.75">
      <c r="A795" s="2"/>
      <c r="B795" s="2"/>
      <c r="C795" s="2"/>
      <c r="D795" s="2"/>
      <c r="E795" s="2"/>
      <c r="F795" s="2"/>
      <c r="G795" s="2"/>
      <c r="H795" s="25"/>
      <c r="I795" s="25"/>
      <c r="J795" s="25"/>
      <c r="K795" s="25"/>
      <c r="X795" s="23"/>
    </row>
    <row r="796" spans="1:24" ht="12.75">
      <c r="A796" s="2"/>
      <c r="B796" s="2"/>
      <c r="C796" s="2"/>
      <c r="D796" s="2"/>
      <c r="E796" s="2"/>
      <c r="F796" s="2"/>
      <c r="G796" s="2"/>
      <c r="H796" s="25"/>
      <c r="I796" s="25"/>
      <c r="J796" s="25"/>
      <c r="K796" s="25"/>
      <c r="X796" s="23"/>
    </row>
    <row r="797" spans="1:24" ht="12.75">
      <c r="A797" s="2"/>
      <c r="B797" s="2"/>
      <c r="C797" s="2"/>
      <c r="D797" s="2"/>
      <c r="E797" s="2"/>
      <c r="F797" s="2"/>
      <c r="G797" s="2"/>
      <c r="H797" s="25"/>
      <c r="I797" s="25"/>
      <c r="J797" s="25"/>
      <c r="K797" s="25"/>
      <c r="X797" s="23"/>
    </row>
    <row r="798" spans="1:24" ht="12.75">
      <c r="A798" s="2"/>
      <c r="B798" s="2"/>
      <c r="C798" s="2"/>
      <c r="D798" s="2"/>
      <c r="E798" s="2"/>
      <c r="F798" s="2"/>
      <c r="G798" s="2"/>
      <c r="H798" s="25"/>
      <c r="I798" s="25"/>
      <c r="J798" s="25"/>
      <c r="K798" s="25"/>
      <c r="X798" s="23"/>
    </row>
    <row r="799" spans="1:24" ht="12.75">
      <c r="A799" s="2"/>
      <c r="B799" s="2"/>
      <c r="C799" s="2"/>
      <c r="D799" s="2"/>
      <c r="E799" s="2"/>
      <c r="F799" s="2"/>
      <c r="G799" s="2"/>
      <c r="H799" s="25"/>
      <c r="I799" s="25"/>
      <c r="J799" s="25"/>
      <c r="K799" s="25"/>
      <c r="X799" s="23"/>
    </row>
    <row r="800" spans="1:24" ht="12.75">
      <c r="A800" s="2"/>
      <c r="B800" s="2"/>
      <c r="C800" s="2"/>
      <c r="D800" s="2"/>
      <c r="E800" s="2"/>
      <c r="F800" s="2"/>
      <c r="G800" s="2"/>
      <c r="H800" s="25"/>
      <c r="I800" s="25"/>
      <c r="J800" s="25"/>
      <c r="K800" s="25"/>
      <c r="X800" s="23"/>
    </row>
    <row r="801" spans="1:24" ht="12.75">
      <c r="A801" s="2"/>
      <c r="B801" s="2"/>
      <c r="C801" s="2"/>
      <c r="D801" s="2"/>
      <c r="E801" s="2"/>
      <c r="F801" s="2"/>
      <c r="G801" s="2"/>
      <c r="H801" s="25"/>
      <c r="I801" s="25"/>
      <c r="J801" s="25"/>
      <c r="K801" s="25"/>
      <c r="X801" s="23"/>
    </row>
    <row r="802" spans="1:24" ht="12.75">
      <c r="A802" s="2"/>
      <c r="B802" s="2"/>
      <c r="C802" s="2"/>
      <c r="D802" s="2"/>
      <c r="E802" s="2"/>
      <c r="F802" s="2"/>
      <c r="G802" s="2"/>
      <c r="H802" s="25"/>
      <c r="I802" s="25"/>
      <c r="J802" s="25"/>
      <c r="K802" s="25"/>
      <c r="X802" s="23"/>
    </row>
    <row r="803" spans="1:24" ht="12.75">
      <c r="A803" s="2"/>
      <c r="B803" s="2"/>
      <c r="C803" s="2"/>
      <c r="D803" s="2"/>
      <c r="E803" s="2"/>
      <c r="F803" s="2"/>
      <c r="G803" s="2"/>
      <c r="H803" s="25"/>
      <c r="I803" s="25"/>
      <c r="J803" s="25"/>
      <c r="K803" s="25"/>
      <c r="X803" s="23"/>
    </row>
    <row r="804" spans="1:24" ht="12.75">
      <c r="A804" s="2"/>
      <c r="B804" s="2"/>
      <c r="C804" s="2"/>
      <c r="D804" s="2"/>
      <c r="E804" s="2"/>
      <c r="F804" s="2"/>
      <c r="G804" s="2"/>
      <c r="H804" s="25"/>
      <c r="I804" s="25"/>
      <c r="J804" s="25"/>
      <c r="K804" s="25"/>
      <c r="X804" s="23"/>
    </row>
    <row r="805" spans="1:24" ht="12.75">
      <c r="A805" s="2"/>
      <c r="B805" s="2"/>
      <c r="C805" s="2"/>
      <c r="D805" s="2"/>
      <c r="E805" s="2"/>
      <c r="F805" s="2"/>
      <c r="G805" s="2"/>
      <c r="H805" s="25"/>
      <c r="I805" s="25"/>
      <c r="J805" s="25"/>
      <c r="K805" s="25"/>
      <c r="X805" s="23"/>
    </row>
    <row r="806" spans="1:24" ht="12.75">
      <c r="A806" s="2"/>
      <c r="B806" s="2"/>
      <c r="C806" s="2"/>
      <c r="D806" s="2"/>
      <c r="E806" s="2"/>
      <c r="F806" s="2"/>
      <c r="G806" s="2"/>
      <c r="H806" s="25"/>
      <c r="I806" s="25"/>
      <c r="J806" s="25"/>
      <c r="K806" s="25"/>
      <c r="X806" s="23"/>
    </row>
    <row r="807" spans="1:24" ht="12.75">
      <c r="A807" s="2"/>
      <c r="B807" s="2"/>
      <c r="C807" s="2"/>
      <c r="D807" s="2"/>
      <c r="E807" s="2"/>
      <c r="F807" s="2"/>
      <c r="G807" s="2"/>
      <c r="H807" s="25"/>
      <c r="I807" s="25"/>
      <c r="J807" s="25"/>
      <c r="K807" s="25"/>
      <c r="X807" s="23"/>
    </row>
    <row r="808" spans="1:24" ht="12.75">
      <c r="A808" s="2"/>
      <c r="B808" s="2"/>
      <c r="C808" s="2"/>
      <c r="D808" s="2"/>
      <c r="E808" s="2"/>
      <c r="F808" s="2"/>
      <c r="G808" s="2"/>
      <c r="H808" s="25"/>
      <c r="I808" s="25"/>
      <c r="J808" s="25"/>
      <c r="K808" s="25"/>
      <c r="X808" s="23"/>
    </row>
    <row r="809" spans="1:24" ht="12.75">
      <c r="A809" s="2"/>
      <c r="B809" s="2"/>
      <c r="C809" s="2"/>
      <c r="D809" s="2"/>
      <c r="E809" s="2"/>
      <c r="F809" s="2"/>
      <c r="G809" s="2"/>
      <c r="H809" s="25"/>
      <c r="I809" s="25"/>
      <c r="J809" s="25"/>
      <c r="K809" s="25"/>
      <c r="X809" s="23"/>
    </row>
    <row r="810" spans="1:24" ht="12.75">
      <c r="A810" s="2"/>
      <c r="B810" s="2"/>
      <c r="C810" s="2"/>
      <c r="D810" s="2"/>
      <c r="E810" s="2"/>
      <c r="F810" s="2"/>
      <c r="G810" s="2"/>
      <c r="H810" s="25"/>
      <c r="I810" s="25"/>
      <c r="J810" s="25"/>
      <c r="K810" s="25"/>
      <c r="X810" s="23"/>
    </row>
    <row r="811" spans="1:24" ht="12.75">
      <c r="A811" s="2"/>
      <c r="B811" s="2"/>
      <c r="C811" s="2"/>
      <c r="D811" s="2"/>
      <c r="E811" s="2"/>
      <c r="F811" s="2"/>
      <c r="G811" s="2"/>
      <c r="H811" s="25"/>
      <c r="I811" s="25"/>
      <c r="J811" s="25"/>
      <c r="K811" s="25"/>
      <c r="X811" s="23"/>
    </row>
    <row r="812" spans="1:24" ht="12.75">
      <c r="A812" s="2"/>
      <c r="B812" s="2"/>
      <c r="C812" s="2"/>
      <c r="D812" s="2"/>
      <c r="E812" s="2"/>
      <c r="F812" s="2"/>
      <c r="G812" s="2"/>
      <c r="H812" s="25"/>
      <c r="I812" s="25"/>
      <c r="J812" s="25"/>
      <c r="K812" s="25"/>
      <c r="X812" s="23"/>
    </row>
    <row r="813" spans="1:24" ht="12.75">
      <c r="A813" s="2"/>
      <c r="B813" s="2"/>
      <c r="C813" s="2"/>
      <c r="D813" s="2"/>
      <c r="E813" s="2"/>
      <c r="F813" s="2"/>
      <c r="G813" s="2"/>
      <c r="H813" s="25"/>
      <c r="I813" s="25"/>
      <c r="J813" s="25"/>
      <c r="K813" s="25"/>
      <c r="X813" s="23"/>
    </row>
    <row r="814" spans="1:24" ht="12.75">
      <c r="A814" s="2"/>
      <c r="B814" s="2"/>
      <c r="C814" s="2"/>
      <c r="D814" s="2"/>
      <c r="E814" s="2"/>
      <c r="F814" s="2"/>
      <c r="G814" s="2"/>
      <c r="H814" s="25"/>
      <c r="I814" s="25"/>
      <c r="J814" s="25"/>
      <c r="K814" s="25"/>
      <c r="X814" s="23"/>
    </row>
    <row r="815" spans="1:24" ht="12.75">
      <c r="A815" s="2"/>
      <c r="B815" s="2"/>
      <c r="C815" s="2"/>
      <c r="D815" s="2"/>
      <c r="E815" s="2"/>
      <c r="F815" s="2"/>
      <c r="G815" s="2"/>
      <c r="H815" s="25"/>
      <c r="I815" s="25"/>
      <c r="J815" s="25"/>
      <c r="K815" s="25"/>
      <c r="X815" s="23"/>
    </row>
    <row r="816" spans="1:24" ht="12.75">
      <c r="A816" s="2"/>
      <c r="B816" s="2"/>
      <c r="C816" s="2"/>
      <c r="D816" s="2"/>
      <c r="E816" s="2"/>
      <c r="F816" s="2"/>
      <c r="G816" s="2"/>
      <c r="H816" s="25"/>
      <c r="I816" s="25"/>
      <c r="J816" s="25"/>
      <c r="K816" s="25"/>
      <c r="X816" s="23"/>
    </row>
    <row r="817" spans="1:24" ht="12.75">
      <c r="A817" s="2"/>
      <c r="B817" s="2"/>
      <c r="C817" s="2"/>
      <c r="D817" s="2"/>
      <c r="E817" s="2"/>
      <c r="F817" s="2"/>
      <c r="G817" s="2"/>
      <c r="H817" s="25"/>
      <c r="I817" s="25"/>
      <c r="J817" s="25"/>
      <c r="K817" s="25"/>
      <c r="X817" s="23"/>
    </row>
    <row r="818" spans="1:24" ht="12.75">
      <c r="A818" s="2"/>
      <c r="B818" s="2"/>
      <c r="C818" s="2"/>
      <c r="D818" s="2"/>
      <c r="E818" s="2"/>
      <c r="F818" s="2"/>
      <c r="G818" s="2"/>
      <c r="H818" s="25"/>
      <c r="I818" s="25"/>
      <c r="J818" s="25"/>
      <c r="K818" s="25"/>
      <c r="X818" s="23"/>
    </row>
    <row r="819" spans="1:24" ht="12.75">
      <c r="A819" s="2"/>
      <c r="B819" s="2"/>
      <c r="C819" s="2"/>
      <c r="D819" s="2"/>
      <c r="E819" s="2"/>
      <c r="F819" s="2"/>
      <c r="G819" s="2"/>
      <c r="H819" s="25"/>
      <c r="I819" s="25"/>
      <c r="J819" s="25"/>
      <c r="K819" s="25"/>
      <c r="X819" s="23"/>
    </row>
    <row r="820" spans="1:24" ht="12.75">
      <c r="A820" s="2"/>
      <c r="B820" s="2"/>
      <c r="C820" s="2"/>
      <c r="D820" s="2"/>
      <c r="E820" s="2"/>
      <c r="F820" s="2"/>
      <c r="G820" s="2"/>
      <c r="H820" s="25"/>
      <c r="I820" s="25"/>
      <c r="J820" s="25"/>
      <c r="K820" s="25"/>
      <c r="X820" s="23"/>
    </row>
    <row r="821" spans="1:24" ht="12.75">
      <c r="A821" s="2"/>
      <c r="B821" s="2"/>
      <c r="C821" s="2"/>
      <c r="D821" s="2"/>
      <c r="E821" s="2"/>
      <c r="F821" s="2"/>
      <c r="G821" s="2"/>
      <c r="H821" s="25"/>
      <c r="I821" s="25"/>
      <c r="J821" s="25"/>
      <c r="K821" s="25"/>
      <c r="X821" s="23"/>
    </row>
    <row r="822" spans="1:24" ht="12.75">
      <c r="A822" s="2"/>
      <c r="B822" s="2"/>
      <c r="C822" s="2"/>
      <c r="D822" s="2"/>
      <c r="E822" s="2"/>
      <c r="F822" s="2"/>
      <c r="G822" s="2"/>
      <c r="H822" s="25"/>
      <c r="I822" s="25"/>
      <c r="J822" s="25"/>
      <c r="K822" s="25"/>
      <c r="X822" s="23"/>
    </row>
    <row r="823" spans="1:24" ht="12.75">
      <c r="A823" s="2"/>
      <c r="B823" s="2"/>
      <c r="C823" s="2"/>
      <c r="D823" s="2"/>
      <c r="E823" s="2"/>
      <c r="F823" s="2"/>
      <c r="G823" s="2"/>
      <c r="H823" s="25"/>
      <c r="I823" s="25"/>
      <c r="J823" s="25"/>
      <c r="K823" s="25"/>
      <c r="X823" s="23"/>
    </row>
    <row r="824" spans="1:24" ht="12.75">
      <c r="A824" s="2"/>
      <c r="B824" s="2"/>
      <c r="C824" s="2"/>
      <c r="D824" s="2"/>
      <c r="E824" s="2"/>
      <c r="F824" s="2"/>
      <c r="G824" s="2"/>
      <c r="H824" s="25"/>
      <c r="I824" s="25"/>
      <c r="J824" s="25"/>
      <c r="K824" s="25"/>
      <c r="X824" s="23"/>
    </row>
    <row r="825" spans="1:24" ht="12.75">
      <c r="A825" s="2"/>
      <c r="B825" s="2"/>
      <c r="C825" s="2"/>
      <c r="D825" s="2"/>
      <c r="E825" s="2"/>
      <c r="F825" s="2"/>
      <c r="G825" s="2"/>
      <c r="H825" s="25"/>
      <c r="I825" s="25"/>
      <c r="J825" s="25"/>
      <c r="K825" s="25"/>
      <c r="X825" s="23"/>
    </row>
    <row r="826" spans="1:24" ht="12.75">
      <c r="A826" s="2"/>
      <c r="B826" s="2"/>
      <c r="C826" s="2"/>
      <c r="D826" s="2"/>
      <c r="E826" s="2"/>
      <c r="F826" s="2"/>
      <c r="G826" s="2"/>
      <c r="H826" s="25"/>
      <c r="I826" s="25"/>
      <c r="J826" s="25"/>
      <c r="K826" s="25"/>
      <c r="X826" s="23"/>
    </row>
    <row r="827" spans="1:24" ht="12.75">
      <c r="A827" s="2"/>
      <c r="B827" s="2"/>
      <c r="C827" s="2"/>
      <c r="D827" s="2"/>
      <c r="E827" s="2"/>
      <c r="F827" s="2"/>
      <c r="G827" s="2"/>
      <c r="H827" s="25"/>
      <c r="I827" s="25"/>
      <c r="J827" s="25"/>
      <c r="K827" s="25"/>
      <c r="X827" s="23"/>
    </row>
    <row r="828" spans="1:24" ht="12.75">
      <c r="A828" s="2"/>
      <c r="B828" s="2"/>
      <c r="C828" s="2"/>
      <c r="D828" s="2"/>
      <c r="E828" s="2"/>
      <c r="F828" s="2"/>
      <c r="G828" s="2"/>
      <c r="H828" s="25"/>
      <c r="I828" s="25"/>
      <c r="J828" s="25"/>
      <c r="K828" s="25"/>
      <c r="X828" s="23"/>
    </row>
    <row r="829" spans="1:24" ht="12.75">
      <c r="A829" s="2"/>
      <c r="B829" s="2"/>
      <c r="C829" s="2"/>
      <c r="D829" s="2"/>
      <c r="E829" s="2"/>
      <c r="F829" s="2"/>
      <c r="G829" s="2"/>
      <c r="H829" s="25"/>
      <c r="I829" s="25"/>
      <c r="J829" s="25"/>
      <c r="K829" s="25"/>
      <c r="X829" s="23"/>
    </row>
    <row r="830" spans="1:24" ht="12.75">
      <c r="A830" s="2"/>
      <c r="B830" s="2"/>
      <c r="C830" s="2"/>
      <c r="D830" s="2"/>
      <c r="E830" s="2"/>
      <c r="F830" s="2"/>
      <c r="G830" s="2"/>
      <c r="H830" s="25"/>
      <c r="I830" s="25"/>
      <c r="J830" s="25"/>
      <c r="K830" s="25"/>
      <c r="X830" s="23"/>
    </row>
    <row r="831" spans="1:24" ht="12.75">
      <c r="A831" s="2"/>
      <c r="B831" s="2"/>
      <c r="C831" s="2"/>
      <c r="D831" s="2"/>
      <c r="E831" s="2"/>
      <c r="F831" s="2"/>
      <c r="G831" s="2"/>
      <c r="H831" s="25"/>
      <c r="I831" s="25"/>
      <c r="J831" s="25"/>
      <c r="K831" s="25"/>
      <c r="X831" s="23"/>
    </row>
    <row r="832" spans="1:24" ht="12.75">
      <c r="A832" s="2"/>
      <c r="B832" s="2"/>
      <c r="C832" s="2"/>
      <c r="D832" s="2"/>
      <c r="E832" s="2"/>
      <c r="F832" s="2"/>
      <c r="G832" s="2"/>
      <c r="H832" s="25"/>
      <c r="I832" s="25"/>
      <c r="J832" s="25"/>
      <c r="K832" s="25"/>
      <c r="X832" s="23"/>
    </row>
    <row r="833" spans="1:24" ht="12.75">
      <c r="A833" s="2"/>
      <c r="B833" s="2"/>
      <c r="C833" s="2"/>
      <c r="D833" s="2"/>
      <c r="E833" s="2"/>
      <c r="F833" s="2"/>
      <c r="G833" s="2"/>
      <c r="H833" s="25"/>
      <c r="I833" s="25"/>
      <c r="J833" s="25"/>
      <c r="K833" s="25"/>
      <c r="X833" s="23"/>
    </row>
    <row r="834" spans="1:24" ht="12.75">
      <c r="A834" s="2"/>
      <c r="B834" s="2"/>
      <c r="C834" s="2"/>
      <c r="D834" s="2"/>
      <c r="E834" s="2"/>
      <c r="F834" s="2"/>
      <c r="G834" s="2"/>
      <c r="H834" s="25"/>
      <c r="I834" s="25"/>
      <c r="J834" s="25"/>
      <c r="K834" s="25"/>
      <c r="X834" s="23"/>
    </row>
    <row r="835" spans="1:24" ht="12.75">
      <c r="A835" s="2"/>
      <c r="B835" s="2"/>
      <c r="C835" s="2"/>
      <c r="D835" s="2"/>
      <c r="E835" s="2"/>
      <c r="F835" s="2"/>
      <c r="G835" s="2"/>
      <c r="H835" s="25"/>
      <c r="I835" s="25"/>
      <c r="J835" s="25"/>
      <c r="K835" s="25"/>
      <c r="X835" s="23"/>
    </row>
    <row r="836" spans="1:24" ht="12.75">
      <c r="A836" s="2"/>
      <c r="B836" s="2"/>
      <c r="C836" s="2"/>
      <c r="D836" s="2"/>
      <c r="E836" s="2"/>
      <c r="F836" s="2"/>
      <c r="G836" s="2"/>
      <c r="H836" s="25"/>
      <c r="I836" s="25"/>
      <c r="J836" s="25"/>
      <c r="K836" s="25"/>
      <c r="X836" s="23"/>
    </row>
    <row r="837" spans="1:24" ht="12.75">
      <c r="A837" s="2"/>
      <c r="B837" s="2"/>
      <c r="C837" s="2"/>
      <c r="D837" s="2"/>
      <c r="E837" s="2"/>
      <c r="F837" s="2"/>
      <c r="G837" s="2"/>
      <c r="H837" s="25"/>
      <c r="I837" s="25"/>
      <c r="J837" s="25"/>
      <c r="K837" s="25"/>
      <c r="X837" s="23"/>
    </row>
    <row r="838" spans="1:24" ht="12.75">
      <c r="A838" s="2"/>
      <c r="B838" s="2"/>
      <c r="C838" s="2"/>
      <c r="D838" s="2"/>
      <c r="E838" s="2"/>
      <c r="F838" s="2"/>
      <c r="G838" s="2"/>
      <c r="H838" s="25"/>
      <c r="I838" s="25"/>
      <c r="J838" s="25"/>
      <c r="K838" s="25"/>
      <c r="X838" s="23"/>
    </row>
    <row r="839" spans="1:24" ht="12.75">
      <c r="A839" s="2"/>
      <c r="B839" s="2"/>
      <c r="C839" s="2"/>
      <c r="D839" s="2"/>
      <c r="E839" s="2"/>
      <c r="F839" s="2"/>
      <c r="G839" s="2"/>
      <c r="H839" s="25"/>
      <c r="I839" s="25"/>
      <c r="J839" s="25"/>
      <c r="K839" s="25"/>
      <c r="X839" s="23"/>
    </row>
    <row r="840" spans="1:24" ht="12.75">
      <c r="A840" s="2"/>
      <c r="B840" s="2"/>
      <c r="C840" s="2"/>
      <c r="D840" s="2"/>
      <c r="E840" s="2"/>
      <c r="F840" s="2"/>
      <c r="G840" s="2"/>
      <c r="H840" s="25"/>
      <c r="I840" s="25"/>
      <c r="J840" s="25"/>
      <c r="K840" s="25"/>
      <c r="X840" s="23"/>
    </row>
    <row r="841" spans="1:24" ht="12.75">
      <c r="A841" s="2"/>
      <c r="B841" s="2"/>
      <c r="C841" s="2"/>
      <c r="D841" s="2"/>
      <c r="E841" s="2"/>
      <c r="F841" s="2"/>
      <c r="G841" s="2"/>
      <c r="H841" s="25"/>
      <c r="I841" s="25"/>
      <c r="J841" s="25"/>
      <c r="K841" s="25"/>
      <c r="X841" s="23"/>
    </row>
    <row r="842" spans="1:24" ht="12.75">
      <c r="A842" s="2"/>
      <c r="B842" s="2"/>
      <c r="C842" s="2"/>
      <c r="D842" s="2"/>
      <c r="E842" s="2"/>
      <c r="F842" s="2"/>
      <c r="G842" s="2"/>
      <c r="H842" s="25"/>
      <c r="I842" s="25"/>
      <c r="J842" s="25"/>
      <c r="K842" s="25"/>
      <c r="X842" s="23"/>
    </row>
    <row r="843" spans="1:24" ht="12.75">
      <c r="A843" s="2"/>
      <c r="B843" s="2"/>
      <c r="C843" s="2"/>
      <c r="D843" s="2"/>
      <c r="E843" s="2"/>
      <c r="F843" s="2"/>
      <c r="G843" s="2"/>
      <c r="H843" s="25"/>
      <c r="I843" s="25"/>
      <c r="J843" s="25"/>
      <c r="K843" s="25"/>
      <c r="X843" s="23"/>
    </row>
    <row r="844" spans="1:24" ht="12.75">
      <c r="A844" s="2"/>
      <c r="B844" s="2"/>
      <c r="C844" s="2"/>
      <c r="D844" s="2"/>
      <c r="E844" s="2"/>
      <c r="F844" s="2"/>
      <c r="G844" s="2"/>
      <c r="H844" s="25"/>
      <c r="I844" s="25"/>
      <c r="J844" s="25"/>
      <c r="K844" s="25"/>
      <c r="X844" s="23"/>
    </row>
    <row r="845" spans="1:24" ht="12.75">
      <c r="A845" s="2"/>
      <c r="B845" s="2"/>
      <c r="C845" s="2"/>
      <c r="D845" s="2"/>
      <c r="E845" s="2"/>
      <c r="F845" s="2"/>
      <c r="G845" s="2"/>
      <c r="H845" s="25"/>
      <c r="I845" s="25"/>
      <c r="J845" s="25"/>
      <c r="K845" s="25"/>
      <c r="X845" s="23"/>
    </row>
    <row r="846" spans="1:24" ht="12.75">
      <c r="A846" s="2"/>
      <c r="B846" s="2"/>
      <c r="C846" s="2"/>
      <c r="D846" s="2"/>
      <c r="E846" s="2"/>
      <c r="F846" s="2"/>
      <c r="G846" s="2"/>
      <c r="H846" s="25"/>
      <c r="I846" s="25"/>
      <c r="J846" s="25"/>
      <c r="K846" s="25"/>
      <c r="X846" s="23"/>
    </row>
    <row r="847" spans="1:24" ht="12.75">
      <c r="A847" s="2"/>
      <c r="B847" s="2"/>
      <c r="C847" s="2"/>
      <c r="D847" s="2"/>
      <c r="E847" s="2"/>
      <c r="F847" s="2"/>
      <c r="G847" s="2"/>
      <c r="H847" s="25"/>
      <c r="I847" s="25"/>
      <c r="J847" s="25"/>
      <c r="K847" s="25"/>
      <c r="X847" s="23"/>
    </row>
    <row r="848" spans="1:24" ht="12.75">
      <c r="A848" s="2"/>
      <c r="B848" s="2"/>
      <c r="C848" s="2"/>
      <c r="D848" s="2"/>
      <c r="E848" s="2"/>
      <c r="F848" s="2"/>
      <c r="G848" s="2"/>
      <c r="H848" s="25"/>
      <c r="I848" s="25"/>
      <c r="J848" s="25"/>
      <c r="K848" s="25"/>
      <c r="X848" s="23"/>
    </row>
    <row r="849" spans="1:24" ht="12.75">
      <c r="A849" s="2"/>
      <c r="B849" s="2"/>
      <c r="C849" s="2"/>
      <c r="D849" s="2"/>
      <c r="E849" s="2"/>
      <c r="F849" s="2"/>
      <c r="G849" s="2"/>
      <c r="H849" s="25"/>
      <c r="I849" s="25"/>
      <c r="J849" s="25"/>
      <c r="K849" s="25"/>
      <c r="X849" s="23"/>
    </row>
    <row r="850" spans="1:24" ht="12.75">
      <c r="A850" s="2"/>
      <c r="B850" s="2"/>
      <c r="C850" s="2"/>
      <c r="D850" s="2"/>
      <c r="E850" s="2"/>
      <c r="F850" s="2"/>
      <c r="G850" s="2"/>
      <c r="H850" s="25"/>
      <c r="I850" s="25"/>
      <c r="J850" s="25"/>
      <c r="K850" s="25"/>
      <c r="X850" s="23"/>
    </row>
    <row r="851" spans="1:24" ht="12.75">
      <c r="A851" s="2"/>
      <c r="B851" s="2"/>
      <c r="C851" s="2"/>
      <c r="D851" s="2"/>
      <c r="E851" s="2"/>
      <c r="F851" s="2"/>
      <c r="G851" s="2"/>
      <c r="H851" s="25"/>
      <c r="I851" s="25"/>
      <c r="J851" s="25"/>
      <c r="K851" s="25"/>
      <c r="X851" s="23"/>
    </row>
    <row r="852" spans="1:24" ht="12.75">
      <c r="A852" s="2"/>
      <c r="B852" s="2"/>
      <c r="C852" s="2"/>
      <c r="D852" s="2"/>
      <c r="E852" s="2"/>
      <c r="F852" s="2"/>
      <c r="G852" s="2"/>
      <c r="H852" s="25"/>
      <c r="I852" s="25"/>
      <c r="J852" s="25"/>
      <c r="K852" s="25"/>
      <c r="X852" s="23"/>
    </row>
    <row r="853" spans="1:24" ht="12.75">
      <c r="A853" s="2"/>
      <c r="B853" s="2"/>
      <c r="C853" s="2"/>
      <c r="D853" s="2"/>
      <c r="E853" s="2"/>
      <c r="F853" s="2"/>
      <c r="G853" s="2"/>
      <c r="H853" s="25"/>
      <c r="I853" s="25"/>
      <c r="J853" s="25"/>
      <c r="K853" s="25"/>
      <c r="X853" s="23"/>
    </row>
    <row r="854" spans="1:24" ht="12.75">
      <c r="A854" s="2"/>
      <c r="B854" s="2"/>
      <c r="C854" s="2"/>
      <c r="D854" s="2"/>
      <c r="E854" s="2"/>
      <c r="F854" s="2"/>
      <c r="G854" s="2"/>
      <c r="H854" s="25"/>
      <c r="I854" s="25"/>
      <c r="J854" s="25"/>
      <c r="K854" s="25"/>
      <c r="X854" s="23"/>
    </row>
    <row r="855" spans="1:24" ht="12.75">
      <c r="A855" s="2"/>
      <c r="B855" s="2"/>
      <c r="C855" s="2"/>
      <c r="D855" s="2"/>
      <c r="E855" s="2"/>
      <c r="F855" s="2"/>
      <c r="G855" s="2"/>
      <c r="H855" s="25"/>
      <c r="I855" s="25"/>
      <c r="J855" s="25"/>
      <c r="K855" s="25"/>
      <c r="X855" s="23"/>
    </row>
    <row r="856" spans="1:24" ht="12.75">
      <c r="A856" s="2"/>
      <c r="B856" s="2"/>
      <c r="C856" s="2"/>
      <c r="D856" s="2"/>
      <c r="E856" s="2"/>
      <c r="F856" s="2"/>
      <c r="G856" s="2"/>
      <c r="H856" s="25"/>
      <c r="I856" s="25"/>
      <c r="J856" s="25"/>
      <c r="K856" s="25"/>
      <c r="X856" s="23"/>
    </row>
    <row r="857" spans="1:24" ht="12.75">
      <c r="A857" s="2"/>
      <c r="B857" s="2"/>
      <c r="C857" s="2"/>
      <c r="D857" s="2"/>
      <c r="E857" s="2"/>
      <c r="F857" s="2"/>
      <c r="G857" s="2"/>
      <c r="H857" s="25"/>
      <c r="I857" s="25"/>
      <c r="J857" s="25"/>
      <c r="K857" s="25"/>
      <c r="X857" s="23"/>
    </row>
    <row r="858" spans="1:24" ht="12.75">
      <c r="A858" s="2"/>
      <c r="B858" s="2"/>
      <c r="C858" s="2"/>
      <c r="D858" s="2"/>
      <c r="E858" s="2"/>
      <c r="F858" s="2"/>
      <c r="G858" s="2"/>
      <c r="H858" s="25"/>
      <c r="I858" s="25"/>
      <c r="J858" s="25"/>
      <c r="K858" s="25"/>
      <c r="X858" s="23"/>
    </row>
    <row r="859" spans="1:24" ht="12.75">
      <c r="A859" s="2"/>
      <c r="B859" s="2"/>
      <c r="C859" s="2"/>
      <c r="D859" s="2"/>
      <c r="E859" s="2"/>
      <c r="F859" s="2"/>
      <c r="G859" s="2"/>
      <c r="H859" s="25"/>
      <c r="I859" s="25"/>
      <c r="J859" s="25"/>
      <c r="K859" s="25"/>
      <c r="X859" s="23"/>
    </row>
    <row r="860" spans="1:24" ht="12.75">
      <c r="A860" s="2"/>
      <c r="B860" s="2"/>
      <c r="C860" s="2"/>
      <c r="D860" s="2"/>
      <c r="E860" s="2"/>
      <c r="F860" s="2"/>
      <c r="G860" s="2"/>
      <c r="H860" s="25"/>
      <c r="I860" s="25"/>
      <c r="J860" s="25"/>
      <c r="K860" s="25"/>
      <c r="X860" s="23"/>
    </row>
    <row r="861" spans="1:24" ht="12.75">
      <c r="A861" s="2"/>
      <c r="B861" s="2"/>
      <c r="C861" s="2"/>
      <c r="D861" s="2"/>
      <c r="E861" s="2"/>
      <c r="F861" s="2"/>
      <c r="G861" s="2"/>
      <c r="H861" s="25"/>
      <c r="I861" s="25"/>
      <c r="J861" s="25"/>
      <c r="K861" s="25"/>
      <c r="X861" s="23"/>
    </row>
    <row r="862" spans="1:24" ht="12.75">
      <c r="A862" s="2"/>
      <c r="B862" s="2"/>
      <c r="C862" s="2"/>
      <c r="D862" s="2"/>
      <c r="E862" s="2"/>
      <c r="F862" s="2"/>
      <c r="G862" s="2"/>
      <c r="H862" s="25"/>
      <c r="I862" s="25"/>
      <c r="J862" s="25"/>
      <c r="K862" s="25"/>
      <c r="X862" s="23"/>
    </row>
    <row r="863" spans="1:24" ht="12.75">
      <c r="A863" s="2"/>
      <c r="B863" s="2"/>
      <c r="C863" s="2"/>
      <c r="D863" s="2"/>
      <c r="E863" s="2"/>
      <c r="F863" s="2"/>
      <c r="G863" s="2"/>
      <c r="H863" s="25"/>
      <c r="I863" s="25"/>
      <c r="J863" s="25"/>
      <c r="K863" s="25"/>
      <c r="X863" s="23"/>
    </row>
    <row r="864" spans="1:24" ht="12.75">
      <c r="A864" s="2"/>
      <c r="B864" s="2"/>
      <c r="C864" s="2"/>
      <c r="D864" s="2"/>
      <c r="E864" s="2"/>
      <c r="F864" s="2"/>
      <c r="G864" s="2"/>
      <c r="H864" s="25"/>
      <c r="I864" s="25"/>
      <c r="J864" s="25"/>
      <c r="K864" s="25"/>
      <c r="X864" s="23"/>
    </row>
    <row r="865" spans="1:24" ht="12.75">
      <c r="A865" s="2"/>
      <c r="B865" s="2"/>
      <c r="C865" s="2"/>
      <c r="D865" s="2"/>
      <c r="E865" s="2"/>
      <c r="F865" s="2"/>
      <c r="G865" s="2"/>
      <c r="H865" s="25"/>
      <c r="I865" s="25"/>
      <c r="J865" s="25"/>
      <c r="K865" s="25"/>
      <c r="X865" s="23"/>
    </row>
    <row r="866" spans="1:24" ht="12.75">
      <c r="A866" s="2"/>
      <c r="B866" s="2"/>
      <c r="C866" s="2"/>
      <c r="D866" s="2"/>
      <c r="E866" s="2"/>
      <c r="F866" s="2"/>
      <c r="G866" s="2"/>
      <c r="H866" s="25"/>
      <c r="I866" s="25"/>
      <c r="J866" s="25"/>
      <c r="K866" s="25"/>
      <c r="X866" s="23"/>
    </row>
    <row r="867" spans="1:24" ht="12.75">
      <c r="A867" s="2"/>
      <c r="B867" s="2"/>
      <c r="C867" s="2"/>
      <c r="D867" s="2"/>
      <c r="E867" s="2"/>
      <c r="F867" s="2"/>
      <c r="G867" s="2"/>
      <c r="H867" s="25"/>
      <c r="I867" s="25"/>
      <c r="J867" s="25"/>
      <c r="K867" s="25"/>
      <c r="X867" s="23"/>
    </row>
    <row r="868" spans="1:24" ht="12.75">
      <c r="A868" s="2"/>
      <c r="B868" s="2"/>
      <c r="C868" s="2"/>
      <c r="D868" s="2"/>
      <c r="E868" s="2"/>
      <c r="F868" s="2"/>
      <c r="G868" s="2"/>
      <c r="H868" s="25"/>
      <c r="I868" s="25"/>
      <c r="J868" s="25"/>
      <c r="K868" s="25"/>
      <c r="X868" s="23"/>
    </row>
    <row r="869" spans="1:24" ht="12.75">
      <c r="A869" s="2"/>
      <c r="B869" s="2"/>
      <c r="C869" s="2"/>
      <c r="D869" s="2"/>
      <c r="E869" s="2"/>
      <c r="F869" s="2"/>
      <c r="G869" s="2"/>
      <c r="H869" s="25"/>
      <c r="I869" s="25"/>
      <c r="J869" s="25"/>
      <c r="K869" s="25"/>
      <c r="X869" s="23"/>
    </row>
    <row r="870" spans="1:24" ht="12.75">
      <c r="A870" s="2"/>
      <c r="B870" s="2"/>
      <c r="C870" s="2"/>
      <c r="D870" s="2"/>
      <c r="E870" s="2"/>
      <c r="F870" s="2"/>
      <c r="G870" s="2"/>
      <c r="H870" s="25"/>
      <c r="I870" s="25"/>
      <c r="J870" s="25"/>
      <c r="K870" s="25"/>
      <c r="X870" s="23"/>
    </row>
    <row r="871" spans="1:24" ht="12.75">
      <c r="A871" s="2"/>
      <c r="B871" s="2"/>
      <c r="C871" s="2"/>
      <c r="D871" s="2"/>
      <c r="E871" s="2"/>
      <c r="F871" s="2"/>
      <c r="G871" s="2"/>
      <c r="H871" s="25"/>
      <c r="I871" s="25"/>
      <c r="J871" s="25"/>
      <c r="K871" s="25"/>
      <c r="X871" s="23"/>
    </row>
    <row r="872" spans="1:24" ht="12.75">
      <c r="A872" s="2"/>
      <c r="B872" s="2"/>
      <c r="C872" s="2"/>
      <c r="D872" s="2"/>
      <c r="E872" s="2"/>
      <c r="F872" s="2"/>
      <c r="G872" s="2"/>
      <c r="H872" s="25"/>
      <c r="I872" s="25"/>
      <c r="J872" s="25"/>
      <c r="K872" s="25"/>
      <c r="X872" s="23"/>
    </row>
    <row r="873" spans="1:24" ht="12.75">
      <c r="A873" s="2"/>
      <c r="B873" s="2"/>
      <c r="C873" s="2"/>
      <c r="D873" s="2"/>
      <c r="E873" s="2"/>
      <c r="F873" s="2"/>
      <c r="G873" s="2"/>
      <c r="H873" s="25"/>
      <c r="I873" s="25"/>
      <c r="J873" s="25"/>
      <c r="K873" s="25"/>
      <c r="X873" s="23"/>
    </row>
    <row r="874" spans="1:24" ht="12.75">
      <c r="A874" s="2"/>
      <c r="B874" s="2"/>
      <c r="C874" s="2"/>
      <c r="D874" s="2"/>
      <c r="E874" s="2"/>
      <c r="F874" s="2"/>
      <c r="G874" s="2"/>
      <c r="H874" s="25"/>
      <c r="I874" s="25"/>
      <c r="J874" s="25"/>
      <c r="K874" s="25"/>
      <c r="X874" s="23"/>
    </row>
    <row r="875" spans="1:24" ht="12.75">
      <c r="A875" s="2"/>
      <c r="B875" s="2"/>
      <c r="C875" s="2"/>
      <c r="D875" s="2"/>
      <c r="E875" s="2"/>
      <c r="F875" s="2"/>
      <c r="G875" s="2"/>
      <c r="H875" s="25"/>
      <c r="I875" s="25"/>
      <c r="J875" s="25"/>
      <c r="K875" s="25"/>
      <c r="X875" s="23"/>
    </row>
    <row r="876" spans="1:24" ht="12.75">
      <c r="A876" s="2"/>
      <c r="B876" s="2"/>
      <c r="C876" s="2"/>
      <c r="D876" s="2"/>
      <c r="E876" s="2"/>
      <c r="F876" s="2"/>
      <c r="G876" s="2"/>
      <c r="H876" s="25"/>
      <c r="I876" s="25"/>
      <c r="J876" s="25"/>
      <c r="K876" s="25"/>
      <c r="X876" s="23"/>
    </row>
    <row r="877" spans="1:24" ht="12.75">
      <c r="A877" s="2"/>
      <c r="B877" s="2"/>
      <c r="C877" s="2"/>
      <c r="D877" s="2"/>
      <c r="E877" s="2"/>
      <c r="F877" s="2"/>
      <c r="G877" s="2"/>
      <c r="H877" s="25"/>
      <c r="I877" s="25"/>
      <c r="J877" s="25"/>
      <c r="K877" s="25"/>
      <c r="X877" s="23"/>
    </row>
    <row r="878" spans="1:24" ht="12.75">
      <c r="A878" s="2"/>
      <c r="B878" s="2"/>
      <c r="C878" s="2"/>
      <c r="D878" s="2"/>
      <c r="E878" s="2"/>
      <c r="F878" s="2"/>
      <c r="G878" s="2"/>
      <c r="H878" s="25"/>
      <c r="I878" s="25"/>
      <c r="J878" s="25"/>
      <c r="K878" s="25"/>
      <c r="X878" s="23"/>
    </row>
    <row r="879" spans="1:24" ht="12.75">
      <c r="A879" s="2"/>
      <c r="B879" s="2"/>
      <c r="C879" s="2"/>
      <c r="D879" s="2"/>
      <c r="E879" s="2"/>
      <c r="F879" s="2"/>
      <c r="G879" s="2"/>
      <c r="H879" s="25"/>
      <c r="I879" s="25"/>
      <c r="J879" s="25"/>
      <c r="K879" s="25"/>
      <c r="X879" s="23"/>
    </row>
    <row r="880" spans="1:24" ht="12.75">
      <c r="A880" s="2"/>
      <c r="B880" s="2"/>
      <c r="C880" s="2"/>
      <c r="D880" s="2"/>
      <c r="E880" s="2"/>
      <c r="F880" s="2"/>
      <c r="G880" s="2"/>
      <c r="H880" s="25"/>
      <c r="I880" s="25"/>
      <c r="J880" s="25"/>
      <c r="K880" s="25"/>
      <c r="X880" s="23"/>
    </row>
    <row r="881" spans="1:24" ht="12.75">
      <c r="A881" s="2"/>
      <c r="B881" s="2"/>
      <c r="C881" s="2"/>
      <c r="D881" s="2"/>
      <c r="E881" s="2"/>
      <c r="F881" s="2"/>
      <c r="G881" s="2"/>
      <c r="H881" s="25"/>
      <c r="I881" s="25"/>
      <c r="J881" s="25"/>
      <c r="K881" s="25"/>
      <c r="X881" s="23"/>
    </row>
    <row r="882" spans="1:24" ht="12.75">
      <c r="A882" s="2"/>
      <c r="B882" s="2"/>
      <c r="C882" s="2"/>
      <c r="D882" s="2"/>
      <c r="E882" s="2"/>
      <c r="F882" s="2"/>
      <c r="G882" s="2"/>
      <c r="H882" s="25"/>
      <c r="I882" s="25"/>
      <c r="J882" s="25"/>
      <c r="K882" s="25"/>
      <c r="X882" s="23"/>
    </row>
    <row r="883" spans="1:24" ht="12.75">
      <c r="A883" s="2"/>
      <c r="B883" s="2"/>
      <c r="C883" s="2"/>
      <c r="D883" s="2"/>
      <c r="E883" s="2"/>
      <c r="F883" s="2"/>
      <c r="G883" s="2"/>
      <c r="H883" s="25"/>
      <c r="I883" s="25"/>
      <c r="J883" s="25"/>
      <c r="K883" s="25"/>
      <c r="X883" s="23"/>
    </row>
    <row r="884" spans="1:24" ht="12.75">
      <c r="A884" s="2"/>
      <c r="B884" s="2"/>
      <c r="C884" s="2"/>
      <c r="D884" s="2"/>
      <c r="E884" s="2"/>
      <c r="F884" s="2"/>
      <c r="G884" s="2"/>
      <c r="H884" s="25"/>
      <c r="I884" s="25"/>
      <c r="J884" s="25"/>
      <c r="K884" s="25"/>
      <c r="X884" s="23"/>
    </row>
    <row r="885" spans="1:24" ht="12.75">
      <c r="A885" s="2"/>
      <c r="B885" s="2"/>
      <c r="C885" s="2"/>
      <c r="D885" s="2"/>
      <c r="E885" s="2"/>
      <c r="F885" s="2"/>
      <c r="G885" s="2"/>
      <c r="H885" s="25"/>
      <c r="I885" s="25"/>
      <c r="J885" s="25"/>
      <c r="K885" s="25"/>
      <c r="X885" s="23"/>
    </row>
    <row r="886" spans="1:24" ht="12.75">
      <c r="A886" s="2"/>
      <c r="B886" s="2"/>
      <c r="C886" s="2"/>
      <c r="D886" s="2"/>
      <c r="E886" s="2"/>
      <c r="F886" s="2"/>
      <c r="G886" s="2"/>
      <c r="H886" s="25"/>
      <c r="I886" s="25"/>
      <c r="J886" s="25"/>
      <c r="K886" s="25"/>
      <c r="X886" s="23"/>
    </row>
    <row r="887" spans="1:24" ht="12.75">
      <c r="A887" s="2"/>
      <c r="B887" s="2"/>
      <c r="C887" s="2"/>
      <c r="D887" s="2"/>
      <c r="E887" s="2"/>
      <c r="F887" s="2"/>
      <c r="G887" s="2"/>
      <c r="H887" s="25"/>
      <c r="I887" s="25"/>
      <c r="J887" s="25"/>
      <c r="K887" s="25"/>
      <c r="X887" s="23"/>
    </row>
    <row r="888" spans="1:24" ht="12.75">
      <c r="A888" s="2"/>
      <c r="B888" s="2"/>
      <c r="C888" s="2"/>
      <c r="D888" s="2"/>
      <c r="E888" s="2"/>
      <c r="F888" s="2"/>
      <c r="G888" s="2"/>
      <c r="H888" s="25"/>
      <c r="I888" s="25"/>
      <c r="J888" s="25"/>
      <c r="K888" s="25"/>
      <c r="X888" s="23"/>
    </row>
    <row r="889" spans="1:24" ht="12.75">
      <c r="A889" s="2"/>
      <c r="B889" s="2"/>
      <c r="C889" s="2"/>
      <c r="D889" s="2"/>
      <c r="E889" s="2"/>
      <c r="F889" s="2"/>
      <c r="G889" s="2"/>
      <c r="H889" s="25"/>
      <c r="I889" s="25"/>
      <c r="J889" s="25"/>
      <c r="K889" s="25"/>
      <c r="X889" s="23"/>
    </row>
    <row r="890" spans="1:24" ht="12.75">
      <c r="A890" s="2"/>
      <c r="B890" s="2"/>
      <c r="C890" s="2"/>
      <c r="D890" s="2"/>
      <c r="E890" s="2"/>
      <c r="F890" s="2"/>
      <c r="G890" s="2"/>
      <c r="H890" s="25"/>
      <c r="I890" s="25"/>
      <c r="J890" s="25"/>
      <c r="K890" s="25"/>
      <c r="X890" s="23"/>
    </row>
    <row r="891" spans="1:24" ht="12.75">
      <c r="A891" s="2"/>
      <c r="B891" s="2"/>
      <c r="C891" s="2"/>
      <c r="D891" s="2"/>
      <c r="E891" s="2"/>
      <c r="F891" s="2"/>
      <c r="G891" s="2"/>
      <c r="H891" s="25"/>
      <c r="I891" s="25"/>
      <c r="J891" s="25"/>
      <c r="K891" s="25"/>
      <c r="X891" s="23"/>
    </row>
    <row r="892" spans="1:24" ht="12.75">
      <c r="A892" s="2"/>
      <c r="B892" s="2"/>
      <c r="C892" s="2"/>
      <c r="D892" s="2"/>
      <c r="E892" s="2"/>
      <c r="F892" s="2"/>
      <c r="G892" s="2"/>
      <c r="H892" s="25"/>
      <c r="I892" s="25"/>
      <c r="J892" s="25"/>
      <c r="K892" s="25"/>
      <c r="X892" s="23"/>
    </row>
    <row r="893" spans="1:24" ht="12.75">
      <c r="A893" s="2"/>
      <c r="B893" s="2"/>
      <c r="C893" s="2"/>
      <c r="D893" s="2"/>
      <c r="E893" s="2"/>
      <c r="F893" s="2"/>
      <c r="G893" s="2"/>
      <c r="H893" s="25"/>
      <c r="I893" s="25"/>
      <c r="J893" s="25"/>
      <c r="K893" s="25"/>
      <c r="X893" s="23"/>
    </row>
    <row r="894" spans="1:24" ht="12.75">
      <c r="A894" s="2"/>
      <c r="B894" s="2"/>
      <c r="C894" s="2"/>
      <c r="D894" s="2"/>
      <c r="E894" s="2"/>
      <c r="F894" s="2"/>
      <c r="G894" s="2"/>
      <c r="H894" s="25"/>
      <c r="I894" s="25"/>
      <c r="J894" s="25"/>
      <c r="K894" s="25"/>
      <c r="X894" s="23"/>
    </row>
    <row r="895" spans="1:24" ht="12.75">
      <c r="A895" s="2"/>
      <c r="B895" s="2"/>
      <c r="C895" s="2"/>
      <c r="D895" s="2"/>
      <c r="E895" s="2"/>
      <c r="F895" s="2"/>
      <c r="G895" s="2"/>
      <c r="H895" s="25"/>
      <c r="I895" s="25"/>
      <c r="J895" s="25"/>
      <c r="K895" s="25"/>
      <c r="X895" s="23"/>
    </row>
    <row r="896" spans="1:24" ht="12.75">
      <c r="A896" s="2"/>
      <c r="B896" s="2"/>
      <c r="C896" s="2"/>
      <c r="D896" s="2"/>
      <c r="E896" s="2"/>
      <c r="F896" s="2"/>
      <c r="G896" s="2"/>
      <c r="H896" s="25"/>
      <c r="I896" s="25"/>
      <c r="J896" s="25"/>
      <c r="K896" s="25"/>
      <c r="X896" s="23"/>
    </row>
    <row r="897" spans="1:24" ht="12.75">
      <c r="A897" s="2"/>
      <c r="B897" s="2"/>
      <c r="C897" s="2"/>
      <c r="D897" s="2"/>
      <c r="E897" s="2"/>
      <c r="F897" s="2"/>
      <c r="G897" s="2"/>
      <c r="H897" s="25"/>
      <c r="I897" s="25"/>
      <c r="J897" s="25"/>
      <c r="K897" s="25"/>
      <c r="X897" s="23"/>
    </row>
    <row r="898" spans="1:24" ht="12.75">
      <c r="A898" s="2"/>
      <c r="B898" s="2"/>
      <c r="C898" s="2"/>
      <c r="D898" s="2"/>
      <c r="E898" s="2"/>
      <c r="F898" s="2"/>
      <c r="G898" s="2"/>
      <c r="H898" s="25"/>
      <c r="I898" s="25"/>
      <c r="J898" s="25"/>
      <c r="K898" s="25"/>
      <c r="X898" s="23"/>
    </row>
    <row r="899" spans="1:24" ht="12.75">
      <c r="A899" s="2"/>
      <c r="B899" s="2"/>
      <c r="C899" s="2"/>
      <c r="D899" s="2"/>
      <c r="E899" s="2"/>
      <c r="F899" s="2"/>
      <c r="G899" s="2"/>
      <c r="H899" s="25"/>
      <c r="I899" s="25"/>
      <c r="J899" s="25"/>
      <c r="K899" s="25"/>
      <c r="X899" s="23"/>
    </row>
    <row r="900" spans="1:24" ht="12.75">
      <c r="A900" s="2"/>
      <c r="B900" s="2"/>
      <c r="C900" s="2"/>
      <c r="D900" s="2"/>
      <c r="E900" s="2"/>
      <c r="F900" s="2"/>
      <c r="G900" s="2"/>
      <c r="H900" s="25"/>
      <c r="I900" s="25"/>
      <c r="J900" s="25"/>
      <c r="K900" s="25"/>
      <c r="X900" s="23"/>
    </row>
    <row r="901" spans="1:24" ht="12.75">
      <c r="A901" s="2"/>
      <c r="B901" s="2"/>
      <c r="C901" s="2"/>
      <c r="D901" s="2"/>
      <c r="E901" s="2"/>
      <c r="F901" s="2"/>
      <c r="G901" s="2"/>
      <c r="H901" s="25"/>
      <c r="I901" s="25"/>
      <c r="J901" s="25"/>
      <c r="K901" s="25"/>
      <c r="X901" s="23"/>
    </row>
    <row r="902" spans="1:24" ht="12.75">
      <c r="A902" s="2"/>
      <c r="B902" s="2"/>
      <c r="C902" s="2"/>
      <c r="D902" s="2"/>
      <c r="E902" s="2"/>
      <c r="F902" s="2"/>
      <c r="G902" s="2"/>
      <c r="H902" s="25"/>
      <c r="I902" s="25"/>
      <c r="J902" s="25"/>
      <c r="K902" s="25"/>
      <c r="X902" s="23"/>
    </row>
    <row r="903" spans="1:24" ht="12.75">
      <c r="A903" s="2"/>
      <c r="B903" s="2"/>
      <c r="C903" s="2"/>
      <c r="D903" s="2"/>
      <c r="E903" s="2"/>
      <c r="F903" s="2"/>
      <c r="G903" s="2"/>
      <c r="H903" s="25"/>
      <c r="I903" s="25"/>
      <c r="J903" s="25"/>
      <c r="K903" s="25"/>
      <c r="X903" s="23"/>
    </row>
    <row r="904" spans="1:24" ht="12.75">
      <c r="A904" s="2"/>
      <c r="B904" s="2"/>
      <c r="C904" s="2"/>
      <c r="D904" s="2"/>
      <c r="E904" s="2"/>
      <c r="F904" s="2"/>
      <c r="G904" s="2"/>
      <c r="H904" s="25"/>
      <c r="I904" s="25"/>
      <c r="J904" s="25"/>
      <c r="K904" s="25"/>
      <c r="X904" s="23"/>
    </row>
    <row r="905" spans="1:24" ht="12.75">
      <c r="A905" s="2"/>
      <c r="B905" s="2"/>
      <c r="C905" s="2"/>
      <c r="D905" s="2"/>
      <c r="E905" s="2"/>
      <c r="F905" s="2"/>
      <c r="G905" s="2"/>
      <c r="H905" s="25"/>
      <c r="I905" s="25"/>
      <c r="J905" s="25"/>
      <c r="K905" s="25"/>
      <c r="X905" s="23"/>
    </row>
    <row r="906" spans="1:24" ht="12.75">
      <c r="A906" s="2"/>
      <c r="B906" s="2"/>
      <c r="C906" s="2"/>
      <c r="D906" s="2"/>
      <c r="E906" s="2"/>
      <c r="F906" s="2"/>
      <c r="G906" s="2"/>
      <c r="H906" s="25"/>
      <c r="I906" s="25"/>
      <c r="J906" s="25"/>
      <c r="K906" s="25"/>
      <c r="X906" s="23"/>
    </row>
    <row r="907" spans="1:24" ht="12.75">
      <c r="A907" s="2"/>
      <c r="B907" s="2"/>
      <c r="C907" s="2"/>
      <c r="D907" s="2"/>
      <c r="E907" s="2"/>
      <c r="F907" s="2"/>
      <c r="G907" s="2"/>
      <c r="H907" s="25"/>
      <c r="I907" s="25"/>
      <c r="J907" s="25"/>
      <c r="K907" s="25"/>
      <c r="X907" s="23"/>
    </row>
    <row r="908" spans="1:24" ht="12.75">
      <c r="A908" s="2"/>
      <c r="B908" s="2"/>
      <c r="C908" s="2"/>
      <c r="D908" s="2"/>
      <c r="E908" s="2"/>
      <c r="F908" s="2"/>
      <c r="G908" s="2"/>
      <c r="H908" s="25"/>
      <c r="I908" s="25"/>
      <c r="J908" s="25"/>
      <c r="K908" s="25"/>
      <c r="X908" s="23"/>
    </row>
    <row r="909" spans="1:24" ht="12.75">
      <c r="A909" s="2"/>
      <c r="B909" s="2"/>
      <c r="C909" s="2"/>
      <c r="D909" s="2"/>
      <c r="E909" s="2"/>
      <c r="F909" s="2"/>
      <c r="G909" s="2"/>
      <c r="H909" s="25"/>
      <c r="I909" s="25"/>
      <c r="J909" s="25"/>
      <c r="K909" s="25"/>
      <c r="X909" s="23"/>
    </row>
    <row r="910" spans="1:24" ht="12.75">
      <c r="A910" s="2"/>
      <c r="B910" s="2"/>
      <c r="C910" s="2"/>
      <c r="D910" s="2"/>
      <c r="E910" s="2"/>
      <c r="F910" s="2"/>
      <c r="G910" s="2"/>
      <c r="H910" s="25"/>
      <c r="I910" s="25"/>
      <c r="J910" s="25"/>
      <c r="K910" s="25"/>
      <c r="X910" s="23"/>
    </row>
    <row r="911" spans="1:24" ht="12.75">
      <c r="A911" s="2"/>
      <c r="B911" s="2"/>
      <c r="C911" s="2"/>
      <c r="D911" s="2"/>
      <c r="E911" s="2"/>
      <c r="F911" s="2"/>
      <c r="G911" s="2"/>
      <c r="H911" s="25"/>
      <c r="I911" s="25"/>
      <c r="J911" s="25"/>
      <c r="K911" s="25"/>
      <c r="X911" s="23"/>
    </row>
    <row r="912" spans="1:24" ht="12.75">
      <c r="A912" s="2"/>
      <c r="B912" s="2"/>
      <c r="C912" s="2"/>
      <c r="D912" s="2"/>
      <c r="E912" s="2"/>
      <c r="F912" s="2"/>
      <c r="G912" s="2"/>
      <c r="H912" s="25"/>
      <c r="I912" s="25"/>
      <c r="J912" s="25"/>
      <c r="K912" s="25"/>
      <c r="X912" s="23"/>
    </row>
    <row r="913" spans="1:24" ht="12.75">
      <c r="A913" s="2"/>
      <c r="B913" s="2"/>
      <c r="C913" s="2"/>
      <c r="D913" s="2"/>
      <c r="E913" s="2"/>
      <c r="F913" s="2"/>
      <c r="G913" s="2"/>
      <c r="H913" s="25"/>
      <c r="I913" s="25"/>
      <c r="J913" s="25"/>
      <c r="K913" s="25"/>
      <c r="X913" s="23"/>
    </row>
    <row r="914" spans="1:24" ht="12.75">
      <c r="A914" s="2"/>
      <c r="B914" s="2"/>
      <c r="C914" s="2"/>
      <c r="D914" s="2"/>
      <c r="E914" s="2"/>
      <c r="F914" s="2"/>
      <c r="G914" s="2"/>
      <c r="H914" s="25"/>
      <c r="I914" s="25"/>
      <c r="J914" s="25"/>
      <c r="K914" s="25"/>
      <c r="X914" s="23"/>
    </row>
    <row r="915" spans="1:24" ht="12.75">
      <c r="A915" s="2"/>
      <c r="B915" s="2"/>
      <c r="C915" s="2"/>
      <c r="D915" s="2"/>
      <c r="E915" s="2"/>
      <c r="F915" s="2"/>
      <c r="G915" s="2"/>
      <c r="H915" s="25"/>
      <c r="I915" s="25"/>
      <c r="J915" s="25"/>
      <c r="K915" s="25"/>
      <c r="X915" s="23"/>
    </row>
    <row r="916" spans="1:24" ht="12.75">
      <c r="A916" s="2"/>
      <c r="B916" s="2"/>
      <c r="C916" s="2"/>
      <c r="D916" s="2"/>
      <c r="E916" s="2"/>
      <c r="F916" s="2"/>
      <c r="G916" s="2"/>
      <c r="H916" s="25"/>
      <c r="I916" s="25"/>
      <c r="J916" s="25"/>
      <c r="K916" s="25"/>
      <c r="X916" s="23"/>
    </row>
    <row r="917" spans="1:24" ht="12.75">
      <c r="A917" s="2"/>
      <c r="B917" s="2"/>
      <c r="C917" s="2"/>
      <c r="D917" s="2"/>
      <c r="E917" s="2"/>
      <c r="F917" s="2"/>
      <c r="G917" s="2"/>
      <c r="H917" s="25"/>
      <c r="I917" s="25"/>
      <c r="J917" s="25"/>
      <c r="K917" s="25"/>
      <c r="X917" s="23"/>
    </row>
    <row r="918" spans="1:24" ht="12.75">
      <c r="A918" s="2"/>
      <c r="B918" s="2"/>
      <c r="C918" s="2"/>
      <c r="D918" s="2"/>
      <c r="E918" s="2"/>
      <c r="F918" s="2"/>
      <c r="G918" s="2"/>
      <c r="H918" s="25"/>
      <c r="I918" s="25"/>
      <c r="J918" s="25"/>
      <c r="K918" s="25"/>
      <c r="X918" s="23"/>
    </row>
    <row r="919" spans="1:24" ht="12.75">
      <c r="A919" s="2"/>
      <c r="B919" s="2"/>
      <c r="C919" s="2"/>
      <c r="D919" s="2"/>
      <c r="E919" s="2"/>
      <c r="F919" s="2"/>
      <c r="G919" s="2"/>
      <c r="H919" s="25"/>
      <c r="I919" s="25"/>
      <c r="J919" s="25"/>
      <c r="K919" s="25"/>
      <c r="X919" s="23"/>
    </row>
    <row r="920" spans="1:24" ht="12.75">
      <c r="A920" s="2"/>
      <c r="B920" s="2"/>
      <c r="C920" s="2"/>
      <c r="D920" s="2"/>
      <c r="E920" s="2"/>
      <c r="F920" s="2"/>
      <c r="G920" s="2"/>
      <c r="H920" s="25"/>
      <c r="I920" s="25"/>
      <c r="J920" s="25"/>
      <c r="K920" s="25"/>
      <c r="X920" s="23"/>
    </row>
    <row r="921" spans="1:24" ht="12.75">
      <c r="A921" s="2"/>
      <c r="B921" s="2"/>
      <c r="C921" s="2"/>
      <c r="D921" s="2"/>
      <c r="E921" s="2"/>
      <c r="F921" s="2"/>
      <c r="G921" s="2"/>
      <c r="H921" s="25"/>
      <c r="I921" s="25"/>
      <c r="J921" s="25"/>
      <c r="K921" s="25"/>
      <c r="X921" s="23"/>
    </row>
    <row r="922" spans="1:24" ht="12.75">
      <c r="A922" s="2"/>
      <c r="B922" s="2"/>
      <c r="C922" s="2"/>
      <c r="D922" s="2"/>
      <c r="E922" s="2"/>
      <c r="F922" s="2"/>
      <c r="G922" s="2"/>
      <c r="H922" s="25"/>
      <c r="I922" s="25"/>
      <c r="J922" s="25"/>
      <c r="K922" s="25"/>
      <c r="X922" s="23"/>
    </row>
    <row r="923" spans="1:24" ht="12.75">
      <c r="A923" s="2"/>
      <c r="B923" s="2"/>
      <c r="C923" s="2"/>
      <c r="D923" s="2"/>
      <c r="E923" s="2"/>
      <c r="F923" s="2"/>
      <c r="G923" s="2"/>
      <c r="H923" s="25"/>
      <c r="I923" s="25"/>
      <c r="J923" s="25"/>
      <c r="K923" s="25"/>
      <c r="X923" s="23"/>
    </row>
    <row r="924" spans="1:24" ht="12.75">
      <c r="A924" s="2"/>
      <c r="B924" s="2"/>
      <c r="C924" s="2"/>
      <c r="D924" s="2"/>
      <c r="E924" s="2"/>
      <c r="F924" s="2"/>
      <c r="G924" s="2"/>
      <c r="H924" s="25"/>
      <c r="I924" s="25"/>
      <c r="J924" s="25"/>
      <c r="K924" s="25"/>
      <c r="X924" s="23"/>
    </row>
    <row r="925" spans="1:24" ht="12.75">
      <c r="A925" s="2"/>
      <c r="B925" s="2"/>
      <c r="C925" s="2"/>
      <c r="D925" s="2"/>
      <c r="E925" s="2"/>
      <c r="F925" s="2"/>
      <c r="G925" s="2"/>
      <c r="H925" s="25"/>
      <c r="I925" s="25"/>
      <c r="J925" s="25"/>
      <c r="K925" s="25"/>
      <c r="X925" s="23"/>
    </row>
    <row r="926" spans="1:24" ht="12.75">
      <c r="A926" s="2"/>
      <c r="B926" s="2"/>
      <c r="C926" s="2"/>
      <c r="D926" s="2"/>
      <c r="E926" s="2"/>
      <c r="F926" s="2"/>
      <c r="G926" s="2"/>
      <c r="H926" s="25"/>
      <c r="I926" s="25"/>
      <c r="J926" s="25"/>
      <c r="K926" s="25"/>
      <c r="X926" s="23"/>
    </row>
    <row r="927" spans="1:24" ht="12.75">
      <c r="A927" s="2"/>
      <c r="B927" s="2"/>
      <c r="C927" s="2"/>
      <c r="D927" s="2"/>
      <c r="E927" s="2"/>
      <c r="F927" s="2"/>
      <c r="G927" s="2"/>
      <c r="H927" s="25"/>
      <c r="I927" s="25"/>
      <c r="J927" s="25"/>
      <c r="K927" s="25"/>
      <c r="X927" s="23"/>
    </row>
    <row r="928" spans="1:24" ht="12.75">
      <c r="A928" s="2"/>
      <c r="B928" s="2"/>
      <c r="C928" s="2"/>
      <c r="D928" s="2"/>
      <c r="E928" s="2"/>
      <c r="F928" s="2"/>
      <c r="G928" s="2"/>
      <c r="H928" s="25"/>
      <c r="I928" s="25"/>
      <c r="J928" s="25"/>
      <c r="K928" s="25"/>
      <c r="X928" s="23"/>
    </row>
    <row r="929" spans="1:24" ht="12.75">
      <c r="A929" s="2"/>
      <c r="B929" s="2"/>
      <c r="C929" s="2"/>
      <c r="D929" s="2"/>
      <c r="E929" s="2"/>
      <c r="F929" s="2"/>
      <c r="G929" s="2"/>
      <c r="H929" s="25"/>
      <c r="I929" s="25"/>
      <c r="J929" s="25"/>
      <c r="K929" s="25"/>
      <c r="X929" s="23"/>
    </row>
    <row r="930" spans="1:24" ht="12.75">
      <c r="A930" s="2"/>
      <c r="B930" s="2"/>
      <c r="C930" s="2"/>
      <c r="D930" s="2"/>
      <c r="E930" s="2"/>
      <c r="F930" s="2"/>
      <c r="G930" s="2"/>
      <c r="H930" s="25"/>
      <c r="I930" s="25"/>
      <c r="J930" s="25"/>
      <c r="K930" s="25"/>
      <c r="X930" s="23"/>
    </row>
    <row r="931" spans="1:24" ht="12.75">
      <c r="A931" s="2"/>
      <c r="B931" s="2"/>
      <c r="C931" s="2"/>
      <c r="D931" s="2"/>
      <c r="E931" s="2"/>
      <c r="F931" s="2"/>
      <c r="G931" s="2"/>
      <c r="H931" s="25"/>
      <c r="I931" s="25"/>
      <c r="J931" s="25"/>
      <c r="K931" s="25"/>
      <c r="X931" s="23"/>
    </row>
    <row r="932" spans="1:24" ht="12.75">
      <c r="A932" s="2"/>
      <c r="B932" s="2"/>
      <c r="C932" s="2"/>
      <c r="D932" s="2"/>
      <c r="E932" s="2"/>
      <c r="F932" s="2"/>
      <c r="G932" s="2"/>
      <c r="H932" s="25"/>
      <c r="I932" s="25"/>
      <c r="J932" s="25"/>
      <c r="K932" s="25"/>
      <c r="X932" s="23"/>
    </row>
    <row r="933" spans="1:24" ht="12.75">
      <c r="A933" s="2"/>
      <c r="B933" s="2"/>
      <c r="C933" s="2"/>
      <c r="D933" s="2"/>
      <c r="E933" s="2"/>
      <c r="F933" s="2"/>
      <c r="G933" s="2"/>
      <c r="H933" s="25"/>
      <c r="I933" s="25"/>
      <c r="J933" s="25"/>
      <c r="K933" s="25"/>
      <c r="X933" s="23"/>
    </row>
    <row r="934" spans="1:24" ht="12.75">
      <c r="A934" s="2"/>
      <c r="B934" s="2"/>
      <c r="C934" s="2"/>
      <c r="D934" s="2"/>
      <c r="E934" s="2"/>
      <c r="F934" s="2"/>
      <c r="G934" s="2"/>
      <c r="H934" s="25"/>
      <c r="I934" s="25"/>
      <c r="J934" s="25"/>
      <c r="K934" s="25"/>
      <c r="X934" s="23"/>
    </row>
    <row r="935" spans="1:24" ht="12.75">
      <c r="A935" s="2"/>
      <c r="B935" s="2"/>
      <c r="C935" s="2"/>
      <c r="D935" s="2"/>
      <c r="E935" s="2"/>
      <c r="F935" s="2"/>
      <c r="G935" s="2"/>
      <c r="H935" s="25"/>
      <c r="I935" s="25"/>
      <c r="J935" s="25"/>
      <c r="K935" s="25"/>
      <c r="X935" s="23"/>
    </row>
    <row r="936" spans="1:24" ht="12.75">
      <c r="A936" s="2"/>
      <c r="B936" s="2"/>
      <c r="C936" s="2"/>
      <c r="D936" s="2"/>
      <c r="E936" s="2"/>
      <c r="F936" s="2"/>
      <c r="G936" s="2"/>
      <c r="H936" s="25"/>
      <c r="I936" s="25"/>
      <c r="J936" s="25"/>
      <c r="K936" s="25"/>
      <c r="X936" s="23"/>
    </row>
    <row r="937" spans="1:24" ht="12.75">
      <c r="A937" s="2"/>
      <c r="B937" s="2"/>
      <c r="C937" s="2"/>
      <c r="D937" s="2"/>
      <c r="E937" s="2"/>
      <c r="F937" s="2"/>
      <c r="G937" s="2"/>
      <c r="H937" s="25"/>
      <c r="I937" s="25"/>
      <c r="J937" s="25"/>
      <c r="K937" s="25"/>
      <c r="X937" s="23"/>
    </row>
    <row r="938" spans="1:24" ht="12.75">
      <c r="A938" s="2"/>
      <c r="B938" s="2"/>
      <c r="C938" s="2"/>
      <c r="D938" s="2"/>
      <c r="E938" s="2"/>
      <c r="F938" s="2"/>
      <c r="G938" s="2"/>
      <c r="H938" s="25"/>
      <c r="I938" s="25"/>
      <c r="J938" s="25"/>
      <c r="K938" s="25"/>
      <c r="X938" s="23"/>
    </row>
    <row r="939" spans="1:24" ht="12.75">
      <c r="A939" s="2"/>
      <c r="B939" s="2"/>
      <c r="C939" s="2"/>
      <c r="D939" s="2"/>
      <c r="E939" s="2"/>
      <c r="F939" s="2"/>
      <c r="G939" s="2"/>
      <c r="H939" s="25"/>
      <c r="I939" s="25"/>
      <c r="J939" s="25"/>
      <c r="K939" s="25"/>
      <c r="X939" s="23"/>
    </row>
    <row r="940" spans="1:24" ht="12.75">
      <c r="A940" s="2"/>
      <c r="B940" s="2"/>
      <c r="C940" s="2"/>
      <c r="D940" s="2"/>
      <c r="E940" s="2"/>
      <c r="F940" s="2"/>
      <c r="G940" s="2"/>
      <c r="H940" s="25"/>
      <c r="I940" s="25"/>
      <c r="J940" s="25"/>
      <c r="K940" s="25"/>
      <c r="X940" s="23"/>
    </row>
    <row r="941" spans="1:24" ht="12.75">
      <c r="A941" s="2"/>
      <c r="B941" s="2"/>
      <c r="C941" s="2"/>
      <c r="D941" s="2"/>
      <c r="E941" s="2"/>
      <c r="F941" s="2"/>
      <c r="G941" s="2"/>
      <c r="H941" s="25"/>
      <c r="I941" s="25"/>
      <c r="J941" s="25"/>
      <c r="K941" s="25"/>
      <c r="X941" s="23"/>
    </row>
    <row r="942" spans="1:24" ht="12.75">
      <c r="A942" s="2"/>
      <c r="B942" s="2"/>
      <c r="C942" s="2"/>
      <c r="D942" s="2"/>
      <c r="E942" s="2"/>
      <c r="F942" s="2"/>
      <c r="G942" s="2"/>
      <c r="H942" s="25"/>
      <c r="I942" s="25"/>
      <c r="J942" s="25"/>
      <c r="K942" s="25"/>
      <c r="X942" s="23"/>
    </row>
    <row r="943" spans="1:24" ht="12.75">
      <c r="A943" s="2"/>
      <c r="B943" s="2"/>
      <c r="C943" s="2"/>
      <c r="D943" s="2"/>
      <c r="E943" s="2"/>
      <c r="F943" s="2"/>
      <c r="G943" s="2"/>
      <c r="H943" s="25"/>
      <c r="I943" s="25"/>
      <c r="J943" s="25"/>
      <c r="K943" s="25"/>
      <c r="X943" s="23"/>
    </row>
    <row r="944" spans="1:24" ht="12.75">
      <c r="A944" s="2"/>
      <c r="B944" s="2"/>
      <c r="C944" s="2"/>
      <c r="D944" s="2"/>
      <c r="E944" s="2"/>
      <c r="F944" s="2"/>
      <c r="G944" s="2"/>
      <c r="H944" s="25"/>
      <c r="I944" s="25"/>
      <c r="J944" s="25"/>
      <c r="K944" s="25"/>
      <c r="X944" s="23"/>
    </row>
    <row r="945" spans="1:24" ht="12.75">
      <c r="A945" s="2"/>
      <c r="B945" s="2"/>
      <c r="C945" s="2"/>
      <c r="D945" s="2"/>
      <c r="E945" s="2"/>
      <c r="F945" s="2"/>
      <c r="G945" s="2"/>
      <c r="H945" s="25"/>
      <c r="I945" s="25"/>
      <c r="J945" s="25"/>
      <c r="K945" s="25"/>
      <c r="X945" s="23"/>
    </row>
    <row r="946" spans="1:24" ht="12.75">
      <c r="A946" s="2"/>
      <c r="B946" s="2"/>
      <c r="C946" s="2"/>
      <c r="D946" s="2"/>
      <c r="E946" s="2"/>
      <c r="F946" s="2"/>
      <c r="G946" s="2"/>
      <c r="H946" s="25"/>
      <c r="I946" s="25"/>
      <c r="J946" s="25"/>
      <c r="K946" s="25"/>
      <c r="X946" s="23"/>
    </row>
    <row r="947" spans="1:24" ht="12.75">
      <c r="A947" s="2"/>
      <c r="B947" s="2"/>
      <c r="C947" s="2"/>
      <c r="D947" s="2"/>
      <c r="E947" s="2"/>
      <c r="F947" s="2"/>
      <c r="G947" s="2"/>
      <c r="H947" s="25"/>
      <c r="I947" s="25"/>
      <c r="J947" s="25"/>
      <c r="K947" s="25"/>
      <c r="X947" s="23"/>
    </row>
    <row r="948" spans="1:24" ht="12.75">
      <c r="A948" s="2"/>
      <c r="B948" s="2"/>
      <c r="C948" s="2"/>
      <c r="D948" s="2"/>
      <c r="E948" s="2"/>
      <c r="F948" s="2"/>
      <c r="G948" s="2"/>
      <c r="H948" s="25"/>
      <c r="I948" s="25"/>
      <c r="J948" s="25"/>
      <c r="K948" s="25"/>
      <c r="X948" s="23"/>
    </row>
    <row r="949" spans="1:24" ht="12.75">
      <c r="A949" s="2"/>
      <c r="B949" s="2"/>
      <c r="C949" s="2"/>
      <c r="D949" s="2"/>
      <c r="E949" s="2"/>
      <c r="F949" s="2"/>
      <c r="G949" s="2"/>
      <c r="H949" s="25"/>
      <c r="I949" s="25"/>
      <c r="J949" s="25"/>
      <c r="K949" s="25"/>
      <c r="X949" s="23"/>
    </row>
    <row r="950" spans="1:24" ht="12.75">
      <c r="A950" s="2"/>
      <c r="B950" s="2"/>
      <c r="C950" s="2"/>
      <c r="D950" s="2"/>
      <c r="E950" s="2"/>
      <c r="F950" s="2"/>
      <c r="G950" s="2"/>
      <c r="H950" s="25"/>
      <c r="I950" s="25"/>
      <c r="J950" s="25"/>
      <c r="K950" s="25"/>
      <c r="X950" s="23"/>
    </row>
    <row r="951" spans="1:24" ht="12.75">
      <c r="A951" s="2"/>
      <c r="B951" s="2"/>
      <c r="C951" s="2"/>
      <c r="D951" s="2"/>
      <c r="E951" s="2"/>
      <c r="F951" s="2"/>
      <c r="G951" s="2"/>
      <c r="H951" s="25"/>
      <c r="I951" s="25"/>
      <c r="J951" s="25"/>
      <c r="K951" s="25"/>
      <c r="X951" s="23"/>
    </row>
    <row r="952" spans="1:24" ht="12.75">
      <c r="A952" s="2"/>
      <c r="B952" s="2"/>
      <c r="C952" s="2"/>
      <c r="D952" s="2"/>
      <c r="E952" s="2"/>
      <c r="F952" s="2"/>
      <c r="G952" s="2"/>
      <c r="H952" s="25"/>
      <c r="I952" s="25"/>
      <c r="J952" s="25"/>
      <c r="K952" s="25"/>
      <c r="X952" s="23"/>
    </row>
    <row r="953" spans="1:24" ht="12.75">
      <c r="A953" s="2"/>
      <c r="B953" s="2"/>
      <c r="C953" s="2"/>
      <c r="D953" s="2"/>
      <c r="E953" s="2"/>
      <c r="F953" s="2"/>
      <c r="G953" s="2"/>
      <c r="H953" s="25"/>
      <c r="I953" s="25"/>
      <c r="J953" s="25"/>
      <c r="K953" s="25"/>
      <c r="X953" s="23"/>
    </row>
    <row r="954" spans="1:24" ht="12.75">
      <c r="A954" s="2"/>
      <c r="B954" s="2"/>
      <c r="C954" s="2"/>
      <c r="D954" s="2"/>
      <c r="E954" s="2"/>
      <c r="F954" s="2"/>
      <c r="G954" s="2"/>
      <c r="H954" s="25"/>
      <c r="I954" s="25"/>
      <c r="J954" s="25"/>
      <c r="K954" s="25"/>
      <c r="X954" s="23"/>
    </row>
    <row r="955" spans="1:24" ht="12.75">
      <c r="A955" s="2"/>
      <c r="B955" s="2"/>
      <c r="C955" s="2"/>
      <c r="D955" s="2"/>
      <c r="E955" s="2"/>
      <c r="F955" s="2"/>
      <c r="G955" s="2"/>
      <c r="H955" s="25"/>
      <c r="I955" s="25"/>
      <c r="J955" s="25"/>
      <c r="K955" s="25"/>
      <c r="X955" s="23"/>
    </row>
    <row r="956" spans="1:24" ht="12.75">
      <c r="A956" s="2"/>
      <c r="B956" s="2"/>
      <c r="C956" s="2"/>
      <c r="D956" s="2"/>
      <c r="E956" s="2"/>
      <c r="F956" s="2"/>
      <c r="G956" s="2"/>
      <c r="H956" s="25"/>
      <c r="I956" s="25"/>
      <c r="J956" s="25"/>
      <c r="K956" s="25"/>
      <c r="X956" s="23"/>
    </row>
    <row r="957" spans="1:24" ht="12.75">
      <c r="A957" s="2"/>
      <c r="B957" s="2"/>
      <c r="C957" s="2"/>
      <c r="D957" s="2"/>
      <c r="E957" s="2"/>
      <c r="F957" s="2"/>
      <c r="G957" s="2"/>
      <c r="H957" s="25"/>
      <c r="I957" s="25"/>
      <c r="J957" s="25"/>
      <c r="K957" s="25"/>
      <c r="X957" s="23"/>
    </row>
    <row r="958" spans="1:24" ht="12.75">
      <c r="A958" s="2"/>
      <c r="B958" s="2"/>
      <c r="C958" s="2"/>
      <c r="D958" s="2"/>
      <c r="E958" s="2"/>
      <c r="F958" s="2"/>
      <c r="G958" s="2"/>
      <c r="H958" s="25"/>
      <c r="I958" s="25"/>
      <c r="J958" s="25"/>
      <c r="K958" s="25"/>
      <c r="X958" s="23"/>
    </row>
    <row r="959" spans="1:24" ht="12.75">
      <c r="A959" s="2"/>
      <c r="B959" s="2"/>
      <c r="C959" s="2"/>
      <c r="D959" s="2"/>
      <c r="E959" s="2"/>
      <c r="F959" s="2"/>
      <c r="G959" s="2"/>
      <c r="H959" s="25"/>
      <c r="I959" s="25"/>
      <c r="J959" s="25"/>
      <c r="K959" s="25"/>
      <c r="X959" s="23"/>
    </row>
    <row r="960" spans="1:24" ht="12.75">
      <c r="A960" s="2"/>
      <c r="B960" s="2"/>
      <c r="C960" s="2"/>
      <c r="D960" s="2"/>
      <c r="E960" s="2"/>
      <c r="F960" s="2"/>
      <c r="G960" s="2"/>
      <c r="H960" s="25"/>
      <c r="I960" s="25"/>
      <c r="J960" s="25"/>
      <c r="K960" s="25"/>
      <c r="X960" s="23"/>
    </row>
    <row r="961" spans="1:24" ht="12.75">
      <c r="A961" s="2"/>
      <c r="B961" s="2"/>
      <c r="C961" s="2"/>
      <c r="D961" s="2"/>
      <c r="E961" s="2"/>
      <c r="F961" s="2"/>
      <c r="G961" s="2"/>
      <c r="H961" s="25"/>
      <c r="I961" s="25"/>
      <c r="J961" s="25"/>
      <c r="K961" s="25"/>
      <c r="X961" s="23"/>
    </row>
    <row r="962" spans="1:24" ht="12.75">
      <c r="A962" s="2"/>
      <c r="B962" s="2"/>
      <c r="C962" s="2"/>
      <c r="D962" s="2"/>
      <c r="E962" s="2"/>
      <c r="F962" s="2"/>
      <c r="G962" s="2"/>
      <c r="H962" s="25"/>
      <c r="I962" s="25"/>
      <c r="J962" s="25"/>
      <c r="K962" s="25"/>
      <c r="X962" s="23"/>
    </row>
    <row r="963" spans="1:24" ht="12.75">
      <c r="A963" s="2"/>
      <c r="B963" s="2"/>
      <c r="C963" s="2"/>
      <c r="D963" s="2"/>
      <c r="E963" s="2"/>
      <c r="F963" s="2"/>
      <c r="G963" s="2"/>
      <c r="H963" s="25"/>
      <c r="I963" s="25"/>
      <c r="J963" s="25"/>
      <c r="K963" s="25"/>
      <c r="X963" s="23"/>
    </row>
    <row r="964" spans="1:24" ht="12.75">
      <c r="A964" s="2"/>
      <c r="B964" s="2"/>
      <c r="C964" s="2"/>
      <c r="D964" s="2"/>
      <c r="E964" s="2"/>
      <c r="F964" s="2"/>
      <c r="G964" s="2"/>
      <c r="H964" s="25"/>
      <c r="I964" s="25"/>
      <c r="J964" s="25"/>
      <c r="K964" s="25"/>
      <c r="X964" s="23"/>
    </row>
    <row r="965" spans="1:24" ht="12.75">
      <c r="A965" s="2"/>
      <c r="B965" s="2"/>
      <c r="C965" s="2"/>
      <c r="D965" s="2"/>
      <c r="E965" s="2"/>
      <c r="F965" s="2"/>
      <c r="G965" s="2"/>
      <c r="H965" s="25"/>
      <c r="I965" s="25"/>
      <c r="J965" s="25"/>
      <c r="K965" s="25"/>
      <c r="X965" s="23"/>
    </row>
    <row r="966" spans="1:24" ht="12.75">
      <c r="A966" s="2"/>
      <c r="B966" s="2"/>
      <c r="C966" s="2"/>
      <c r="D966" s="2"/>
      <c r="E966" s="2"/>
      <c r="F966" s="2"/>
      <c r="G966" s="2"/>
      <c r="H966" s="25"/>
      <c r="I966" s="25"/>
      <c r="J966" s="25"/>
      <c r="K966" s="25"/>
      <c r="X966" s="23"/>
    </row>
    <row r="967" spans="1:24" ht="12.75">
      <c r="A967" s="2"/>
      <c r="B967" s="2"/>
      <c r="C967" s="2"/>
      <c r="D967" s="2"/>
      <c r="E967" s="2"/>
      <c r="F967" s="2"/>
      <c r="G967" s="2"/>
      <c r="H967" s="25"/>
      <c r="I967" s="25"/>
      <c r="J967" s="25"/>
      <c r="K967" s="25"/>
      <c r="X967" s="23"/>
    </row>
    <row r="968" spans="1:24" ht="12.75">
      <c r="A968" s="2"/>
      <c r="B968" s="2"/>
      <c r="C968" s="2"/>
      <c r="D968" s="2"/>
      <c r="E968" s="2"/>
      <c r="F968" s="2"/>
      <c r="G968" s="2"/>
      <c r="H968" s="25"/>
      <c r="I968" s="25"/>
      <c r="J968" s="25"/>
      <c r="K968" s="25"/>
      <c r="X968" s="23"/>
    </row>
    <row r="969" spans="1:24" ht="12.75">
      <c r="A969" s="2"/>
      <c r="B969" s="2"/>
      <c r="C969" s="2"/>
      <c r="D969" s="2"/>
      <c r="E969" s="2"/>
      <c r="F969" s="2"/>
      <c r="G969" s="2"/>
      <c r="H969" s="25"/>
      <c r="I969" s="25"/>
      <c r="J969" s="25"/>
      <c r="K969" s="25"/>
      <c r="X969" s="23"/>
    </row>
    <row r="970" spans="1:24" ht="12.75">
      <c r="A970" s="2"/>
      <c r="B970" s="2"/>
      <c r="C970" s="2"/>
      <c r="D970" s="2"/>
      <c r="E970" s="2"/>
      <c r="F970" s="2"/>
      <c r="G970" s="2"/>
      <c r="H970" s="25"/>
      <c r="I970" s="25"/>
      <c r="J970" s="25"/>
      <c r="K970" s="25"/>
      <c r="X970" s="23"/>
    </row>
    <row r="971" spans="1:24" ht="12.75">
      <c r="A971" s="2"/>
      <c r="B971" s="2"/>
      <c r="C971" s="2"/>
      <c r="D971" s="2"/>
      <c r="E971" s="2"/>
      <c r="F971" s="2"/>
      <c r="G971" s="2"/>
      <c r="H971" s="25"/>
      <c r="I971" s="25"/>
      <c r="J971" s="25"/>
      <c r="K971" s="25"/>
      <c r="X971" s="23"/>
    </row>
    <row r="972" spans="1:24" ht="12.75">
      <c r="A972" s="2"/>
      <c r="B972" s="2"/>
      <c r="C972" s="2"/>
      <c r="D972" s="2"/>
      <c r="E972" s="2"/>
      <c r="F972" s="2"/>
      <c r="G972" s="2"/>
      <c r="H972" s="25"/>
      <c r="I972" s="25"/>
      <c r="J972" s="25"/>
      <c r="K972" s="25"/>
      <c r="X972" s="23"/>
    </row>
    <row r="973" spans="1:24" ht="12.75">
      <c r="A973" s="2"/>
      <c r="B973" s="2"/>
      <c r="C973" s="2"/>
      <c r="D973" s="2"/>
      <c r="E973" s="2"/>
      <c r="F973" s="2"/>
      <c r="G973" s="2"/>
      <c r="H973" s="25"/>
      <c r="I973" s="25"/>
      <c r="J973" s="25"/>
      <c r="K973" s="25"/>
      <c r="X973" s="23"/>
    </row>
    <row r="974" spans="1:24" ht="12.75">
      <c r="A974" s="2"/>
      <c r="B974" s="2"/>
      <c r="C974" s="2"/>
      <c r="D974" s="2"/>
      <c r="E974" s="2"/>
      <c r="F974" s="2"/>
      <c r="G974" s="2"/>
      <c r="H974" s="25"/>
      <c r="I974" s="25"/>
      <c r="J974" s="25"/>
      <c r="K974" s="25"/>
      <c r="X974" s="23"/>
    </row>
    <row r="975" spans="1:24" ht="12.75">
      <c r="A975" s="2"/>
      <c r="B975" s="2"/>
      <c r="C975" s="2"/>
      <c r="D975" s="2"/>
      <c r="E975" s="2"/>
      <c r="F975" s="2"/>
      <c r="G975" s="2"/>
      <c r="H975" s="25"/>
      <c r="I975" s="25"/>
      <c r="J975" s="25"/>
      <c r="K975" s="25"/>
      <c r="X975" s="23"/>
    </row>
    <row r="976" spans="1:24" ht="12.75">
      <c r="A976" s="2"/>
      <c r="B976" s="2"/>
      <c r="C976" s="2"/>
      <c r="D976" s="2"/>
      <c r="E976" s="2"/>
      <c r="F976" s="2"/>
      <c r="G976" s="2"/>
      <c r="H976" s="25"/>
      <c r="I976" s="25"/>
      <c r="J976" s="25"/>
      <c r="K976" s="25"/>
      <c r="X976" s="23"/>
    </row>
    <row r="977" spans="1:24" ht="12.75">
      <c r="A977" s="2"/>
      <c r="B977" s="2"/>
      <c r="C977" s="2"/>
      <c r="D977" s="2"/>
      <c r="E977" s="2"/>
      <c r="F977" s="2"/>
      <c r="G977" s="2"/>
      <c r="H977" s="25"/>
      <c r="I977" s="25"/>
      <c r="J977" s="25"/>
      <c r="K977" s="25"/>
      <c r="X977" s="23"/>
    </row>
    <row r="978" spans="1:24" ht="12.75">
      <c r="A978" s="2"/>
      <c r="B978" s="2"/>
      <c r="C978" s="2"/>
      <c r="D978" s="2"/>
      <c r="E978" s="2"/>
      <c r="F978" s="2"/>
      <c r="G978" s="2"/>
      <c r="H978" s="25"/>
      <c r="I978" s="25"/>
      <c r="J978" s="25"/>
      <c r="K978" s="25"/>
      <c r="X978" s="23"/>
    </row>
    <row r="979" spans="1:24" ht="12.75">
      <c r="A979" s="2"/>
      <c r="B979" s="2"/>
      <c r="C979" s="2"/>
      <c r="D979" s="2"/>
      <c r="E979" s="2"/>
      <c r="F979" s="2"/>
      <c r="G979" s="2"/>
      <c r="H979" s="25"/>
      <c r="I979" s="25"/>
      <c r="J979" s="25"/>
      <c r="K979" s="25"/>
      <c r="X979" s="23"/>
    </row>
    <row r="980" spans="1:24" ht="12.75">
      <c r="A980" s="2"/>
      <c r="B980" s="2"/>
      <c r="C980" s="2"/>
      <c r="D980" s="2"/>
      <c r="E980" s="2"/>
      <c r="F980" s="2"/>
      <c r="G980" s="2"/>
      <c r="H980" s="25"/>
      <c r="I980" s="25"/>
      <c r="J980" s="25"/>
      <c r="K980" s="25"/>
      <c r="X980" s="23"/>
    </row>
    <row r="981" spans="1:24" ht="12.75">
      <c r="A981" s="2"/>
      <c r="B981" s="2"/>
      <c r="C981" s="2"/>
      <c r="D981" s="2"/>
      <c r="E981" s="2"/>
      <c r="F981" s="2"/>
      <c r="G981" s="2"/>
      <c r="H981" s="25"/>
      <c r="I981" s="25"/>
      <c r="J981" s="25"/>
      <c r="K981" s="25"/>
      <c r="X981" s="23"/>
    </row>
    <row r="982" spans="1:24" ht="12.75">
      <c r="A982" s="2"/>
      <c r="B982" s="2"/>
      <c r="C982" s="2"/>
      <c r="D982" s="2"/>
      <c r="E982" s="2"/>
      <c r="F982" s="2"/>
      <c r="G982" s="2"/>
      <c r="H982" s="25"/>
      <c r="I982" s="25"/>
      <c r="J982" s="25"/>
      <c r="K982" s="25"/>
      <c r="X982" s="23"/>
    </row>
    <row r="983" spans="1:24" ht="12.75">
      <c r="A983" s="2"/>
      <c r="B983" s="2"/>
      <c r="C983" s="2"/>
      <c r="D983" s="2"/>
      <c r="E983" s="2"/>
      <c r="F983" s="2"/>
      <c r="G983" s="2"/>
      <c r="H983" s="25"/>
      <c r="I983" s="25"/>
      <c r="J983" s="25"/>
      <c r="K983" s="25"/>
      <c r="X983" s="23"/>
    </row>
    <row r="984" spans="1:24" ht="12.75">
      <c r="A984" s="2"/>
      <c r="B984" s="2"/>
      <c r="C984" s="2"/>
      <c r="D984" s="2"/>
      <c r="E984" s="2"/>
      <c r="F984" s="2"/>
      <c r="G984" s="2"/>
      <c r="H984" s="25"/>
      <c r="I984" s="25"/>
      <c r="J984" s="25"/>
      <c r="K984" s="25"/>
      <c r="X984" s="23"/>
    </row>
    <row r="985" spans="1:24" ht="12.75">
      <c r="A985" s="2"/>
      <c r="B985" s="2"/>
      <c r="C985" s="2"/>
      <c r="D985" s="2"/>
      <c r="E985" s="2"/>
      <c r="F985" s="2"/>
      <c r="G985" s="2"/>
      <c r="H985" s="25"/>
      <c r="I985" s="25"/>
      <c r="J985" s="25"/>
      <c r="K985" s="25"/>
      <c r="X985" s="23"/>
    </row>
    <row r="986" spans="1:24" ht="12.75">
      <c r="A986" s="2"/>
      <c r="B986" s="2"/>
      <c r="C986" s="2"/>
      <c r="D986" s="2"/>
      <c r="E986" s="2"/>
      <c r="F986" s="2"/>
      <c r="G986" s="2"/>
      <c r="H986" s="25"/>
      <c r="I986" s="25"/>
      <c r="J986" s="25"/>
      <c r="K986" s="25"/>
      <c r="X986" s="23"/>
    </row>
    <row r="987" spans="1:24" ht="12.75">
      <c r="A987" s="2"/>
      <c r="B987" s="2"/>
      <c r="C987" s="2"/>
      <c r="D987" s="2"/>
      <c r="E987" s="2"/>
      <c r="F987" s="2"/>
      <c r="G987" s="2"/>
      <c r="H987" s="25"/>
      <c r="I987" s="25"/>
      <c r="J987" s="25"/>
      <c r="K987" s="25"/>
      <c r="X987" s="23"/>
    </row>
    <row r="988" spans="1:24" ht="12.75">
      <c r="A988" s="2"/>
      <c r="B988" s="2"/>
      <c r="C988" s="2"/>
      <c r="D988" s="2"/>
      <c r="E988" s="2"/>
      <c r="F988" s="2"/>
      <c r="G988" s="2"/>
      <c r="H988" s="25"/>
      <c r="I988" s="25"/>
      <c r="J988" s="25"/>
      <c r="K988" s="25"/>
      <c r="X988" s="23"/>
    </row>
    <row r="989" spans="1:24" ht="12.75">
      <c r="A989" s="2"/>
      <c r="B989" s="2"/>
      <c r="C989" s="2"/>
      <c r="D989" s="2"/>
      <c r="E989" s="2"/>
      <c r="F989" s="2"/>
      <c r="G989" s="2"/>
      <c r="H989" s="25"/>
      <c r="I989" s="25"/>
      <c r="J989" s="25"/>
      <c r="K989" s="25"/>
      <c r="X989" s="23"/>
    </row>
    <row r="990" spans="1:24" ht="12.75">
      <c r="A990" s="2"/>
      <c r="B990" s="2"/>
      <c r="C990" s="2"/>
      <c r="D990" s="2"/>
      <c r="E990" s="2"/>
      <c r="F990" s="2"/>
      <c r="G990" s="2"/>
      <c r="H990" s="25"/>
      <c r="I990" s="25"/>
      <c r="J990" s="25"/>
      <c r="K990" s="25"/>
      <c r="X990" s="23"/>
    </row>
    <row r="991" spans="1:24" ht="12.75">
      <c r="A991" s="2"/>
      <c r="B991" s="2"/>
      <c r="C991" s="2"/>
      <c r="D991" s="2"/>
      <c r="E991" s="2"/>
      <c r="F991" s="2"/>
      <c r="G991" s="2"/>
      <c r="H991" s="25"/>
      <c r="I991" s="25"/>
      <c r="J991" s="25"/>
      <c r="K991" s="25"/>
      <c r="X991" s="23"/>
    </row>
    <row r="992" spans="1:24" ht="12.75">
      <c r="A992" s="2"/>
      <c r="B992" s="2"/>
      <c r="C992" s="2"/>
      <c r="D992" s="2"/>
      <c r="E992" s="2"/>
      <c r="F992" s="2"/>
      <c r="G992" s="2"/>
      <c r="H992" s="25"/>
      <c r="I992" s="25"/>
      <c r="J992" s="25"/>
      <c r="K992" s="25"/>
      <c r="X992" s="23"/>
    </row>
    <row r="993" spans="1:24" ht="12.75">
      <c r="A993" s="2"/>
      <c r="B993" s="2"/>
      <c r="C993" s="2"/>
      <c r="D993" s="2"/>
      <c r="E993" s="2"/>
      <c r="F993" s="2"/>
      <c r="G993" s="2"/>
      <c r="H993" s="25"/>
      <c r="I993" s="25"/>
      <c r="J993" s="25"/>
      <c r="K993" s="25"/>
      <c r="X993" s="23"/>
    </row>
    <row r="994" spans="1:24" ht="12.75">
      <c r="A994" s="2"/>
      <c r="B994" s="2"/>
      <c r="C994" s="2"/>
      <c r="D994" s="2"/>
      <c r="E994" s="2"/>
      <c r="F994" s="2"/>
      <c r="G994" s="2"/>
      <c r="H994" s="25"/>
      <c r="I994" s="25"/>
      <c r="J994" s="25"/>
      <c r="K994" s="25"/>
      <c r="X994" s="23"/>
    </row>
    <row r="995" spans="1:24" ht="12.75">
      <c r="A995" s="2"/>
      <c r="B995" s="2"/>
      <c r="C995" s="2"/>
      <c r="D995" s="2"/>
      <c r="E995" s="2"/>
      <c r="F995" s="2"/>
      <c r="G995" s="2"/>
      <c r="H995" s="25"/>
      <c r="I995" s="25"/>
      <c r="J995" s="25"/>
      <c r="K995" s="25"/>
      <c r="X995" s="23"/>
    </row>
    <row r="996" spans="1:24" ht="12.75">
      <c r="A996" s="2"/>
      <c r="B996" s="2"/>
      <c r="C996" s="2"/>
      <c r="D996" s="2"/>
      <c r="E996" s="2"/>
      <c r="F996" s="2"/>
      <c r="G996" s="2"/>
      <c r="H996" s="25"/>
      <c r="I996" s="25"/>
      <c r="J996" s="25"/>
      <c r="K996" s="25"/>
      <c r="X996" s="23"/>
    </row>
    <row r="997" spans="1:24" ht="12.75">
      <c r="A997" s="2"/>
      <c r="B997" s="2"/>
      <c r="C997" s="2"/>
      <c r="D997" s="2"/>
      <c r="E997" s="2"/>
      <c r="F997" s="2"/>
      <c r="G997" s="2"/>
      <c r="H997" s="25"/>
      <c r="I997" s="25"/>
      <c r="J997" s="25"/>
      <c r="K997" s="25"/>
      <c r="X997" s="23"/>
    </row>
    <row r="998" spans="1:24" ht="12.75">
      <c r="A998" s="2"/>
      <c r="B998" s="2"/>
      <c r="C998" s="2"/>
      <c r="D998" s="2"/>
      <c r="E998" s="2"/>
      <c r="F998" s="2"/>
      <c r="G998" s="2"/>
      <c r="H998" s="25"/>
      <c r="I998" s="25"/>
      <c r="J998" s="25"/>
      <c r="K998" s="25"/>
      <c r="X998" s="23"/>
    </row>
    <row r="999" spans="1:24" ht="12.75">
      <c r="A999" s="2"/>
      <c r="B999" s="2"/>
      <c r="C999" s="2"/>
      <c r="D999" s="2"/>
      <c r="E999" s="2"/>
      <c r="F999" s="2"/>
      <c r="G999" s="2"/>
      <c r="H999" s="25"/>
      <c r="I999" s="25"/>
      <c r="J999" s="25"/>
      <c r="K999" s="25"/>
      <c r="X999" s="23"/>
    </row>
    <row r="1000" spans="1:24" ht="12.75">
      <c r="A1000" s="2"/>
      <c r="B1000" s="2"/>
      <c r="C1000" s="2"/>
      <c r="D1000" s="2"/>
      <c r="E1000" s="2"/>
      <c r="F1000" s="2"/>
      <c r="G1000" s="2"/>
      <c r="H1000" s="25"/>
      <c r="I1000" s="25"/>
      <c r="J1000" s="25"/>
      <c r="K1000" s="25"/>
      <c r="X1000" s="23"/>
    </row>
    <row r="1001" spans="1:24" ht="12.75">
      <c r="A1001" s="2"/>
      <c r="B1001" s="2"/>
      <c r="C1001" s="2"/>
      <c r="D1001" s="2"/>
      <c r="E1001" s="2"/>
      <c r="F1001" s="2"/>
      <c r="G1001" s="2"/>
      <c r="H1001" s="25"/>
      <c r="I1001" s="25"/>
      <c r="J1001" s="25"/>
      <c r="K1001" s="25"/>
      <c r="X1001" s="23"/>
    </row>
    <row r="1002" spans="1:24" ht="12.75">
      <c r="A1002" s="2"/>
      <c r="B1002" s="2"/>
      <c r="C1002" s="2"/>
      <c r="D1002" s="2"/>
      <c r="E1002" s="2"/>
      <c r="F1002" s="2"/>
      <c r="G1002" s="2"/>
      <c r="H1002" s="25"/>
      <c r="I1002" s="25"/>
      <c r="J1002" s="25"/>
      <c r="K1002" s="25"/>
      <c r="X1002" s="23"/>
    </row>
    <row r="1003" spans="1:24" ht="12.75">
      <c r="A1003" s="2"/>
      <c r="B1003" s="2"/>
      <c r="C1003" s="2"/>
      <c r="D1003" s="2"/>
      <c r="E1003" s="2"/>
      <c r="F1003" s="2"/>
      <c r="G1003" s="2"/>
      <c r="H1003" s="25"/>
      <c r="I1003" s="25"/>
      <c r="J1003" s="25"/>
      <c r="K1003" s="25"/>
      <c r="X1003" s="23"/>
    </row>
    <row r="1004" spans="1:24" ht="12.75">
      <c r="A1004" s="2"/>
      <c r="B1004" s="2"/>
      <c r="C1004" s="2"/>
      <c r="D1004" s="2"/>
      <c r="E1004" s="2"/>
      <c r="F1004" s="2"/>
      <c r="G1004" s="2"/>
      <c r="H1004" s="25"/>
      <c r="I1004" s="25"/>
      <c r="J1004" s="25"/>
      <c r="K1004" s="25"/>
      <c r="X1004" s="23"/>
    </row>
    <row r="1005" spans="1:24" ht="12.75">
      <c r="A1005" s="2"/>
      <c r="B1005" s="2"/>
      <c r="C1005" s="2"/>
      <c r="D1005" s="2"/>
      <c r="E1005" s="2"/>
      <c r="F1005" s="2"/>
      <c r="G1005" s="2"/>
      <c r="H1005" s="25"/>
      <c r="I1005" s="25"/>
      <c r="J1005" s="25"/>
      <c r="K1005" s="25"/>
      <c r="X1005" s="23"/>
    </row>
    <row r="1006" spans="1:24" ht="12.75">
      <c r="A1006" s="2"/>
      <c r="B1006" s="2"/>
      <c r="C1006" s="2"/>
      <c r="D1006" s="2"/>
      <c r="E1006" s="2"/>
      <c r="F1006" s="2"/>
      <c r="G1006" s="2"/>
      <c r="H1006" s="25"/>
      <c r="I1006" s="25"/>
      <c r="J1006" s="25"/>
      <c r="K1006" s="25"/>
      <c r="X1006" s="23"/>
    </row>
    <row r="1007" spans="1:24" ht="12.75">
      <c r="A1007" s="2"/>
      <c r="B1007" s="2"/>
      <c r="C1007" s="2"/>
      <c r="D1007" s="2"/>
      <c r="E1007" s="2"/>
      <c r="F1007" s="2"/>
      <c r="G1007" s="2"/>
      <c r="H1007" s="25"/>
      <c r="I1007" s="25"/>
      <c r="J1007" s="25"/>
      <c r="K1007" s="25"/>
      <c r="X1007" s="23"/>
    </row>
    <row r="1008" spans="1:24" ht="12.75">
      <c r="A1008" s="2"/>
      <c r="B1008" s="2"/>
      <c r="C1008" s="2"/>
      <c r="D1008" s="2"/>
      <c r="E1008" s="2"/>
      <c r="F1008" s="2"/>
      <c r="G1008" s="2"/>
      <c r="H1008" s="25"/>
      <c r="I1008" s="25"/>
      <c r="J1008" s="25"/>
      <c r="K1008" s="25"/>
      <c r="X1008" s="23"/>
    </row>
    <row r="1009" spans="1:24" ht="12.75">
      <c r="A1009" s="2"/>
      <c r="B1009" s="2"/>
      <c r="C1009" s="2"/>
      <c r="D1009" s="2"/>
      <c r="E1009" s="2"/>
      <c r="F1009" s="2"/>
      <c r="G1009" s="2"/>
      <c r="H1009" s="25"/>
      <c r="I1009" s="25"/>
      <c r="J1009" s="25"/>
      <c r="K1009" s="25"/>
      <c r="X1009" s="23"/>
    </row>
    <row r="1010" spans="1:24" ht="12.75">
      <c r="A1010" s="2"/>
      <c r="B1010" s="2"/>
      <c r="C1010" s="2"/>
      <c r="D1010" s="2"/>
      <c r="E1010" s="2"/>
      <c r="F1010" s="2"/>
      <c r="G1010" s="2"/>
      <c r="H1010" s="25"/>
      <c r="I1010" s="25"/>
      <c r="J1010" s="25"/>
      <c r="K1010" s="25"/>
      <c r="X1010" s="23"/>
    </row>
    <row r="1011" spans="1:24" ht="12.75">
      <c r="A1011" s="2"/>
      <c r="B1011" s="2"/>
      <c r="C1011" s="2"/>
      <c r="D1011" s="2"/>
      <c r="E1011" s="2"/>
      <c r="F1011" s="2"/>
      <c r="G1011" s="2"/>
      <c r="H1011" s="25"/>
      <c r="I1011" s="25"/>
      <c r="J1011" s="25"/>
      <c r="K1011" s="25"/>
      <c r="X1011" s="23"/>
    </row>
    <row r="1012" spans="1:24" ht="12.75">
      <c r="A1012" s="2"/>
      <c r="B1012" s="2"/>
      <c r="C1012" s="2"/>
      <c r="D1012" s="2"/>
      <c r="E1012" s="2"/>
      <c r="F1012" s="2"/>
      <c r="G1012" s="2"/>
      <c r="H1012" s="25"/>
      <c r="I1012" s="25"/>
      <c r="J1012" s="25"/>
      <c r="K1012" s="25"/>
      <c r="X1012" s="23"/>
    </row>
    <row r="1013" spans="1:24" ht="12.75">
      <c r="A1013" s="2"/>
      <c r="B1013" s="2"/>
      <c r="C1013" s="2"/>
      <c r="D1013" s="2"/>
      <c r="E1013" s="2"/>
      <c r="F1013" s="2"/>
      <c r="G1013" s="2"/>
      <c r="H1013" s="25"/>
      <c r="I1013" s="25"/>
      <c r="J1013" s="25"/>
      <c r="K1013" s="25"/>
      <c r="X1013" s="23"/>
    </row>
    <row r="1014" spans="1:24" ht="12.75">
      <c r="A1014" s="2"/>
      <c r="B1014" s="2"/>
      <c r="C1014" s="2"/>
      <c r="D1014" s="2"/>
      <c r="E1014" s="2"/>
      <c r="F1014" s="2"/>
      <c r="G1014" s="2"/>
      <c r="H1014" s="25"/>
      <c r="I1014" s="25"/>
      <c r="J1014" s="25"/>
      <c r="K1014" s="25"/>
      <c r="X1014" s="23"/>
    </row>
    <row r="1015" spans="1:24" ht="12.75">
      <c r="A1015" s="2"/>
      <c r="B1015" s="2"/>
      <c r="C1015" s="2"/>
      <c r="D1015" s="2"/>
      <c r="E1015" s="2"/>
      <c r="F1015" s="2"/>
      <c r="G1015" s="2"/>
      <c r="H1015" s="25"/>
      <c r="I1015" s="25"/>
      <c r="J1015" s="25"/>
      <c r="K1015" s="25"/>
      <c r="X1015" s="23"/>
    </row>
    <row r="1016" spans="1:24" ht="12.75">
      <c r="A1016" s="2"/>
      <c r="B1016" s="2"/>
      <c r="C1016" s="2"/>
      <c r="D1016" s="2"/>
      <c r="E1016" s="2"/>
      <c r="F1016" s="2"/>
      <c r="G1016" s="2"/>
      <c r="H1016" s="25"/>
      <c r="I1016" s="25"/>
      <c r="J1016" s="25"/>
      <c r="K1016" s="25"/>
      <c r="X1016" s="23"/>
    </row>
    <row r="1017" spans="1:24" ht="12.75">
      <c r="A1017" s="2"/>
      <c r="B1017" s="2"/>
      <c r="C1017" s="2"/>
      <c r="D1017" s="2"/>
      <c r="E1017" s="2"/>
      <c r="F1017" s="2"/>
      <c r="G1017" s="2"/>
      <c r="H1017" s="25"/>
      <c r="I1017" s="25"/>
      <c r="J1017" s="25"/>
      <c r="K1017" s="25"/>
      <c r="X1017" s="23"/>
    </row>
    <row r="1018" spans="1:24" ht="12.75">
      <c r="A1018" s="2"/>
      <c r="B1018" s="2"/>
      <c r="C1018" s="2"/>
      <c r="D1018" s="2"/>
      <c r="E1018" s="2"/>
      <c r="F1018" s="2"/>
      <c r="G1018" s="2"/>
      <c r="H1018" s="25"/>
      <c r="I1018" s="25"/>
      <c r="J1018" s="25"/>
      <c r="K1018" s="25"/>
      <c r="X1018" s="23"/>
    </row>
    <row r="1019" spans="1:24" ht="12.75">
      <c r="A1019" s="2"/>
      <c r="B1019" s="2"/>
      <c r="C1019" s="2"/>
      <c r="D1019" s="2"/>
      <c r="E1019" s="2"/>
      <c r="F1019" s="2"/>
      <c r="G1019" s="2"/>
      <c r="H1019" s="25"/>
      <c r="I1019" s="25"/>
      <c r="J1019" s="25"/>
      <c r="K1019" s="25"/>
      <c r="X1019" s="23"/>
    </row>
    <row r="1020" spans="1:24" ht="12.75">
      <c r="A1020" s="2"/>
      <c r="B1020" s="2"/>
      <c r="C1020" s="2"/>
      <c r="D1020" s="2"/>
      <c r="E1020" s="2"/>
      <c r="F1020" s="2"/>
      <c r="G1020" s="2"/>
      <c r="H1020" s="25"/>
      <c r="I1020" s="25"/>
      <c r="J1020" s="25"/>
      <c r="K1020" s="25"/>
      <c r="X1020" s="23"/>
    </row>
    <row r="1021" spans="1:24" ht="12.75">
      <c r="A1021" s="2"/>
      <c r="B1021" s="2"/>
      <c r="C1021" s="2"/>
      <c r="D1021" s="2"/>
      <c r="E1021" s="2"/>
      <c r="F1021" s="2"/>
      <c r="G1021" s="2"/>
      <c r="H1021" s="25"/>
      <c r="I1021" s="25"/>
      <c r="J1021" s="25"/>
      <c r="K1021" s="25"/>
      <c r="X1021" s="23"/>
    </row>
    <row r="1022" spans="1:24" ht="12.75">
      <c r="A1022" s="2"/>
      <c r="B1022" s="2"/>
      <c r="C1022" s="2"/>
      <c r="D1022" s="2"/>
      <c r="E1022" s="2"/>
      <c r="F1022" s="2"/>
      <c r="G1022" s="2"/>
      <c r="H1022" s="25"/>
      <c r="I1022" s="25"/>
      <c r="J1022" s="25"/>
      <c r="K1022" s="25"/>
      <c r="X1022" s="23"/>
    </row>
    <row r="1023" spans="1:24" ht="12.75">
      <c r="A1023" s="2"/>
      <c r="B1023" s="2"/>
      <c r="C1023" s="2"/>
      <c r="D1023" s="2"/>
      <c r="E1023" s="2"/>
      <c r="F1023" s="2"/>
      <c r="G1023" s="2"/>
      <c r="H1023" s="25"/>
      <c r="I1023" s="25"/>
      <c r="J1023" s="25"/>
      <c r="K1023" s="25"/>
      <c r="X1023" s="23"/>
    </row>
    <row r="1024" spans="1:24" ht="12.75">
      <c r="A1024" s="2"/>
      <c r="B1024" s="2"/>
      <c r="C1024" s="2"/>
      <c r="D1024" s="2"/>
      <c r="E1024" s="2"/>
      <c r="F1024" s="2"/>
      <c r="G1024" s="2"/>
      <c r="H1024" s="25"/>
      <c r="I1024" s="25"/>
      <c r="J1024" s="25"/>
      <c r="K1024" s="25"/>
      <c r="X1024" s="23"/>
    </row>
    <row r="1025" spans="1:24" ht="12.75">
      <c r="A1025" s="2"/>
      <c r="B1025" s="2"/>
      <c r="C1025" s="2"/>
      <c r="D1025" s="2"/>
      <c r="E1025" s="2"/>
      <c r="F1025" s="2"/>
      <c r="G1025" s="2"/>
      <c r="H1025" s="25"/>
      <c r="I1025" s="25"/>
      <c r="J1025" s="25"/>
      <c r="K1025" s="25"/>
      <c r="X1025" s="23"/>
    </row>
    <row r="1026" spans="1:24" ht="12.75">
      <c r="A1026" s="2"/>
      <c r="B1026" s="2"/>
      <c r="C1026" s="2"/>
      <c r="D1026" s="2"/>
      <c r="E1026" s="2"/>
      <c r="F1026" s="2"/>
      <c r="G1026" s="2"/>
      <c r="H1026" s="25"/>
      <c r="I1026" s="25"/>
      <c r="J1026" s="25"/>
      <c r="K1026" s="25"/>
      <c r="X1026" s="23"/>
    </row>
    <row r="1027" spans="1:24" ht="12.75">
      <c r="A1027" s="2"/>
      <c r="B1027" s="2"/>
      <c r="C1027" s="2"/>
      <c r="D1027" s="2"/>
      <c r="E1027" s="2"/>
      <c r="F1027" s="2"/>
      <c r="G1027" s="2"/>
      <c r="H1027" s="25"/>
      <c r="I1027" s="25"/>
      <c r="J1027" s="25"/>
      <c r="K1027" s="25"/>
      <c r="X1027" s="23"/>
    </row>
    <row r="1028" spans="1:24" ht="12.75">
      <c r="A1028" s="2"/>
      <c r="B1028" s="2"/>
      <c r="C1028" s="2"/>
      <c r="D1028" s="2"/>
      <c r="E1028" s="2"/>
      <c r="F1028" s="2"/>
      <c r="G1028" s="2"/>
      <c r="H1028" s="25"/>
      <c r="I1028" s="25"/>
      <c r="J1028" s="25"/>
      <c r="K1028" s="25"/>
      <c r="X1028" s="23"/>
    </row>
    <row r="1029" spans="1:24" ht="12.75">
      <c r="A1029" s="2"/>
      <c r="B1029" s="2"/>
      <c r="C1029" s="2"/>
      <c r="D1029" s="2"/>
      <c r="E1029" s="2"/>
      <c r="F1029" s="2"/>
      <c r="G1029" s="2"/>
      <c r="H1029" s="25"/>
      <c r="I1029" s="25"/>
      <c r="J1029" s="25"/>
      <c r="K1029" s="25"/>
      <c r="X1029" s="23"/>
    </row>
    <row r="1030" spans="1:24" ht="12.75">
      <c r="A1030" s="2"/>
      <c r="B1030" s="2"/>
      <c r="C1030" s="2"/>
      <c r="D1030" s="2"/>
      <c r="E1030" s="2"/>
      <c r="F1030" s="2"/>
      <c r="G1030" s="2"/>
      <c r="H1030" s="25"/>
      <c r="I1030" s="25"/>
      <c r="J1030" s="25"/>
      <c r="K1030" s="25"/>
      <c r="X1030" s="23"/>
    </row>
    <row r="1031" spans="1:24" ht="12.75">
      <c r="A1031" s="2"/>
      <c r="B1031" s="2"/>
      <c r="C1031" s="2"/>
      <c r="D1031" s="2"/>
      <c r="E1031" s="2"/>
      <c r="F1031" s="2"/>
      <c r="G1031" s="2"/>
      <c r="H1031" s="25"/>
      <c r="I1031" s="25"/>
      <c r="J1031" s="25"/>
      <c r="K1031" s="25"/>
      <c r="X1031" s="23"/>
    </row>
    <row r="1032" spans="1:24" ht="12.75">
      <c r="A1032" s="2"/>
      <c r="B1032" s="2"/>
      <c r="C1032" s="2"/>
      <c r="D1032" s="2"/>
      <c r="E1032" s="2"/>
      <c r="F1032" s="2"/>
      <c r="G1032" s="2"/>
      <c r="H1032" s="25"/>
      <c r="I1032" s="25"/>
      <c r="J1032" s="25"/>
      <c r="K1032" s="25"/>
      <c r="X1032" s="23"/>
    </row>
    <row r="1033" spans="1:24" ht="12.75">
      <c r="A1033" s="2"/>
      <c r="B1033" s="2"/>
      <c r="C1033" s="2"/>
      <c r="D1033" s="2"/>
      <c r="E1033" s="2"/>
      <c r="F1033" s="2"/>
      <c r="G1033" s="2"/>
      <c r="H1033" s="25"/>
      <c r="I1033" s="25"/>
      <c r="J1033" s="25"/>
      <c r="K1033" s="25"/>
      <c r="X1033" s="23"/>
    </row>
    <row r="1034" spans="1:24" ht="12.75">
      <c r="A1034" s="2"/>
      <c r="B1034" s="2"/>
      <c r="C1034" s="2"/>
      <c r="D1034" s="2"/>
      <c r="E1034" s="2"/>
      <c r="F1034" s="2"/>
      <c r="G1034" s="2"/>
      <c r="H1034" s="25"/>
      <c r="I1034" s="25"/>
      <c r="J1034" s="25"/>
      <c r="K1034" s="25"/>
      <c r="X1034" s="23"/>
    </row>
    <row r="1035" spans="1:24" ht="12.75">
      <c r="A1035" s="2"/>
      <c r="B1035" s="2"/>
      <c r="C1035" s="2"/>
      <c r="D1035" s="2"/>
      <c r="E1035" s="2"/>
      <c r="F1035" s="2"/>
      <c r="G1035" s="2"/>
      <c r="H1035" s="25"/>
      <c r="I1035" s="25"/>
      <c r="J1035" s="25"/>
      <c r="K1035" s="25"/>
      <c r="X1035" s="23"/>
    </row>
    <row r="1036" spans="1:24" ht="12.75">
      <c r="A1036" s="2"/>
      <c r="B1036" s="2"/>
      <c r="C1036" s="2"/>
      <c r="D1036" s="2"/>
      <c r="E1036" s="2"/>
      <c r="F1036" s="2"/>
      <c r="G1036" s="2"/>
      <c r="H1036" s="25"/>
      <c r="I1036" s="25"/>
      <c r="J1036" s="25"/>
      <c r="K1036" s="25"/>
      <c r="X1036" s="23"/>
    </row>
    <row r="1037" spans="1:24" ht="12.75">
      <c r="A1037" s="2"/>
      <c r="B1037" s="2"/>
      <c r="C1037" s="2"/>
      <c r="D1037" s="2"/>
      <c r="E1037" s="2"/>
      <c r="F1037" s="2"/>
      <c r="G1037" s="2"/>
      <c r="H1037" s="25"/>
      <c r="I1037" s="25"/>
      <c r="J1037" s="25"/>
      <c r="K1037" s="25"/>
      <c r="X1037" s="23"/>
    </row>
    <row r="1038" spans="1:24" ht="12.75">
      <c r="A1038" s="2"/>
      <c r="B1038" s="2"/>
      <c r="C1038" s="2"/>
      <c r="D1038" s="2"/>
      <c r="E1038" s="2"/>
      <c r="F1038" s="2"/>
      <c r="G1038" s="2"/>
      <c r="H1038" s="25"/>
      <c r="I1038" s="25"/>
      <c r="J1038" s="25"/>
      <c r="K1038" s="25"/>
      <c r="X1038" s="23"/>
    </row>
    <row r="1039" spans="1:24" ht="12.75">
      <c r="A1039" s="2"/>
      <c r="B1039" s="2"/>
      <c r="C1039" s="2"/>
      <c r="D1039" s="2"/>
      <c r="E1039" s="2"/>
      <c r="F1039" s="2"/>
      <c r="G1039" s="2"/>
      <c r="H1039" s="25"/>
      <c r="I1039" s="25"/>
      <c r="J1039" s="25"/>
      <c r="K1039" s="25"/>
      <c r="X1039" s="23"/>
    </row>
    <row r="1040" spans="1:24" ht="12.75">
      <c r="A1040" s="2"/>
      <c r="B1040" s="2"/>
      <c r="C1040" s="2"/>
      <c r="D1040" s="2"/>
      <c r="E1040" s="2"/>
      <c r="F1040" s="2"/>
      <c r="G1040" s="2"/>
      <c r="H1040" s="25"/>
      <c r="I1040" s="25"/>
      <c r="J1040" s="25"/>
      <c r="K1040" s="25"/>
      <c r="X1040" s="23"/>
    </row>
    <row r="1041" spans="1:24" ht="12.75">
      <c r="A1041" s="2"/>
      <c r="B1041" s="2"/>
      <c r="C1041" s="2"/>
      <c r="D1041" s="2"/>
      <c r="E1041" s="2"/>
      <c r="F1041" s="2"/>
      <c r="G1041" s="2"/>
      <c r="H1041" s="25"/>
      <c r="I1041" s="25"/>
      <c r="J1041" s="25"/>
      <c r="K1041" s="25"/>
      <c r="X1041" s="23"/>
    </row>
    <row r="1042" spans="1:24" ht="12.75">
      <c r="A1042" s="2"/>
      <c r="B1042" s="2"/>
      <c r="C1042" s="2"/>
      <c r="D1042" s="2"/>
      <c r="E1042" s="2"/>
      <c r="F1042" s="2"/>
      <c r="G1042" s="2"/>
      <c r="H1042" s="25"/>
      <c r="I1042" s="25"/>
      <c r="J1042" s="25"/>
      <c r="K1042" s="25"/>
      <c r="X1042" s="23"/>
    </row>
    <row r="1043" spans="1:24" ht="12.75">
      <c r="A1043" s="2"/>
      <c r="B1043" s="2"/>
      <c r="C1043" s="2"/>
      <c r="D1043" s="2"/>
      <c r="E1043" s="2"/>
      <c r="F1043" s="2"/>
      <c r="G1043" s="2"/>
      <c r="H1043" s="25"/>
      <c r="I1043" s="25"/>
      <c r="J1043" s="25"/>
      <c r="K1043" s="25"/>
      <c r="X1043" s="23"/>
    </row>
    <row r="1044" spans="1:24" ht="12.75">
      <c r="A1044" s="2"/>
      <c r="B1044" s="2"/>
      <c r="C1044" s="2"/>
      <c r="D1044" s="2"/>
      <c r="E1044" s="2"/>
      <c r="F1044" s="2"/>
      <c r="G1044" s="2"/>
      <c r="H1044" s="25"/>
      <c r="I1044" s="25"/>
      <c r="J1044" s="25"/>
      <c r="K1044" s="25"/>
      <c r="X1044" s="23"/>
    </row>
    <row r="1045" spans="1:24" ht="12.75">
      <c r="A1045" s="2"/>
      <c r="B1045" s="2"/>
      <c r="C1045" s="2"/>
      <c r="D1045" s="2"/>
      <c r="E1045" s="2"/>
      <c r="F1045" s="2"/>
      <c r="G1045" s="2"/>
      <c r="H1045" s="25"/>
      <c r="I1045" s="25"/>
      <c r="J1045" s="25"/>
      <c r="K1045" s="25"/>
      <c r="X1045" s="23"/>
    </row>
    <row r="1046" spans="1:24" ht="12.75">
      <c r="A1046" s="2"/>
      <c r="B1046" s="2"/>
      <c r="C1046" s="2"/>
      <c r="D1046" s="2"/>
      <c r="E1046" s="2"/>
      <c r="F1046" s="2"/>
      <c r="G1046" s="2"/>
      <c r="H1046" s="25"/>
      <c r="I1046" s="25"/>
      <c r="J1046" s="25"/>
      <c r="K1046" s="25"/>
      <c r="X1046" s="23"/>
    </row>
    <row r="1047" spans="1:24" ht="12.75">
      <c r="A1047" s="2"/>
      <c r="B1047" s="2"/>
      <c r="C1047" s="2"/>
      <c r="D1047" s="2"/>
      <c r="E1047" s="2"/>
      <c r="F1047" s="2"/>
      <c r="G1047" s="2"/>
      <c r="H1047" s="25"/>
      <c r="I1047" s="25"/>
      <c r="J1047" s="25"/>
      <c r="K1047" s="25"/>
      <c r="X1047" s="23"/>
    </row>
    <row r="1048" spans="1:24" ht="12.75">
      <c r="A1048" s="2"/>
      <c r="B1048" s="2"/>
      <c r="C1048" s="2"/>
      <c r="D1048" s="2"/>
      <c r="E1048" s="2"/>
      <c r="F1048" s="2"/>
      <c r="G1048" s="2"/>
      <c r="H1048" s="25"/>
      <c r="I1048" s="25"/>
      <c r="J1048" s="25"/>
      <c r="K1048" s="25"/>
      <c r="X1048" s="23"/>
    </row>
    <row r="1049" spans="1:24" ht="12.75">
      <c r="A1049" s="2"/>
      <c r="B1049" s="2"/>
      <c r="C1049" s="2"/>
      <c r="D1049" s="2"/>
      <c r="E1049" s="2"/>
      <c r="F1049" s="2"/>
      <c r="G1049" s="2"/>
      <c r="H1049" s="25"/>
      <c r="I1049" s="25"/>
      <c r="J1049" s="25"/>
      <c r="K1049" s="25"/>
      <c r="X1049" s="23"/>
    </row>
    <row r="1050" spans="1:24" ht="12.75">
      <c r="A1050" s="2"/>
      <c r="B1050" s="2"/>
      <c r="C1050" s="2"/>
      <c r="D1050" s="2"/>
      <c r="E1050" s="2"/>
      <c r="F1050" s="2"/>
      <c r="G1050" s="2"/>
      <c r="H1050" s="25"/>
      <c r="I1050" s="25"/>
      <c r="J1050" s="25"/>
      <c r="K1050" s="25"/>
      <c r="X1050" s="23"/>
    </row>
    <row r="1051" spans="1:24" ht="12.75">
      <c r="A1051" s="2"/>
      <c r="B1051" s="2"/>
      <c r="C1051" s="2"/>
      <c r="D1051" s="2"/>
      <c r="E1051" s="2"/>
      <c r="F1051" s="2"/>
      <c r="G1051" s="2"/>
      <c r="H1051" s="25"/>
      <c r="I1051" s="25"/>
      <c r="J1051" s="25"/>
      <c r="K1051" s="25"/>
      <c r="X1051" s="23"/>
    </row>
    <row r="1052" spans="1:24" ht="12.75">
      <c r="A1052" s="2"/>
      <c r="B1052" s="2"/>
      <c r="C1052" s="2"/>
      <c r="D1052" s="2"/>
      <c r="E1052" s="2"/>
      <c r="F1052" s="2"/>
      <c r="G1052" s="2"/>
      <c r="H1052" s="25"/>
      <c r="I1052" s="25"/>
      <c r="J1052" s="25"/>
      <c r="K1052" s="25"/>
      <c r="X1052" s="23"/>
    </row>
    <row r="1053" spans="1:24" ht="12.75">
      <c r="A1053" s="2"/>
      <c r="B1053" s="2"/>
      <c r="C1053" s="2"/>
      <c r="D1053" s="2"/>
      <c r="E1053" s="2"/>
      <c r="F1053" s="2"/>
      <c r="G1053" s="2"/>
      <c r="H1053" s="25"/>
      <c r="I1053" s="25"/>
      <c r="J1053" s="25"/>
      <c r="K1053" s="25"/>
      <c r="X1053" s="23"/>
    </row>
    <row r="1054" spans="1:24" ht="12.75">
      <c r="A1054" s="2"/>
      <c r="B1054" s="2"/>
      <c r="C1054" s="2"/>
      <c r="D1054" s="2"/>
      <c r="E1054" s="2"/>
      <c r="F1054" s="2"/>
      <c r="G1054" s="2"/>
      <c r="H1054" s="25"/>
      <c r="I1054" s="25"/>
      <c r="J1054" s="25"/>
      <c r="K1054" s="25"/>
      <c r="X1054" s="23"/>
    </row>
    <row r="1055" spans="1:24" ht="12.75">
      <c r="A1055" s="2"/>
      <c r="B1055" s="2"/>
      <c r="C1055" s="2"/>
      <c r="D1055" s="2"/>
      <c r="E1055" s="2"/>
      <c r="F1055" s="2"/>
      <c r="G1055" s="2"/>
      <c r="H1055" s="25"/>
      <c r="I1055" s="25"/>
      <c r="J1055" s="25"/>
      <c r="K1055" s="25"/>
      <c r="X1055" s="23"/>
    </row>
    <row r="1056" spans="1:24" ht="12.75">
      <c r="A1056" s="2"/>
      <c r="B1056" s="2"/>
      <c r="C1056" s="2"/>
      <c r="D1056" s="2"/>
      <c r="E1056" s="2"/>
      <c r="F1056" s="2"/>
      <c r="G1056" s="2"/>
      <c r="H1056" s="25"/>
      <c r="I1056" s="25"/>
      <c r="J1056" s="25"/>
      <c r="K1056" s="25"/>
      <c r="X1056" s="23"/>
    </row>
    <row r="1057" spans="1:24" ht="12.75">
      <c r="A1057" s="2"/>
      <c r="B1057" s="2"/>
      <c r="C1057" s="2"/>
      <c r="D1057" s="2"/>
      <c r="E1057" s="2"/>
      <c r="F1057" s="2"/>
      <c r="G1057" s="2"/>
      <c r="H1057" s="25"/>
      <c r="I1057" s="25"/>
      <c r="J1057" s="25"/>
      <c r="K1057" s="25"/>
      <c r="X1057" s="23"/>
    </row>
    <row r="1058" spans="1:24" ht="12.75">
      <c r="A1058" s="2"/>
      <c r="B1058" s="2"/>
      <c r="C1058" s="2"/>
      <c r="D1058" s="2"/>
      <c r="E1058" s="2"/>
      <c r="F1058" s="2"/>
      <c r="G1058" s="2"/>
      <c r="H1058" s="25"/>
      <c r="I1058" s="25"/>
      <c r="J1058" s="25"/>
      <c r="K1058" s="25"/>
      <c r="X1058" s="23"/>
    </row>
    <row r="1059" spans="1:24" ht="12.75">
      <c r="A1059" s="2"/>
      <c r="B1059" s="2"/>
      <c r="C1059" s="2"/>
      <c r="D1059" s="2"/>
      <c r="E1059" s="2"/>
      <c r="F1059" s="2"/>
      <c r="G1059" s="2"/>
      <c r="H1059" s="25"/>
      <c r="I1059" s="25"/>
      <c r="J1059" s="25"/>
      <c r="K1059" s="25"/>
      <c r="X1059" s="23"/>
    </row>
    <row r="1060" spans="1:24" ht="12.75">
      <c r="A1060" s="2"/>
      <c r="B1060" s="2"/>
      <c r="C1060" s="2"/>
      <c r="D1060" s="2"/>
      <c r="E1060" s="2"/>
      <c r="F1060" s="2"/>
      <c r="G1060" s="2"/>
      <c r="H1060" s="25"/>
      <c r="I1060" s="25"/>
      <c r="J1060" s="25"/>
      <c r="K1060" s="25"/>
      <c r="X1060" s="23"/>
    </row>
    <row r="1061" spans="1:24" ht="12.75">
      <c r="A1061" s="2"/>
      <c r="B1061" s="2"/>
      <c r="C1061" s="2"/>
      <c r="D1061" s="2"/>
      <c r="E1061" s="2"/>
      <c r="F1061" s="2"/>
      <c r="G1061" s="2"/>
      <c r="H1061" s="25"/>
      <c r="I1061" s="25"/>
      <c r="J1061" s="25"/>
      <c r="K1061" s="25"/>
      <c r="X1061" s="23"/>
    </row>
    <row r="1062" spans="1:24" ht="12.75">
      <c r="A1062" s="2"/>
      <c r="B1062" s="2"/>
      <c r="C1062" s="2"/>
      <c r="D1062" s="2"/>
      <c r="E1062" s="2"/>
      <c r="F1062" s="2"/>
      <c r="G1062" s="2"/>
      <c r="H1062" s="25"/>
      <c r="I1062" s="25"/>
      <c r="J1062" s="25"/>
      <c r="K1062" s="25"/>
      <c r="X1062" s="23"/>
    </row>
    <row r="1063" spans="1:24" ht="12.75">
      <c r="A1063" s="2"/>
      <c r="B1063" s="2"/>
      <c r="C1063" s="2"/>
      <c r="D1063" s="2"/>
      <c r="E1063" s="2"/>
      <c r="F1063" s="2"/>
      <c r="G1063" s="2"/>
      <c r="H1063" s="25"/>
      <c r="I1063" s="25"/>
      <c r="J1063" s="25"/>
      <c r="K1063" s="25"/>
      <c r="X1063" s="23"/>
    </row>
    <row r="1064" spans="1:24" ht="12.75">
      <c r="A1064" s="2"/>
      <c r="B1064" s="2"/>
      <c r="C1064" s="2"/>
      <c r="D1064" s="2"/>
      <c r="E1064" s="2"/>
      <c r="F1064" s="2"/>
      <c r="G1064" s="2"/>
      <c r="H1064" s="25"/>
      <c r="I1064" s="25"/>
      <c r="J1064" s="25"/>
      <c r="K1064" s="25"/>
      <c r="X1064" s="23"/>
    </row>
    <row r="1065" spans="1:24" ht="12.75">
      <c r="A1065" s="2"/>
      <c r="B1065" s="2"/>
      <c r="C1065" s="2"/>
      <c r="D1065" s="2"/>
      <c r="E1065" s="2"/>
      <c r="F1065" s="2"/>
      <c r="G1065" s="2"/>
      <c r="H1065" s="25"/>
      <c r="I1065" s="25"/>
      <c r="J1065" s="25"/>
      <c r="K1065" s="25"/>
      <c r="X1065" s="23"/>
    </row>
    <row r="1066" spans="1:24" ht="12.75">
      <c r="A1066" s="2"/>
      <c r="B1066" s="2"/>
      <c r="C1066" s="2"/>
      <c r="D1066" s="2"/>
      <c r="E1066" s="2"/>
      <c r="F1066" s="2"/>
      <c r="G1066" s="2"/>
      <c r="H1066" s="25"/>
      <c r="I1066" s="25"/>
      <c r="J1066" s="25"/>
      <c r="K1066" s="25"/>
      <c r="X1066" s="23"/>
    </row>
    <row r="1067" spans="1:24" ht="12.75">
      <c r="A1067" s="2"/>
      <c r="B1067" s="2"/>
      <c r="C1067" s="2"/>
      <c r="D1067" s="2"/>
      <c r="E1067" s="2"/>
      <c r="F1067" s="2"/>
      <c r="G1067" s="2"/>
      <c r="H1067" s="25"/>
      <c r="I1067" s="25"/>
      <c r="J1067" s="25"/>
      <c r="K1067" s="25"/>
      <c r="X1067" s="23"/>
    </row>
    <row r="1068" spans="1:24" ht="12.75">
      <c r="A1068" s="2"/>
      <c r="B1068" s="2"/>
      <c r="C1068" s="2"/>
      <c r="D1068" s="2"/>
      <c r="E1068" s="2"/>
      <c r="F1068" s="2"/>
      <c r="G1068" s="2"/>
      <c r="H1068" s="25"/>
      <c r="I1068" s="25"/>
      <c r="J1068" s="25"/>
      <c r="K1068" s="25"/>
      <c r="X1068" s="23"/>
    </row>
    <row r="1069" spans="1:24" ht="12.75">
      <c r="A1069" s="2"/>
      <c r="B1069" s="2"/>
      <c r="C1069" s="2"/>
      <c r="D1069" s="2"/>
      <c r="E1069" s="2"/>
      <c r="F1069" s="2"/>
      <c r="G1069" s="2"/>
      <c r="H1069" s="25"/>
      <c r="I1069" s="25"/>
      <c r="J1069" s="25"/>
      <c r="K1069" s="25"/>
      <c r="X1069" s="23"/>
    </row>
    <row r="1070" spans="1:24" ht="12.75">
      <c r="A1070" s="2"/>
      <c r="B1070" s="2"/>
      <c r="C1070" s="2"/>
      <c r="D1070" s="2"/>
      <c r="E1070" s="2"/>
      <c r="F1070" s="2"/>
      <c r="G1070" s="2"/>
      <c r="H1070" s="25"/>
      <c r="I1070" s="25"/>
      <c r="J1070" s="25"/>
      <c r="K1070" s="25"/>
      <c r="X1070" s="23"/>
    </row>
    <row r="1071" spans="1:24" ht="12.75">
      <c r="A1071" s="2"/>
      <c r="B1071" s="2"/>
      <c r="C1071" s="2"/>
      <c r="D1071" s="2"/>
      <c r="E1071" s="2"/>
      <c r="F1071" s="2"/>
      <c r="G1071" s="2"/>
      <c r="H1071" s="25"/>
      <c r="I1071" s="25"/>
      <c r="J1071" s="25"/>
      <c r="K1071" s="25"/>
      <c r="X1071" s="23"/>
    </row>
    <row r="1072" spans="1:24" ht="12.75">
      <c r="A1072" s="2"/>
      <c r="B1072" s="2"/>
      <c r="C1072" s="2"/>
      <c r="D1072" s="2"/>
      <c r="E1072" s="2"/>
      <c r="F1072" s="2"/>
      <c r="G1072" s="2"/>
      <c r="H1072" s="25"/>
      <c r="I1072" s="25"/>
      <c r="J1072" s="25"/>
      <c r="K1072" s="25"/>
      <c r="X1072" s="23"/>
    </row>
    <row r="1073" spans="1:24" ht="12.75">
      <c r="A1073" s="2"/>
      <c r="B1073" s="2"/>
      <c r="C1073" s="2"/>
      <c r="D1073" s="2"/>
      <c r="E1073" s="2"/>
      <c r="F1073" s="2"/>
      <c r="G1073" s="2"/>
      <c r="H1073" s="25"/>
      <c r="I1073" s="25"/>
      <c r="J1073" s="25"/>
      <c r="K1073" s="25"/>
      <c r="X1073" s="23"/>
    </row>
    <row r="1074" spans="1:24" ht="12.75">
      <c r="A1074" s="2"/>
      <c r="B1074" s="2"/>
      <c r="C1074" s="2"/>
      <c r="D1074" s="2"/>
      <c r="E1074" s="2"/>
      <c r="F1074" s="2"/>
      <c r="G1074" s="2"/>
      <c r="H1074" s="25"/>
      <c r="I1074" s="25"/>
      <c r="J1074" s="25"/>
      <c r="K1074" s="25"/>
      <c r="X1074" s="23"/>
    </row>
    <row r="1075" spans="1:24" ht="12.75">
      <c r="A1075" s="2"/>
      <c r="B1075" s="2"/>
      <c r="C1075" s="2"/>
      <c r="D1075" s="2"/>
      <c r="E1075" s="2"/>
      <c r="F1075" s="2"/>
      <c r="G1075" s="2"/>
      <c r="H1075" s="25"/>
      <c r="I1075" s="25"/>
      <c r="J1075" s="25"/>
      <c r="K1075" s="25"/>
      <c r="X1075" s="23"/>
    </row>
    <row r="1076" spans="1:24" ht="12.75">
      <c r="A1076" s="2"/>
      <c r="B1076" s="2"/>
      <c r="C1076" s="2"/>
      <c r="D1076" s="2"/>
      <c r="E1076" s="2"/>
      <c r="F1076" s="2"/>
      <c r="G1076" s="2"/>
      <c r="H1076" s="25"/>
      <c r="I1076" s="25"/>
      <c r="J1076" s="25"/>
      <c r="K1076" s="25"/>
      <c r="X1076" s="23"/>
    </row>
    <row r="1077" spans="1:24" ht="12.75">
      <c r="A1077" s="2"/>
      <c r="B1077" s="2"/>
      <c r="C1077" s="2"/>
      <c r="D1077" s="2"/>
      <c r="E1077" s="2"/>
      <c r="F1077" s="2"/>
      <c r="G1077" s="2"/>
      <c r="H1077" s="25"/>
      <c r="I1077" s="25"/>
      <c r="J1077" s="25"/>
      <c r="K1077" s="25"/>
      <c r="X1077" s="23"/>
    </row>
    <row r="1078" spans="1:24" ht="12.75">
      <c r="A1078" s="2"/>
      <c r="B1078" s="2"/>
      <c r="C1078" s="2"/>
      <c r="D1078" s="2"/>
      <c r="E1078" s="2"/>
      <c r="F1078" s="2"/>
      <c r="G1078" s="2"/>
      <c r="H1078" s="25"/>
      <c r="I1078" s="25"/>
      <c r="J1078" s="25"/>
      <c r="K1078" s="25"/>
      <c r="X1078" s="23"/>
    </row>
    <row r="1079" spans="1:24" ht="12.75">
      <c r="A1079" s="2"/>
      <c r="B1079" s="2"/>
      <c r="C1079" s="2"/>
      <c r="D1079" s="2"/>
      <c r="E1079" s="2"/>
      <c r="F1079" s="2"/>
      <c r="G1079" s="2"/>
      <c r="H1079" s="25"/>
      <c r="I1079" s="25"/>
      <c r="J1079" s="25"/>
      <c r="K1079" s="25"/>
      <c r="X1079" s="23"/>
    </row>
    <row r="1080" spans="1:24" ht="12.75">
      <c r="A1080" s="2"/>
      <c r="B1080" s="2"/>
      <c r="C1080" s="2"/>
      <c r="D1080" s="2"/>
      <c r="E1080" s="2"/>
      <c r="F1080" s="2"/>
      <c r="G1080" s="2"/>
      <c r="H1080" s="25"/>
      <c r="I1080" s="25"/>
      <c r="J1080" s="25"/>
      <c r="K1080" s="25"/>
      <c r="X1080" s="23"/>
    </row>
    <row r="1081" spans="1:24" ht="12.75">
      <c r="A1081" s="2"/>
      <c r="B1081" s="2"/>
      <c r="C1081" s="2"/>
      <c r="D1081" s="2"/>
      <c r="E1081" s="2"/>
      <c r="F1081" s="2"/>
      <c r="G1081" s="2"/>
      <c r="H1081" s="25"/>
      <c r="I1081" s="25"/>
      <c r="J1081" s="25"/>
      <c r="K1081" s="25"/>
      <c r="X1081" s="23"/>
    </row>
    <row r="1082" spans="1:24" ht="12.75">
      <c r="A1082" s="2"/>
      <c r="B1082" s="2"/>
      <c r="C1082" s="2"/>
      <c r="D1082" s="2"/>
      <c r="E1082" s="2"/>
      <c r="F1082" s="2"/>
      <c r="G1082" s="2"/>
      <c r="H1082" s="25"/>
      <c r="I1082" s="25"/>
      <c r="J1082" s="25"/>
      <c r="K1082" s="25"/>
      <c r="X1082" s="23"/>
    </row>
    <row r="1083" spans="1:24" ht="12.75">
      <c r="A1083" s="2"/>
      <c r="B1083" s="2"/>
      <c r="C1083" s="2"/>
      <c r="D1083" s="2"/>
      <c r="E1083" s="2"/>
      <c r="F1083" s="2"/>
      <c r="G1083" s="2"/>
      <c r="H1083" s="25"/>
      <c r="I1083" s="25"/>
      <c r="J1083" s="25"/>
      <c r="K1083" s="25"/>
      <c r="X1083" s="23"/>
    </row>
    <row r="1084" spans="1:24" ht="12.75">
      <c r="A1084" s="2"/>
      <c r="B1084" s="2"/>
      <c r="C1084" s="2"/>
      <c r="D1084" s="2"/>
      <c r="E1084" s="2"/>
      <c r="F1084" s="2"/>
      <c r="G1084" s="2"/>
      <c r="H1084" s="25"/>
      <c r="I1084" s="25"/>
      <c r="J1084" s="25"/>
      <c r="K1084" s="25"/>
      <c r="X1084" s="23"/>
    </row>
    <row r="1085" spans="1:24" ht="12.75">
      <c r="A1085" s="2"/>
      <c r="B1085" s="2"/>
      <c r="C1085" s="2"/>
      <c r="D1085" s="2"/>
      <c r="E1085" s="2"/>
      <c r="F1085" s="2"/>
      <c r="G1085" s="2"/>
      <c r="H1085" s="25"/>
      <c r="I1085" s="25"/>
      <c r="J1085" s="25"/>
      <c r="K1085" s="25"/>
      <c r="X1085" s="23"/>
    </row>
    <row r="1086" spans="1:24" ht="12.75">
      <c r="A1086" s="2"/>
      <c r="B1086" s="2"/>
      <c r="C1086" s="2"/>
      <c r="D1086" s="2"/>
      <c r="E1086" s="2"/>
      <c r="F1086" s="2"/>
      <c r="G1086" s="2"/>
      <c r="H1086" s="25"/>
      <c r="I1086" s="25"/>
      <c r="J1086" s="25"/>
      <c r="K1086" s="25"/>
      <c r="X1086" s="23"/>
    </row>
    <row r="1087" spans="1:24" ht="12.75">
      <c r="A1087" s="2"/>
      <c r="B1087" s="2"/>
      <c r="C1087" s="2"/>
      <c r="D1087" s="2"/>
      <c r="E1087" s="2"/>
      <c r="F1087" s="2"/>
      <c r="G1087" s="2"/>
      <c r="H1087" s="25"/>
      <c r="I1087" s="25"/>
      <c r="J1087" s="25"/>
      <c r="K1087" s="25"/>
      <c r="X1087" s="23"/>
    </row>
    <row r="1088" spans="1:24" ht="12.75">
      <c r="A1088" s="2"/>
      <c r="B1088" s="2"/>
      <c r="C1088" s="2"/>
      <c r="D1088" s="2"/>
      <c r="E1088" s="2"/>
      <c r="F1088" s="2"/>
      <c r="G1088" s="2"/>
      <c r="H1088" s="25"/>
      <c r="I1088" s="25"/>
      <c r="J1088" s="25"/>
      <c r="K1088" s="25"/>
      <c r="X1088" s="23"/>
    </row>
    <row r="1089" spans="1:24" ht="12.75">
      <c r="A1089" s="2"/>
      <c r="B1089" s="2"/>
      <c r="C1089" s="2"/>
      <c r="D1089" s="2"/>
      <c r="E1089" s="2"/>
      <c r="F1089" s="2"/>
      <c r="G1089" s="2"/>
      <c r="H1089" s="25"/>
      <c r="I1089" s="25"/>
      <c r="J1089" s="25"/>
      <c r="K1089" s="25"/>
      <c r="X1089" s="23"/>
    </row>
    <row r="1090" spans="1:24" ht="12.75">
      <c r="A1090" s="2"/>
      <c r="B1090" s="2"/>
      <c r="C1090" s="2"/>
      <c r="D1090" s="2"/>
      <c r="E1090" s="2"/>
      <c r="F1090" s="2"/>
      <c r="G1090" s="2"/>
      <c r="H1090" s="25"/>
      <c r="I1090" s="25"/>
      <c r="J1090" s="25"/>
      <c r="K1090" s="25"/>
      <c r="X1090" s="23"/>
    </row>
    <row r="1091" spans="1:24" ht="12.75">
      <c r="A1091" s="2"/>
      <c r="B1091" s="2"/>
      <c r="C1091" s="2"/>
      <c r="D1091" s="2"/>
      <c r="E1091" s="2"/>
      <c r="F1091" s="2"/>
      <c r="G1091" s="2"/>
      <c r="H1091" s="25"/>
      <c r="I1091" s="25"/>
      <c r="J1091" s="25"/>
      <c r="K1091" s="25"/>
      <c r="X1091" s="23"/>
    </row>
    <row r="1092" spans="1:24" ht="12.75">
      <c r="A1092" s="2"/>
      <c r="B1092" s="2"/>
      <c r="C1092" s="2"/>
      <c r="D1092" s="2"/>
      <c r="E1092" s="2"/>
      <c r="F1092" s="2"/>
      <c r="G1092" s="2"/>
      <c r="H1092" s="25"/>
      <c r="I1092" s="25"/>
      <c r="J1092" s="25"/>
      <c r="K1092" s="25"/>
      <c r="X1092" s="23"/>
    </row>
    <row r="1093" spans="1:24" ht="12.75">
      <c r="A1093" s="2"/>
      <c r="B1093" s="2"/>
      <c r="C1093" s="2"/>
      <c r="D1093" s="2"/>
      <c r="E1093" s="2"/>
      <c r="F1093" s="2"/>
      <c r="G1093" s="2"/>
      <c r="H1093" s="25"/>
      <c r="I1093" s="25"/>
      <c r="J1093" s="25"/>
      <c r="K1093" s="25"/>
      <c r="X1093" s="23"/>
    </row>
    <row r="1094" spans="1:24" ht="12.75">
      <c r="A1094" s="2"/>
      <c r="B1094" s="2"/>
      <c r="C1094" s="2"/>
      <c r="D1094" s="2"/>
      <c r="E1094" s="2"/>
      <c r="F1094" s="2"/>
      <c r="G1094" s="2"/>
      <c r="H1094" s="25"/>
      <c r="I1094" s="25"/>
      <c r="J1094" s="25"/>
      <c r="K1094" s="25"/>
      <c r="X1094" s="23"/>
    </row>
    <row r="1095" spans="1:24" ht="12.75">
      <c r="A1095" s="2"/>
      <c r="B1095" s="2"/>
      <c r="C1095" s="2"/>
      <c r="D1095" s="2"/>
      <c r="E1095" s="2"/>
      <c r="F1095" s="2"/>
      <c r="G1095" s="2"/>
      <c r="H1095" s="25"/>
      <c r="I1095" s="25"/>
      <c r="J1095" s="25"/>
      <c r="K1095" s="25"/>
      <c r="X1095" s="23"/>
    </row>
    <row r="1096" spans="1:24" ht="12.75">
      <c r="A1096" s="2"/>
      <c r="B1096" s="2"/>
      <c r="C1096" s="2"/>
      <c r="D1096" s="2"/>
      <c r="E1096" s="2"/>
      <c r="F1096" s="2"/>
      <c r="G1096" s="2"/>
      <c r="H1096" s="25"/>
      <c r="I1096" s="25"/>
      <c r="J1096" s="25"/>
      <c r="K1096" s="25"/>
      <c r="X1096" s="23"/>
    </row>
    <row r="1097" spans="1:24" ht="12.75">
      <c r="A1097" s="2"/>
      <c r="B1097" s="2"/>
      <c r="C1097" s="2"/>
      <c r="D1097" s="2"/>
      <c r="E1097" s="2"/>
      <c r="F1097" s="2"/>
      <c r="G1097" s="2"/>
      <c r="H1097" s="25"/>
      <c r="I1097" s="25"/>
      <c r="J1097" s="25"/>
      <c r="K1097" s="25"/>
      <c r="X1097" s="23"/>
    </row>
    <row r="1098" spans="1:24" ht="12.75">
      <c r="A1098" s="2"/>
      <c r="B1098" s="2"/>
      <c r="C1098" s="2"/>
      <c r="D1098" s="2"/>
      <c r="E1098" s="2"/>
      <c r="F1098" s="2"/>
      <c r="G1098" s="2"/>
      <c r="H1098" s="25"/>
      <c r="I1098" s="25"/>
      <c r="J1098" s="25"/>
      <c r="K1098" s="25"/>
      <c r="X1098" s="23"/>
    </row>
    <row r="1099" spans="1:24" ht="12.75">
      <c r="A1099" s="2"/>
      <c r="B1099" s="2"/>
      <c r="C1099" s="2"/>
      <c r="D1099" s="2"/>
      <c r="E1099" s="2"/>
      <c r="F1099" s="2"/>
      <c r="G1099" s="2"/>
      <c r="H1099" s="25"/>
      <c r="I1099" s="25"/>
      <c r="J1099" s="25"/>
      <c r="K1099" s="25"/>
      <c r="X1099" s="23"/>
    </row>
    <row r="1100" spans="1:24" ht="12.75">
      <c r="A1100" s="2"/>
      <c r="B1100" s="2"/>
      <c r="C1100" s="2"/>
      <c r="D1100" s="2"/>
      <c r="E1100" s="2"/>
      <c r="F1100" s="2"/>
      <c r="G1100" s="2"/>
      <c r="H1100" s="25"/>
      <c r="I1100" s="25"/>
      <c r="J1100" s="25"/>
      <c r="K1100" s="25"/>
      <c r="X1100" s="23"/>
    </row>
    <row r="1101" spans="1:24" ht="12.75">
      <c r="A1101" s="2"/>
      <c r="B1101" s="2"/>
      <c r="C1101" s="2"/>
      <c r="D1101" s="2"/>
      <c r="E1101" s="2"/>
      <c r="F1101" s="2"/>
      <c r="G1101" s="2"/>
      <c r="H1101" s="25"/>
      <c r="I1101" s="25"/>
      <c r="J1101" s="25"/>
      <c r="K1101" s="25"/>
      <c r="X1101" s="23"/>
    </row>
    <row r="1102" spans="1:24" ht="12.75">
      <c r="A1102" s="2"/>
      <c r="B1102" s="2"/>
      <c r="C1102" s="2"/>
      <c r="D1102" s="2"/>
      <c r="E1102" s="2"/>
      <c r="F1102" s="2"/>
      <c r="G1102" s="2"/>
      <c r="H1102" s="25"/>
      <c r="I1102" s="25"/>
      <c r="J1102" s="25"/>
      <c r="K1102" s="25"/>
      <c r="X1102" s="23"/>
    </row>
    <row r="1103" spans="1:24" ht="12.75">
      <c r="A1103" s="2"/>
      <c r="B1103" s="2"/>
      <c r="C1103" s="2"/>
      <c r="D1103" s="2"/>
      <c r="E1103" s="2"/>
      <c r="F1103" s="2"/>
      <c r="G1103" s="2"/>
      <c r="H1103" s="25"/>
      <c r="I1103" s="25"/>
      <c r="J1103" s="25"/>
      <c r="K1103" s="25"/>
      <c r="X1103" s="23"/>
    </row>
    <row r="1104" spans="1:24" ht="12.75">
      <c r="A1104" s="2"/>
      <c r="B1104" s="2"/>
      <c r="C1104" s="2"/>
      <c r="D1104" s="2"/>
      <c r="E1104" s="2"/>
      <c r="F1104" s="2"/>
      <c r="G1104" s="2"/>
      <c r="H1104" s="25"/>
      <c r="I1104" s="25"/>
      <c r="J1104" s="25"/>
      <c r="K1104" s="25"/>
      <c r="X1104" s="23"/>
    </row>
    <row r="1105" spans="1:24" ht="12.75">
      <c r="A1105" s="2"/>
      <c r="B1105" s="2"/>
      <c r="C1105" s="2"/>
      <c r="D1105" s="2"/>
      <c r="E1105" s="2"/>
      <c r="F1105" s="2"/>
      <c r="G1105" s="2"/>
      <c r="H1105" s="25"/>
      <c r="I1105" s="25"/>
      <c r="J1105" s="25"/>
      <c r="K1105" s="25"/>
      <c r="X1105" s="23"/>
    </row>
    <row r="1106" spans="1:24" ht="12.75">
      <c r="A1106" s="2"/>
      <c r="B1106" s="2"/>
      <c r="C1106" s="2"/>
      <c r="D1106" s="2"/>
      <c r="E1106" s="2"/>
      <c r="F1106" s="2"/>
      <c r="G1106" s="2"/>
      <c r="H1106" s="25"/>
      <c r="I1106" s="25"/>
      <c r="J1106" s="25"/>
      <c r="K1106" s="25"/>
      <c r="X1106" s="23"/>
    </row>
    <row r="1107" spans="1:24" ht="12.75">
      <c r="A1107" s="2"/>
      <c r="B1107" s="2"/>
      <c r="C1107" s="2"/>
      <c r="D1107" s="2"/>
      <c r="E1107" s="2"/>
      <c r="F1107" s="2"/>
      <c r="G1107" s="2"/>
      <c r="H1107" s="25"/>
      <c r="I1107" s="25"/>
      <c r="J1107" s="25"/>
      <c r="K1107" s="25"/>
      <c r="X1107" s="23"/>
    </row>
    <row r="1108" spans="1:24" ht="12.75">
      <c r="A1108" s="2"/>
      <c r="B1108" s="2"/>
      <c r="C1108" s="2"/>
      <c r="D1108" s="2"/>
      <c r="E1108" s="2"/>
      <c r="F1108" s="2"/>
      <c r="G1108" s="2"/>
      <c r="H1108" s="25"/>
      <c r="I1108" s="25"/>
      <c r="J1108" s="25"/>
      <c r="K1108" s="25"/>
      <c r="X1108" s="23"/>
    </row>
    <row r="1109" spans="1:24" ht="12.75">
      <c r="A1109" s="2"/>
      <c r="B1109" s="2"/>
      <c r="C1109" s="2"/>
      <c r="D1109" s="2"/>
      <c r="E1109" s="2"/>
      <c r="F1109" s="2"/>
      <c r="G1109" s="2"/>
      <c r="H1109" s="25"/>
      <c r="I1109" s="25"/>
      <c r="J1109" s="25"/>
      <c r="K1109" s="25"/>
      <c r="X1109" s="23"/>
    </row>
    <row r="1110" spans="1:24" ht="12.75">
      <c r="A1110" s="2"/>
      <c r="B1110" s="2"/>
      <c r="C1110" s="2"/>
      <c r="D1110" s="2"/>
      <c r="E1110" s="2"/>
      <c r="F1110" s="2"/>
      <c r="G1110" s="2"/>
      <c r="H1110" s="25"/>
      <c r="I1110" s="25"/>
      <c r="J1110" s="25"/>
      <c r="K1110" s="25"/>
      <c r="X1110" s="23"/>
    </row>
    <row r="1111" spans="1:24" ht="12.75">
      <c r="A1111" s="2"/>
      <c r="B1111" s="2"/>
      <c r="C1111" s="2"/>
      <c r="D1111" s="2"/>
      <c r="E1111" s="2"/>
      <c r="F1111" s="2"/>
      <c r="G1111" s="2"/>
      <c r="H1111" s="25"/>
      <c r="I1111" s="25"/>
      <c r="J1111" s="25"/>
      <c r="K1111" s="25"/>
      <c r="X1111" s="23"/>
    </row>
    <row r="1112" spans="1:24" ht="12.75">
      <c r="A1112" s="2"/>
      <c r="B1112" s="2"/>
      <c r="C1112" s="2"/>
      <c r="D1112" s="2"/>
      <c r="E1112" s="2"/>
      <c r="F1112" s="2"/>
      <c r="G1112" s="2"/>
      <c r="H1112" s="25"/>
      <c r="I1112" s="25"/>
      <c r="J1112" s="25"/>
      <c r="K1112" s="25"/>
      <c r="X1112" s="23"/>
    </row>
    <row r="1113" spans="1:24" ht="12.75">
      <c r="A1113" s="2"/>
      <c r="B1113" s="2"/>
      <c r="C1113" s="2"/>
      <c r="D1113" s="2"/>
      <c r="E1113" s="2"/>
      <c r="F1113" s="2"/>
      <c r="G1113" s="2"/>
      <c r="H1113" s="25"/>
      <c r="I1113" s="25"/>
      <c r="J1113" s="25"/>
      <c r="K1113" s="25"/>
      <c r="X1113" s="23"/>
    </row>
    <row r="1114" spans="1:24" ht="12.75">
      <c r="A1114" s="2"/>
      <c r="B1114" s="2"/>
      <c r="C1114" s="2"/>
      <c r="D1114" s="2"/>
      <c r="E1114" s="2"/>
      <c r="F1114" s="2"/>
      <c r="G1114" s="2"/>
      <c r="H1114" s="25"/>
      <c r="I1114" s="25"/>
      <c r="J1114" s="25"/>
      <c r="K1114" s="25"/>
      <c r="X1114" s="23"/>
    </row>
    <row r="1115" spans="1:24" ht="12.75">
      <c r="A1115" s="2"/>
      <c r="B1115" s="2"/>
      <c r="C1115" s="2"/>
      <c r="D1115" s="2"/>
      <c r="E1115" s="2"/>
      <c r="F1115" s="2"/>
      <c r="G1115" s="2"/>
      <c r="H1115" s="25"/>
      <c r="I1115" s="25"/>
      <c r="J1115" s="25"/>
      <c r="K1115" s="25"/>
      <c r="X1115" s="23"/>
    </row>
    <row r="1116" spans="1:24" ht="12.75">
      <c r="A1116" s="2"/>
      <c r="B1116" s="2"/>
      <c r="C1116" s="2"/>
      <c r="D1116" s="2"/>
      <c r="E1116" s="2"/>
      <c r="F1116" s="2"/>
      <c r="G1116" s="2"/>
      <c r="H1116" s="25"/>
      <c r="I1116" s="25"/>
      <c r="J1116" s="25"/>
      <c r="K1116" s="25"/>
      <c r="X1116" s="23"/>
    </row>
    <row r="1117" spans="1:24" ht="12.75">
      <c r="A1117" s="2"/>
      <c r="B1117" s="2"/>
      <c r="C1117" s="2"/>
      <c r="D1117" s="2"/>
      <c r="E1117" s="2"/>
      <c r="F1117" s="2"/>
      <c r="G1117" s="2"/>
      <c r="H1117" s="25"/>
      <c r="I1117" s="25"/>
      <c r="J1117" s="25"/>
      <c r="K1117" s="25"/>
      <c r="X1117" s="23"/>
    </row>
    <row r="1118" spans="1:24" ht="12.75">
      <c r="A1118" s="2"/>
      <c r="B1118" s="2"/>
      <c r="C1118" s="2"/>
      <c r="D1118" s="2"/>
      <c r="E1118" s="2"/>
      <c r="F1118" s="2"/>
      <c r="G1118" s="2"/>
      <c r="H1118" s="25"/>
      <c r="I1118" s="25"/>
      <c r="J1118" s="25"/>
      <c r="K1118" s="25"/>
      <c r="X1118" s="23"/>
    </row>
    <row r="1119" spans="1:24" ht="12.75">
      <c r="A1119" s="2"/>
      <c r="B1119" s="2"/>
      <c r="C1119" s="2"/>
      <c r="D1119" s="2"/>
      <c r="E1119" s="2"/>
      <c r="F1119" s="2"/>
      <c r="G1119" s="2"/>
      <c r="H1119" s="25"/>
      <c r="I1119" s="25"/>
      <c r="J1119" s="25"/>
      <c r="K1119" s="25"/>
      <c r="X1119" s="23"/>
    </row>
    <row r="1120" spans="1:24" ht="12.75">
      <c r="A1120" s="2"/>
      <c r="B1120" s="2"/>
      <c r="C1120" s="2"/>
      <c r="D1120" s="2"/>
      <c r="E1120" s="2"/>
      <c r="F1120" s="2"/>
      <c r="G1120" s="2"/>
      <c r="H1120" s="25"/>
      <c r="I1120" s="25"/>
      <c r="J1120" s="25"/>
      <c r="K1120" s="25"/>
      <c r="X1120" s="23"/>
    </row>
    <row r="1121" spans="1:24" ht="12.75">
      <c r="A1121" s="2"/>
      <c r="B1121" s="2"/>
      <c r="C1121" s="2"/>
      <c r="D1121" s="2"/>
      <c r="E1121" s="2"/>
      <c r="F1121" s="2"/>
      <c r="G1121" s="2"/>
      <c r="H1121" s="25"/>
      <c r="I1121" s="25"/>
      <c r="J1121" s="25"/>
      <c r="K1121" s="25"/>
      <c r="X1121" s="23"/>
    </row>
    <row r="1122" spans="1:24" ht="12.75">
      <c r="A1122" s="2"/>
      <c r="B1122" s="2"/>
      <c r="C1122" s="2"/>
      <c r="D1122" s="2"/>
      <c r="E1122" s="2"/>
      <c r="F1122" s="2"/>
      <c r="G1122" s="2"/>
      <c r="H1122" s="25"/>
      <c r="I1122" s="25"/>
      <c r="J1122" s="25"/>
      <c r="K1122" s="25"/>
      <c r="X1122" s="23"/>
    </row>
    <row r="1123" spans="1:24" ht="12.75">
      <c r="A1123" s="2"/>
      <c r="B1123" s="2"/>
      <c r="C1123" s="2"/>
      <c r="D1123" s="2"/>
      <c r="E1123" s="2"/>
      <c r="F1123" s="2"/>
      <c r="G1123" s="2"/>
      <c r="H1123" s="25"/>
      <c r="I1123" s="25"/>
      <c r="J1123" s="25"/>
      <c r="K1123" s="25"/>
      <c r="X1123" s="23"/>
    </row>
    <row r="1124" spans="1:24" ht="12.75">
      <c r="A1124" s="2"/>
      <c r="B1124" s="2"/>
      <c r="C1124" s="2"/>
      <c r="D1124" s="2"/>
      <c r="E1124" s="2"/>
      <c r="F1124" s="2"/>
      <c r="G1124" s="2"/>
      <c r="H1124" s="25"/>
      <c r="I1124" s="25"/>
      <c r="J1124" s="25"/>
      <c r="K1124" s="25"/>
      <c r="X1124" s="23"/>
    </row>
    <row r="1125" spans="1:24" ht="12.75">
      <c r="A1125" s="2"/>
      <c r="B1125" s="2"/>
      <c r="C1125" s="2"/>
      <c r="D1125" s="2"/>
      <c r="E1125" s="2"/>
      <c r="F1125" s="2"/>
      <c r="G1125" s="2"/>
      <c r="H1125" s="25"/>
      <c r="I1125" s="25"/>
      <c r="J1125" s="25"/>
      <c r="K1125" s="25"/>
      <c r="X1125" s="23"/>
    </row>
    <row r="1126" spans="1:24" ht="12.75">
      <c r="A1126" s="2"/>
      <c r="B1126" s="2"/>
      <c r="C1126" s="2"/>
      <c r="D1126" s="2"/>
      <c r="E1126" s="2"/>
      <c r="F1126" s="2"/>
      <c r="G1126" s="2"/>
      <c r="H1126" s="25"/>
      <c r="I1126" s="25"/>
      <c r="J1126" s="25"/>
      <c r="K1126" s="25"/>
      <c r="X1126" s="23"/>
    </row>
    <row r="1127" spans="1:24" ht="12.75">
      <c r="A1127" s="2"/>
      <c r="B1127" s="2"/>
      <c r="C1127" s="2"/>
      <c r="D1127" s="2"/>
      <c r="E1127" s="2"/>
      <c r="F1127" s="2"/>
      <c r="G1127" s="2"/>
      <c r="H1127" s="25"/>
      <c r="I1127" s="25"/>
      <c r="J1127" s="25"/>
      <c r="K1127" s="25"/>
      <c r="X1127" s="23"/>
    </row>
    <row r="1128" spans="1:24" ht="12.75">
      <c r="A1128" s="2"/>
      <c r="B1128" s="2"/>
      <c r="C1128" s="2"/>
      <c r="D1128" s="2"/>
      <c r="E1128" s="2"/>
      <c r="F1128" s="2"/>
      <c r="G1128" s="2"/>
      <c r="H1128" s="25"/>
      <c r="I1128" s="25"/>
      <c r="J1128" s="25"/>
      <c r="K1128" s="25"/>
      <c r="X1128" s="23"/>
    </row>
    <row r="1129" spans="1:24" ht="12.75">
      <c r="A1129" s="2"/>
      <c r="B1129" s="2"/>
      <c r="C1129" s="2"/>
      <c r="D1129" s="2"/>
      <c r="E1129" s="2"/>
      <c r="F1129" s="2"/>
      <c r="G1129" s="2"/>
      <c r="H1129" s="25"/>
      <c r="I1129" s="25"/>
      <c r="J1129" s="25"/>
      <c r="K1129" s="25"/>
      <c r="X1129" s="23"/>
    </row>
    <row r="1130" spans="1:24" ht="12.75">
      <c r="A1130" s="2"/>
      <c r="B1130" s="2"/>
      <c r="C1130" s="2"/>
      <c r="D1130" s="2"/>
      <c r="E1130" s="2"/>
      <c r="F1130" s="2"/>
      <c r="G1130" s="2"/>
      <c r="H1130" s="25"/>
      <c r="I1130" s="25"/>
      <c r="J1130" s="25"/>
      <c r="K1130" s="25"/>
      <c r="X1130" s="23"/>
    </row>
    <row r="1131" spans="1:24" ht="12.75">
      <c r="A1131" s="2"/>
      <c r="B1131" s="2"/>
      <c r="C1131" s="2"/>
      <c r="D1131" s="2"/>
      <c r="E1131" s="2"/>
      <c r="F1131" s="2"/>
      <c r="G1131" s="2"/>
      <c r="H1131" s="25"/>
      <c r="I1131" s="25"/>
      <c r="J1131" s="25"/>
      <c r="K1131" s="25"/>
      <c r="X1131" s="23"/>
    </row>
    <row r="1132" spans="1:24" ht="12.75">
      <c r="A1132" s="2"/>
      <c r="B1132" s="2"/>
      <c r="C1132" s="2"/>
      <c r="D1132" s="2"/>
      <c r="E1132" s="2"/>
      <c r="F1132" s="2"/>
      <c r="G1132" s="2"/>
      <c r="H1132" s="25"/>
      <c r="I1132" s="25"/>
      <c r="J1132" s="25"/>
      <c r="K1132" s="25"/>
      <c r="X1132" s="23"/>
    </row>
    <row r="1133" spans="1:24" ht="12.75">
      <c r="A1133" s="2"/>
      <c r="B1133" s="2"/>
      <c r="C1133" s="2"/>
      <c r="D1133" s="2"/>
      <c r="E1133" s="2"/>
      <c r="F1133" s="2"/>
      <c r="G1133" s="2"/>
      <c r="H1133" s="25"/>
      <c r="I1133" s="25"/>
      <c r="J1133" s="25"/>
      <c r="K1133" s="25"/>
      <c r="X1133" s="23"/>
    </row>
    <row r="1134" spans="1:24" ht="12.75">
      <c r="A1134" s="2"/>
      <c r="B1134" s="2"/>
      <c r="C1134" s="2"/>
      <c r="D1134" s="2"/>
      <c r="E1134" s="2"/>
      <c r="F1134" s="2"/>
      <c r="G1134" s="2"/>
      <c r="H1134" s="25"/>
      <c r="I1134" s="25"/>
      <c r="J1134" s="25"/>
      <c r="K1134" s="25"/>
      <c r="X1134" s="23"/>
    </row>
    <row r="1135" spans="1:24" ht="12.75">
      <c r="A1135" s="2"/>
      <c r="B1135" s="2"/>
      <c r="C1135" s="2"/>
      <c r="D1135" s="2"/>
      <c r="E1135" s="2"/>
      <c r="F1135" s="2"/>
      <c r="G1135" s="2"/>
      <c r="H1135" s="25"/>
      <c r="I1135" s="25"/>
      <c r="J1135" s="25"/>
      <c r="K1135" s="25"/>
      <c r="X1135" s="23"/>
    </row>
    <row r="1136" spans="1:24" ht="12.75">
      <c r="A1136" s="2"/>
      <c r="B1136" s="2"/>
      <c r="C1136" s="2"/>
      <c r="D1136" s="2"/>
      <c r="E1136" s="2"/>
      <c r="F1136" s="2"/>
      <c r="G1136" s="2"/>
      <c r="H1136" s="25"/>
      <c r="I1136" s="25"/>
      <c r="J1136" s="25"/>
      <c r="K1136" s="25"/>
      <c r="X1136" s="23"/>
    </row>
    <row r="1137" spans="1:24" ht="12.75">
      <c r="A1137" s="2"/>
      <c r="B1137" s="2"/>
      <c r="C1137" s="2"/>
      <c r="D1137" s="2"/>
      <c r="E1137" s="2"/>
      <c r="F1137" s="2"/>
      <c r="G1137" s="2"/>
      <c r="H1137" s="25"/>
      <c r="I1137" s="25"/>
      <c r="J1137" s="25"/>
      <c r="K1137" s="25"/>
      <c r="X1137" s="23"/>
    </row>
    <row r="1138" spans="1:24" ht="12.75">
      <c r="A1138" s="2"/>
      <c r="B1138" s="2"/>
      <c r="C1138" s="2"/>
      <c r="D1138" s="2"/>
      <c r="E1138" s="2"/>
      <c r="F1138" s="2"/>
      <c r="G1138" s="2"/>
      <c r="H1138" s="25"/>
      <c r="I1138" s="25"/>
      <c r="J1138" s="25"/>
      <c r="K1138" s="25"/>
      <c r="X1138" s="23"/>
    </row>
    <row r="1139" spans="1:24" ht="12.75">
      <c r="A1139" s="2"/>
      <c r="B1139" s="2"/>
      <c r="C1139" s="2"/>
      <c r="D1139" s="2"/>
      <c r="E1139" s="2"/>
      <c r="F1139" s="2"/>
      <c r="G1139" s="2"/>
      <c r="H1139" s="25"/>
      <c r="I1139" s="25"/>
      <c r="J1139" s="25"/>
      <c r="K1139" s="25"/>
      <c r="X1139" s="23"/>
    </row>
    <row r="1140" spans="1:24" ht="12.75">
      <c r="A1140" s="2"/>
      <c r="B1140" s="2"/>
      <c r="C1140" s="2"/>
      <c r="D1140" s="2"/>
      <c r="E1140" s="2"/>
      <c r="F1140" s="2"/>
      <c r="G1140" s="2"/>
      <c r="H1140" s="25"/>
      <c r="I1140" s="25"/>
      <c r="J1140" s="25"/>
      <c r="K1140" s="25"/>
      <c r="X1140" s="23"/>
    </row>
    <row r="1141" spans="1:24" ht="12.75">
      <c r="A1141" s="2"/>
      <c r="B1141" s="2"/>
      <c r="C1141" s="2"/>
      <c r="D1141" s="2"/>
      <c r="E1141" s="2"/>
      <c r="F1141" s="2"/>
      <c r="G1141" s="2"/>
      <c r="H1141" s="25"/>
      <c r="I1141" s="25"/>
      <c r="J1141" s="25"/>
      <c r="K1141" s="25"/>
      <c r="X1141" s="23"/>
    </row>
    <row r="1142" spans="1:24" ht="12.75">
      <c r="A1142" s="2"/>
      <c r="B1142" s="2"/>
      <c r="C1142" s="2"/>
      <c r="D1142" s="2"/>
      <c r="E1142" s="2"/>
      <c r="F1142" s="2"/>
      <c r="G1142" s="2"/>
      <c r="H1142" s="25"/>
      <c r="I1142" s="25"/>
      <c r="J1142" s="25"/>
      <c r="K1142" s="25"/>
      <c r="X1142" s="23"/>
    </row>
    <row r="1143" spans="1:24" ht="12.75">
      <c r="A1143" s="2"/>
      <c r="B1143" s="2"/>
      <c r="C1143" s="2"/>
      <c r="D1143" s="2"/>
      <c r="E1143" s="2"/>
      <c r="F1143" s="2"/>
      <c r="G1143" s="2"/>
      <c r="H1143" s="25"/>
      <c r="I1143" s="25"/>
      <c r="J1143" s="25"/>
      <c r="K1143" s="25"/>
      <c r="X1143" s="23"/>
    </row>
    <row r="1144" spans="1:24" ht="12.75">
      <c r="A1144" s="2"/>
      <c r="B1144" s="2"/>
      <c r="C1144" s="2"/>
      <c r="D1144" s="2"/>
      <c r="E1144" s="2"/>
      <c r="F1144" s="2"/>
      <c r="G1144" s="2"/>
      <c r="H1144" s="25"/>
      <c r="I1144" s="25"/>
      <c r="J1144" s="25"/>
      <c r="K1144" s="25"/>
      <c r="X1144" s="23"/>
    </row>
    <row r="1145" spans="1:24" ht="12.75">
      <c r="A1145" s="2"/>
      <c r="B1145" s="2"/>
      <c r="C1145" s="2"/>
      <c r="D1145" s="2"/>
      <c r="E1145" s="2"/>
      <c r="F1145" s="2"/>
      <c r="G1145" s="2"/>
      <c r="H1145" s="25"/>
      <c r="I1145" s="25"/>
      <c r="J1145" s="25"/>
      <c r="K1145" s="25"/>
      <c r="X1145" s="23"/>
    </row>
    <row r="1146" spans="1:24" ht="12.75">
      <c r="A1146" s="2"/>
      <c r="B1146" s="2"/>
      <c r="C1146" s="2"/>
      <c r="D1146" s="2"/>
      <c r="E1146" s="2"/>
      <c r="F1146" s="2"/>
      <c r="G1146" s="2"/>
      <c r="H1146" s="25"/>
      <c r="I1146" s="25"/>
      <c r="J1146" s="25"/>
      <c r="K1146" s="25"/>
      <c r="X1146" s="23"/>
    </row>
    <row r="1147" spans="1:24" ht="12.75">
      <c r="A1147" s="2"/>
      <c r="B1147" s="2"/>
      <c r="C1147" s="2"/>
      <c r="D1147" s="2"/>
      <c r="E1147" s="2"/>
      <c r="F1147" s="2"/>
      <c r="G1147" s="2"/>
      <c r="H1147" s="25"/>
      <c r="I1147" s="25"/>
      <c r="J1147" s="25"/>
      <c r="K1147" s="25"/>
      <c r="X1147" s="23"/>
    </row>
    <row r="1148" spans="1:24" ht="12.75">
      <c r="A1148" s="2"/>
      <c r="B1148" s="2"/>
      <c r="C1148" s="2"/>
      <c r="D1148" s="2"/>
      <c r="E1148" s="2"/>
      <c r="F1148" s="2"/>
      <c r="G1148" s="2"/>
      <c r="H1148" s="25"/>
      <c r="I1148" s="25"/>
      <c r="J1148" s="25"/>
      <c r="K1148" s="25"/>
      <c r="X1148" s="23"/>
    </row>
    <row r="1149" spans="1:24" ht="12.75">
      <c r="A1149" s="2"/>
      <c r="B1149" s="2"/>
      <c r="C1149" s="2"/>
      <c r="D1149" s="2"/>
      <c r="E1149" s="2"/>
      <c r="F1149" s="2"/>
      <c r="G1149" s="2"/>
      <c r="H1149" s="25"/>
      <c r="I1149" s="25"/>
      <c r="J1149" s="25"/>
      <c r="K1149" s="25"/>
      <c r="X1149" s="23"/>
    </row>
    <row r="1150" spans="1:24" ht="12.75">
      <c r="A1150" s="2"/>
      <c r="B1150" s="2"/>
      <c r="C1150" s="2"/>
      <c r="D1150" s="2"/>
      <c r="E1150" s="2"/>
      <c r="F1150" s="2"/>
      <c r="G1150" s="2"/>
      <c r="H1150" s="25"/>
      <c r="I1150" s="25"/>
      <c r="J1150" s="25"/>
      <c r="K1150" s="25"/>
      <c r="X1150" s="23"/>
    </row>
    <row r="1151" spans="1:24" ht="12.75">
      <c r="A1151" s="2"/>
      <c r="B1151" s="2"/>
      <c r="C1151" s="2"/>
      <c r="D1151" s="2"/>
      <c r="E1151" s="2"/>
      <c r="F1151" s="2"/>
      <c r="G1151" s="2"/>
      <c r="H1151" s="25"/>
      <c r="I1151" s="25"/>
      <c r="J1151" s="25"/>
      <c r="K1151" s="25"/>
      <c r="X1151" s="23"/>
    </row>
    <row r="1152" spans="1:24" ht="12.75">
      <c r="A1152" s="2"/>
      <c r="B1152" s="2"/>
      <c r="C1152" s="2"/>
      <c r="D1152" s="2"/>
      <c r="E1152" s="2"/>
      <c r="F1152" s="2"/>
      <c r="G1152" s="2"/>
      <c r="H1152" s="25"/>
      <c r="I1152" s="25"/>
      <c r="J1152" s="25"/>
      <c r="K1152" s="25"/>
      <c r="X1152" s="23"/>
    </row>
    <row r="1153" spans="1:24" ht="12.75">
      <c r="A1153" s="2"/>
      <c r="B1153" s="2"/>
      <c r="C1153" s="2"/>
      <c r="D1153" s="2"/>
      <c r="E1153" s="2"/>
      <c r="F1153" s="2"/>
      <c r="G1153" s="2"/>
      <c r="H1153" s="25"/>
      <c r="I1153" s="25"/>
      <c r="J1153" s="25"/>
      <c r="K1153" s="25"/>
      <c r="X1153" s="23"/>
    </row>
    <row r="1154" spans="1:24" ht="12.75">
      <c r="A1154" s="2"/>
      <c r="B1154" s="2"/>
      <c r="C1154" s="2"/>
      <c r="D1154" s="2"/>
      <c r="E1154" s="2"/>
      <c r="F1154" s="2"/>
      <c r="G1154" s="2"/>
      <c r="H1154" s="25"/>
      <c r="I1154" s="25"/>
      <c r="J1154" s="25"/>
      <c r="K1154" s="25"/>
      <c r="X1154" s="23"/>
    </row>
    <row r="1155" spans="1:24" ht="12.75">
      <c r="A1155" s="2"/>
      <c r="B1155" s="2"/>
      <c r="C1155" s="2"/>
      <c r="D1155" s="2"/>
      <c r="E1155" s="2"/>
      <c r="F1155" s="2"/>
      <c r="G1155" s="2"/>
      <c r="H1155" s="25"/>
      <c r="I1155" s="25"/>
      <c r="J1155" s="25"/>
      <c r="K1155" s="25"/>
      <c r="X1155" s="23"/>
    </row>
    <row r="1156" spans="1:24" ht="12.75">
      <c r="A1156" s="2"/>
      <c r="B1156" s="2"/>
      <c r="C1156" s="2"/>
      <c r="D1156" s="2"/>
      <c r="E1156" s="2"/>
      <c r="F1156" s="2"/>
      <c r="G1156" s="2"/>
      <c r="H1156" s="25"/>
      <c r="I1156" s="25"/>
      <c r="J1156" s="25"/>
      <c r="K1156" s="25"/>
      <c r="X1156" s="23"/>
    </row>
    <row r="1157" spans="1:24" ht="12.75">
      <c r="A1157" s="2"/>
      <c r="B1157" s="2"/>
      <c r="C1157" s="2"/>
      <c r="D1157" s="2"/>
      <c r="E1157" s="2"/>
      <c r="F1157" s="2"/>
      <c r="G1157" s="2"/>
      <c r="H1157" s="25"/>
      <c r="I1157" s="25"/>
      <c r="J1157" s="25"/>
      <c r="K1157" s="25"/>
      <c r="X1157" s="23"/>
    </row>
    <row r="1158" spans="1:24" ht="12.75">
      <c r="A1158" s="2"/>
      <c r="B1158" s="2"/>
      <c r="C1158" s="2"/>
      <c r="D1158" s="2"/>
      <c r="E1158" s="2"/>
      <c r="F1158" s="2"/>
      <c r="G1158" s="2"/>
      <c r="H1158" s="25"/>
      <c r="I1158" s="25"/>
      <c r="J1158" s="25"/>
      <c r="K1158" s="25"/>
      <c r="X1158" s="23"/>
    </row>
    <row r="1159" spans="1:24" ht="12.75">
      <c r="A1159" s="2"/>
      <c r="B1159" s="2"/>
      <c r="C1159" s="2"/>
      <c r="D1159" s="2"/>
      <c r="E1159" s="2"/>
      <c r="F1159" s="2"/>
      <c r="G1159" s="2"/>
      <c r="H1159" s="25"/>
      <c r="I1159" s="25"/>
      <c r="J1159" s="25"/>
      <c r="K1159" s="25"/>
      <c r="X1159" s="23"/>
    </row>
    <row r="1160" spans="1:24" ht="12.75">
      <c r="A1160" s="2"/>
      <c r="B1160" s="2"/>
      <c r="C1160" s="2"/>
      <c r="D1160" s="2"/>
      <c r="E1160" s="2"/>
      <c r="F1160" s="2"/>
      <c r="G1160" s="2"/>
      <c r="H1160" s="25"/>
      <c r="I1160" s="25"/>
      <c r="J1160" s="25"/>
      <c r="K1160" s="25"/>
      <c r="X1160" s="23"/>
    </row>
    <row r="1161" spans="1:24" ht="12.75">
      <c r="A1161" s="2"/>
      <c r="B1161" s="2"/>
      <c r="C1161" s="2"/>
      <c r="D1161" s="2"/>
      <c r="E1161" s="2"/>
      <c r="F1161" s="2"/>
      <c r="G1161" s="2"/>
      <c r="H1161" s="25"/>
      <c r="I1161" s="25"/>
      <c r="J1161" s="25"/>
      <c r="K1161" s="25"/>
      <c r="X1161" s="23"/>
    </row>
    <row r="1162" spans="1:24" ht="12.75">
      <c r="A1162" s="2"/>
      <c r="B1162" s="2"/>
      <c r="C1162" s="2"/>
      <c r="D1162" s="2"/>
      <c r="E1162" s="2"/>
      <c r="F1162" s="2"/>
      <c r="G1162" s="2"/>
      <c r="H1162" s="25"/>
      <c r="I1162" s="25"/>
      <c r="J1162" s="25"/>
      <c r="K1162" s="25"/>
      <c r="X1162" s="23"/>
    </row>
    <row r="1163" spans="1:24" ht="12.75">
      <c r="A1163" s="2"/>
      <c r="B1163" s="2"/>
      <c r="C1163" s="2"/>
      <c r="D1163" s="2"/>
      <c r="E1163" s="2"/>
      <c r="F1163" s="2"/>
      <c r="G1163" s="2"/>
      <c r="H1163" s="25"/>
      <c r="I1163" s="25"/>
      <c r="J1163" s="25"/>
      <c r="K1163" s="25"/>
      <c r="X1163" s="23"/>
    </row>
    <row r="1164" spans="1:24" ht="12.75">
      <c r="A1164" s="2"/>
      <c r="B1164" s="2"/>
      <c r="C1164" s="2"/>
      <c r="D1164" s="2"/>
      <c r="E1164" s="2"/>
      <c r="F1164" s="2"/>
      <c r="G1164" s="2"/>
      <c r="H1164" s="25"/>
      <c r="I1164" s="25"/>
      <c r="J1164" s="25"/>
      <c r="K1164" s="25"/>
      <c r="X1164" s="23"/>
    </row>
    <row r="1165" spans="1:24" ht="12.75">
      <c r="A1165" s="2"/>
      <c r="B1165" s="2"/>
      <c r="C1165" s="2"/>
      <c r="D1165" s="2"/>
      <c r="E1165" s="2"/>
      <c r="F1165" s="2"/>
      <c r="G1165" s="2"/>
      <c r="H1165" s="25"/>
      <c r="I1165" s="25"/>
      <c r="J1165" s="25"/>
      <c r="K1165" s="25"/>
      <c r="X1165" s="23"/>
    </row>
    <row r="1166" spans="1:24" ht="12.75">
      <c r="A1166" s="2"/>
      <c r="B1166" s="2"/>
      <c r="C1166" s="2"/>
      <c r="D1166" s="2"/>
      <c r="E1166" s="2"/>
      <c r="F1166" s="2"/>
      <c r="G1166" s="2"/>
      <c r="H1166" s="25"/>
      <c r="I1166" s="25"/>
      <c r="J1166" s="25"/>
      <c r="K1166" s="25"/>
      <c r="X1166" s="23"/>
    </row>
    <row r="1167" spans="1:24" ht="12.75">
      <c r="A1167" s="2"/>
      <c r="B1167" s="2"/>
      <c r="C1167" s="2"/>
      <c r="D1167" s="2"/>
      <c r="E1167" s="2"/>
      <c r="F1167" s="2"/>
      <c r="G1167" s="2"/>
      <c r="H1167" s="25"/>
      <c r="I1167" s="25"/>
      <c r="J1167" s="25"/>
      <c r="K1167" s="25"/>
      <c r="X1167" s="23"/>
    </row>
    <row r="1168" spans="1:24" ht="12.75">
      <c r="A1168" s="2"/>
      <c r="B1168" s="2"/>
      <c r="C1168" s="2"/>
      <c r="D1168" s="2"/>
      <c r="E1168" s="2"/>
      <c r="F1168" s="2"/>
      <c r="G1168" s="2"/>
      <c r="H1168" s="25"/>
      <c r="I1168" s="25"/>
      <c r="J1168" s="25"/>
      <c r="K1168" s="25"/>
      <c r="X1168" s="23"/>
    </row>
    <row r="1169" spans="1:24" ht="12.75">
      <c r="A1169" s="2"/>
      <c r="B1169" s="2"/>
      <c r="C1169" s="2"/>
      <c r="D1169" s="2"/>
      <c r="E1169" s="2"/>
      <c r="F1169" s="2"/>
      <c r="G1169" s="2"/>
      <c r="H1169" s="25"/>
      <c r="I1169" s="25"/>
      <c r="J1169" s="25"/>
      <c r="K1169" s="25"/>
      <c r="X1169" s="23"/>
    </row>
    <row r="1170" spans="1:24" ht="12.75">
      <c r="A1170" s="2"/>
      <c r="B1170" s="2"/>
      <c r="C1170" s="2"/>
      <c r="D1170" s="2"/>
      <c r="E1170" s="2"/>
      <c r="F1170" s="2"/>
      <c r="G1170" s="2"/>
      <c r="H1170" s="25"/>
      <c r="I1170" s="25"/>
      <c r="J1170" s="25"/>
      <c r="K1170" s="25"/>
      <c r="X1170" s="23"/>
    </row>
    <row r="1171" spans="1:24" ht="12.75">
      <c r="A1171" s="2"/>
      <c r="B1171" s="2"/>
      <c r="C1171" s="2"/>
      <c r="D1171" s="2"/>
      <c r="E1171" s="2"/>
      <c r="F1171" s="2"/>
      <c r="G1171" s="2"/>
      <c r="H1171" s="25"/>
      <c r="I1171" s="25"/>
      <c r="J1171" s="25"/>
      <c r="K1171" s="25"/>
      <c r="X1171" s="23"/>
    </row>
    <row r="1172" spans="1:24" ht="12.75">
      <c r="A1172" s="2"/>
      <c r="B1172" s="2"/>
      <c r="C1172" s="2"/>
      <c r="D1172" s="2"/>
      <c r="E1172" s="2"/>
      <c r="F1172" s="2"/>
      <c r="G1172" s="2"/>
      <c r="H1172" s="25"/>
      <c r="I1172" s="25"/>
      <c r="J1172" s="25"/>
      <c r="K1172" s="25"/>
      <c r="X1172" s="23"/>
    </row>
    <row r="1173" spans="1:24" ht="12.75">
      <c r="A1173" s="2"/>
      <c r="B1173" s="2"/>
      <c r="C1173" s="2"/>
      <c r="D1173" s="2"/>
      <c r="E1173" s="2"/>
      <c r="F1173" s="2"/>
      <c r="G1173" s="2"/>
      <c r="H1173" s="25"/>
      <c r="I1173" s="25"/>
      <c r="J1173" s="25"/>
      <c r="K1173" s="25"/>
      <c r="X1173" s="23"/>
    </row>
    <row r="1174" spans="1:24" ht="12.75">
      <c r="A1174" s="2"/>
      <c r="B1174" s="2"/>
      <c r="C1174" s="2"/>
      <c r="D1174" s="2"/>
      <c r="E1174" s="2"/>
      <c r="F1174" s="2"/>
      <c r="G1174" s="2"/>
      <c r="H1174" s="25"/>
      <c r="I1174" s="25"/>
      <c r="J1174" s="25"/>
      <c r="K1174" s="25"/>
      <c r="X1174" s="23"/>
    </row>
    <row r="1175" spans="1:24" ht="12.75">
      <c r="A1175" s="2"/>
      <c r="B1175" s="2"/>
      <c r="C1175" s="2"/>
      <c r="D1175" s="2"/>
      <c r="E1175" s="2"/>
      <c r="F1175" s="2"/>
      <c r="G1175" s="2"/>
      <c r="H1175" s="25"/>
      <c r="I1175" s="25"/>
      <c r="J1175" s="25"/>
      <c r="K1175" s="25"/>
      <c r="X1175" s="23"/>
    </row>
    <row r="1176" spans="1:24" ht="12.75">
      <c r="A1176" s="2"/>
      <c r="B1176" s="2"/>
      <c r="C1176" s="2"/>
      <c r="D1176" s="2"/>
      <c r="E1176" s="2"/>
      <c r="F1176" s="2"/>
      <c r="G1176" s="2"/>
      <c r="H1176" s="25"/>
      <c r="I1176" s="25"/>
      <c r="J1176" s="25"/>
      <c r="K1176" s="25"/>
      <c r="X1176" s="23"/>
    </row>
    <row r="1177" spans="1:24" ht="12.75">
      <c r="A1177" s="2"/>
      <c r="B1177" s="2"/>
      <c r="C1177" s="2"/>
      <c r="D1177" s="2"/>
      <c r="E1177" s="2"/>
      <c r="F1177" s="2"/>
      <c r="G1177" s="2"/>
      <c r="H1177" s="25"/>
      <c r="I1177" s="25"/>
      <c r="J1177" s="25"/>
      <c r="K1177" s="25"/>
      <c r="X1177" s="23"/>
    </row>
    <row r="1178" spans="1:24" ht="12.75">
      <c r="A1178" s="2"/>
      <c r="B1178" s="2"/>
      <c r="C1178" s="2"/>
      <c r="D1178" s="2"/>
      <c r="E1178" s="2"/>
      <c r="F1178" s="2"/>
      <c r="G1178" s="2"/>
      <c r="H1178" s="25"/>
      <c r="I1178" s="25"/>
      <c r="J1178" s="25"/>
      <c r="K1178" s="25"/>
      <c r="X1178" s="23"/>
    </row>
    <row r="1179" spans="1:24" ht="12.75">
      <c r="A1179" s="2"/>
      <c r="B1179" s="2"/>
      <c r="C1179" s="2"/>
      <c r="D1179" s="2"/>
      <c r="E1179" s="2"/>
      <c r="F1179" s="2"/>
      <c r="G1179" s="2"/>
      <c r="H1179" s="25"/>
      <c r="I1179" s="25"/>
      <c r="J1179" s="25"/>
      <c r="K1179" s="25"/>
      <c r="X1179" s="23"/>
    </row>
    <row r="1180" spans="1:24" ht="12.75">
      <c r="A1180" s="2"/>
      <c r="B1180" s="2"/>
      <c r="C1180" s="2"/>
      <c r="D1180" s="2"/>
      <c r="E1180" s="2"/>
      <c r="F1180" s="2"/>
      <c r="G1180" s="2"/>
      <c r="H1180" s="25"/>
      <c r="I1180" s="25"/>
      <c r="J1180" s="25"/>
      <c r="K1180" s="25"/>
      <c r="X1180" s="23"/>
    </row>
    <row r="1181" spans="1:24" ht="12.75">
      <c r="A1181" s="2"/>
      <c r="B1181" s="2"/>
      <c r="C1181" s="2"/>
      <c r="D1181" s="2"/>
      <c r="E1181" s="2"/>
      <c r="F1181" s="2"/>
      <c r="G1181" s="2"/>
      <c r="H1181" s="25"/>
      <c r="I1181" s="25"/>
      <c r="J1181" s="25"/>
      <c r="K1181" s="25"/>
      <c r="X1181" s="23"/>
    </row>
    <row r="1182" spans="1:24" ht="12.75">
      <c r="A1182" s="2"/>
      <c r="B1182" s="2"/>
      <c r="C1182" s="2"/>
      <c r="D1182" s="2"/>
      <c r="E1182" s="2"/>
      <c r="F1182" s="2"/>
      <c r="G1182" s="2"/>
      <c r="H1182" s="25"/>
      <c r="I1182" s="25"/>
      <c r="J1182" s="25"/>
      <c r="K1182" s="25"/>
      <c r="X1182" s="23"/>
    </row>
    <row r="1183" spans="1:24" ht="12.75">
      <c r="A1183" s="2"/>
      <c r="B1183" s="2"/>
      <c r="C1183" s="2"/>
      <c r="D1183" s="2"/>
      <c r="E1183" s="2"/>
      <c r="F1183" s="2"/>
      <c r="G1183" s="2"/>
      <c r="H1183" s="25"/>
      <c r="I1183" s="25"/>
      <c r="J1183" s="25"/>
      <c r="K1183" s="25"/>
      <c r="X1183" s="23"/>
    </row>
    <row r="1184" spans="1:24" ht="12.75">
      <c r="A1184" s="2"/>
      <c r="B1184" s="2"/>
      <c r="C1184" s="2"/>
      <c r="D1184" s="2"/>
      <c r="E1184" s="2"/>
      <c r="F1184" s="2"/>
      <c r="G1184" s="2"/>
      <c r="H1184" s="25"/>
      <c r="I1184" s="25"/>
      <c r="J1184" s="25"/>
      <c r="K1184" s="25"/>
      <c r="X1184" s="23"/>
    </row>
    <row r="1185" spans="1:24" ht="12.75">
      <c r="A1185" s="2"/>
      <c r="B1185" s="2"/>
      <c r="C1185" s="2"/>
      <c r="D1185" s="2"/>
      <c r="E1185" s="2"/>
      <c r="F1185" s="2"/>
      <c r="G1185" s="2"/>
      <c r="H1185" s="25"/>
      <c r="I1185" s="25"/>
      <c r="J1185" s="25"/>
      <c r="K1185" s="25"/>
      <c r="X1185" s="23"/>
    </row>
    <row r="1186" spans="1:24" ht="12.75">
      <c r="A1186" s="2"/>
      <c r="B1186" s="2"/>
      <c r="C1186" s="2"/>
      <c r="D1186" s="2"/>
      <c r="E1186" s="2"/>
      <c r="F1186" s="2"/>
      <c r="G1186" s="2"/>
      <c r="H1186" s="25"/>
      <c r="I1186" s="25"/>
      <c r="J1186" s="25"/>
      <c r="K1186" s="25"/>
      <c r="X1186" s="23"/>
    </row>
    <row r="1187" spans="1:24" ht="12.75">
      <c r="A1187" s="2"/>
      <c r="B1187" s="2"/>
      <c r="C1187" s="2"/>
      <c r="D1187" s="2"/>
      <c r="E1187" s="2"/>
      <c r="F1187" s="2"/>
      <c r="G1187" s="2"/>
      <c r="H1187" s="25"/>
      <c r="I1187" s="25"/>
      <c r="J1187" s="25"/>
      <c r="K1187" s="25"/>
      <c r="X1187" s="23"/>
    </row>
    <row r="1188" spans="1:24" ht="12.75">
      <c r="A1188" s="2"/>
      <c r="B1188" s="2"/>
      <c r="C1188" s="2"/>
      <c r="D1188" s="2"/>
      <c r="E1188" s="2"/>
      <c r="F1188" s="2"/>
      <c r="G1188" s="2"/>
      <c r="H1188" s="25"/>
      <c r="I1188" s="25"/>
      <c r="J1188" s="25"/>
      <c r="K1188" s="25"/>
      <c r="X1188" s="23"/>
    </row>
    <row r="1189" spans="1:24" ht="12.75">
      <c r="A1189" s="2"/>
      <c r="B1189" s="2"/>
      <c r="C1189" s="2"/>
      <c r="D1189" s="2"/>
      <c r="E1189" s="2"/>
      <c r="F1189" s="2"/>
      <c r="G1189" s="2"/>
      <c r="H1189" s="25"/>
      <c r="I1189" s="25"/>
      <c r="J1189" s="25"/>
      <c r="K1189" s="25"/>
      <c r="X1189" s="23"/>
    </row>
    <row r="1190" spans="1:24" ht="12.75">
      <c r="A1190" s="2"/>
      <c r="B1190" s="2"/>
      <c r="C1190" s="2"/>
      <c r="D1190" s="2"/>
      <c r="E1190" s="2"/>
      <c r="F1190" s="2"/>
      <c r="G1190" s="2"/>
      <c r="H1190" s="25"/>
      <c r="I1190" s="25"/>
      <c r="J1190" s="25"/>
      <c r="K1190" s="25"/>
      <c r="X1190" s="23"/>
    </row>
    <row r="1191" spans="1:24" ht="12.75">
      <c r="A1191" s="2"/>
      <c r="B1191" s="2"/>
      <c r="C1191" s="2"/>
      <c r="D1191" s="2"/>
      <c r="E1191" s="2"/>
      <c r="F1191" s="2"/>
      <c r="G1191" s="2"/>
      <c r="H1191" s="25"/>
      <c r="I1191" s="25"/>
      <c r="J1191" s="25"/>
      <c r="K1191" s="25"/>
      <c r="X1191" s="23"/>
    </row>
    <row r="1192" spans="1:24" ht="12.75">
      <c r="A1192" s="2"/>
      <c r="B1192" s="2"/>
      <c r="C1192" s="2"/>
      <c r="D1192" s="2"/>
      <c r="E1192" s="2"/>
      <c r="F1192" s="2"/>
      <c r="G1192" s="2"/>
      <c r="H1192" s="25"/>
      <c r="I1192" s="25"/>
      <c r="J1192" s="25"/>
      <c r="K1192" s="25"/>
      <c r="X1192" s="23"/>
    </row>
    <row r="1193" spans="1:24" ht="12.75">
      <c r="A1193" s="2"/>
      <c r="B1193" s="2"/>
      <c r="C1193" s="2"/>
      <c r="D1193" s="2"/>
      <c r="E1193" s="2"/>
      <c r="F1193" s="2"/>
      <c r="G1193" s="2"/>
      <c r="H1193" s="25"/>
      <c r="I1193" s="25"/>
      <c r="J1193" s="25"/>
      <c r="K1193" s="25"/>
      <c r="X1193" s="23"/>
    </row>
    <row r="1194" spans="1:24" ht="12.75">
      <c r="A1194" s="2"/>
      <c r="B1194" s="2"/>
      <c r="C1194" s="2"/>
      <c r="D1194" s="2"/>
      <c r="E1194" s="2"/>
      <c r="F1194" s="2"/>
      <c r="G1194" s="2"/>
      <c r="H1194" s="25"/>
      <c r="I1194" s="25"/>
      <c r="J1194" s="25"/>
      <c r="K1194" s="25"/>
      <c r="X1194" s="23"/>
    </row>
    <row r="1195" spans="1:24" ht="12.75">
      <c r="A1195" s="2"/>
      <c r="B1195" s="2"/>
      <c r="C1195" s="2"/>
      <c r="D1195" s="2"/>
      <c r="E1195" s="2"/>
      <c r="F1195" s="2"/>
      <c r="G1195" s="2"/>
      <c r="H1195" s="25"/>
      <c r="I1195" s="25"/>
      <c r="J1195" s="25"/>
      <c r="K1195" s="25"/>
      <c r="X1195" s="23"/>
    </row>
    <row r="1196" spans="1:24" ht="12.75">
      <c r="A1196" s="2"/>
      <c r="B1196" s="2"/>
      <c r="C1196" s="2"/>
      <c r="D1196" s="2"/>
      <c r="E1196" s="2"/>
      <c r="F1196" s="2"/>
      <c r="G1196" s="2"/>
      <c r="H1196" s="25"/>
      <c r="I1196" s="25"/>
      <c r="J1196" s="25"/>
      <c r="K1196" s="25"/>
      <c r="X1196" s="23"/>
    </row>
    <row r="1197" spans="1:24" ht="12.75">
      <c r="A1197" s="2"/>
      <c r="B1197" s="2"/>
      <c r="C1197" s="2"/>
      <c r="D1197" s="2"/>
      <c r="E1197" s="2"/>
      <c r="F1197" s="2"/>
      <c r="G1197" s="2"/>
      <c r="H1197" s="25"/>
      <c r="I1197" s="25"/>
      <c r="J1197" s="25"/>
      <c r="K1197" s="25"/>
      <c r="X1197" s="23"/>
    </row>
    <row r="1198" spans="1:24" ht="12.75">
      <c r="A1198" s="2"/>
      <c r="B1198" s="2"/>
      <c r="C1198" s="2"/>
      <c r="D1198" s="2"/>
      <c r="E1198" s="2"/>
      <c r="F1198" s="2"/>
      <c r="G1198" s="2"/>
      <c r="H1198" s="25"/>
      <c r="I1198" s="25"/>
      <c r="J1198" s="25"/>
      <c r="K1198" s="25"/>
      <c r="X1198" s="23"/>
    </row>
    <row r="1199" spans="1:24" ht="12.75">
      <c r="A1199" s="2"/>
      <c r="B1199" s="2"/>
      <c r="C1199" s="2"/>
      <c r="D1199" s="2"/>
      <c r="E1199" s="2"/>
      <c r="F1199" s="2"/>
      <c r="G1199" s="2"/>
      <c r="H1199" s="25"/>
      <c r="I1199" s="25"/>
      <c r="J1199" s="25"/>
      <c r="K1199" s="25"/>
      <c r="X1199" s="23"/>
    </row>
    <row r="1200" spans="1:24" ht="12.75">
      <c r="A1200" s="2"/>
      <c r="B1200" s="2"/>
      <c r="C1200" s="2"/>
      <c r="D1200" s="2"/>
      <c r="E1200" s="2"/>
      <c r="F1200" s="2"/>
      <c r="G1200" s="2"/>
      <c r="H1200" s="25"/>
      <c r="I1200" s="25"/>
      <c r="J1200" s="25"/>
      <c r="K1200" s="25"/>
      <c r="X1200" s="23"/>
    </row>
    <row r="1201" spans="1:24" ht="12.75">
      <c r="A1201" s="2"/>
      <c r="B1201" s="2"/>
      <c r="C1201" s="2"/>
      <c r="D1201" s="2"/>
      <c r="E1201" s="2"/>
      <c r="F1201" s="2"/>
      <c r="G1201" s="2"/>
      <c r="H1201" s="25"/>
      <c r="I1201" s="25"/>
      <c r="J1201" s="25"/>
      <c r="K1201" s="25"/>
      <c r="X1201" s="23"/>
    </row>
    <row r="1202" spans="1:24" ht="12.75">
      <c r="A1202" s="2"/>
      <c r="B1202" s="2"/>
      <c r="C1202" s="2"/>
      <c r="D1202" s="2"/>
      <c r="E1202" s="2"/>
      <c r="F1202" s="2"/>
      <c r="G1202" s="2"/>
      <c r="H1202" s="25"/>
      <c r="I1202" s="25"/>
      <c r="J1202" s="25"/>
      <c r="K1202" s="25"/>
      <c r="X1202" s="23"/>
    </row>
    <row r="1203" spans="1:24" ht="12.75">
      <c r="A1203" s="2"/>
      <c r="B1203" s="2"/>
      <c r="C1203" s="2"/>
      <c r="D1203" s="2"/>
      <c r="E1203" s="2"/>
      <c r="F1203" s="2"/>
      <c r="G1203" s="2"/>
      <c r="H1203" s="25"/>
      <c r="I1203" s="25"/>
      <c r="J1203" s="25"/>
      <c r="K1203" s="25"/>
      <c r="X1203" s="23"/>
    </row>
    <row r="1204" spans="1:24" ht="12.75">
      <c r="A1204" s="2"/>
      <c r="B1204" s="2"/>
      <c r="C1204" s="2"/>
      <c r="D1204" s="2"/>
      <c r="E1204" s="2"/>
      <c r="F1204" s="2"/>
      <c r="G1204" s="2"/>
      <c r="H1204" s="25"/>
      <c r="I1204" s="25"/>
      <c r="J1204" s="25"/>
      <c r="K1204" s="25"/>
      <c r="X1204" s="23"/>
    </row>
    <row r="1205" spans="1:24" ht="12.75">
      <c r="A1205" s="2"/>
      <c r="B1205" s="2"/>
      <c r="C1205" s="2"/>
      <c r="D1205" s="2"/>
      <c r="E1205" s="2"/>
      <c r="F1205" s="2"/>
      <c r="G1205" s="2"/>
      <c r="H1205" s="25"/>
      <c r="I1205" s="25"/>
      <c r="J1205" s="25"/>
      <c r="K1205" s="25"/>
      <c r="X1205" s="23"/>
    </row>
    <row r="1206" spans="1:24" ht="12.75">
      <c r="A1206" s="2"/>
      <c r="B1206" s="2"/>
      <c r="C1206" s="2"/>
      <c r="D1206" s="2"/>
      <c r="E1206" s="2"/>
      <c r="F1206" s="2"/>
      <c r="G1206" s="2"/>
      <c r="H1206" s="25"/>
      <c r="I1206" s="25"/>
      <c r="J1206" s="25"/>
      <c r="K1206" s="25"/>
      <c r="X1206" s="23"/>
    </row>
    <row r="1207" spans="1:24" ht="12.75">
      <c r="A1207" s="2"/>
      <c r="B1207" s="2"/>
      <c r="C1207" s="2"/>
      <c r="D1207" s="2"/>
      <c r="E1207" s="2"/>
      <c r="F1207" s="2"/>
      <c r="G1207" s="2"/>
      <c r="H1207" s="25"/>
      <c r="I1207" s="25"/>
      <c r="J1207" s="25"/>
      <c r="K1207" s="25"/>
      <c r="X1207" s="23"/>
    </row>
    <row r="1208" spans="1:24" ht="12.75">
      <c r="A1208" s="2"/>
      <c r="B1208" s="2"/>
      <c r="C1208" s="2"/>
      <c r="D1208" s="2"/>
      <c r="E1208" s="2"/>
      <c r="F1208" s="2"/>
      <c r="G1208" s="2"/>
      <c r="H1208" s="25"/>
      <c r="I1208" s="25"/>
      <c r="J1208" s="25"/>
      <c r="K1208" s="25"/>
      <c r="X1208" s="23"/>
    </row>
    <row r="1209" spans="1:24" ht="12.75">
      <c r="A1209" s="2"/>
      <c r="B1209" s="2"/>
      <c r="C1209" s="2"/>
      <c r="D1209" s="2"/>
      <c r="E1209" s="2"/>
      <c r="F1209" s="2"/>
      <c r="G1209" s="2"/>
      <c r="H1209" s="25"/>
      <c r="I1209" s="25"/>
      <c r="J1209" s="25"/>
      <c r="K1209" s="25"/>
      <c r="X1209" s="23"/>
    </row>
    <row r="1210" spans="1:24" ht="12.75">
      <c r="A1210" s="2"/>
      <c r="B1210" s="2"/>
      <c r="C1210" s="2"/>
      <c r="D1210" s="2"/>
      <c r="E1210" s="2"/>
      <c r="F1210" s="2"/>
      <c r="G1210" s="2"/>
      <c r="H1210" s="25"/>
      <c r="I1210" s="25"/>
      <c r="J1210" s="25"/>
      <c r="K1210" s="25"/>
      <c r="X1210" s="23"/>
    </row>
    <row r="1211" spans="1:24" ht="12.75">
      <c r="A1211" s="2"/>
      <c r="B1211" s="2"/>
      <c r="C1211" s="2"/>
      <c r="D1211" s="2"/>
      <c r="E1211" s="2"/>
      <c r="F1211" s="2"/>
      <c r="G1211" s="2"/>
      <c r="H1211" s="25"/>
      <c r="I1211" s="25"/>
      <c r="J1211" s="25"/>
      <c r="K1211" s="25"/>
      <c r="X1211" s="23"/>
    </row>
    <row r="1212" spans="1:24" ht="12.75">
      <c r="A1212" s="2"/>
      <c r="B1212" s="2"/>
      <c r="C1212" s="2"/>
      <c r="D1212" s="2"/>
      <c r="E1212" s="2"/>
      <c r="F1212" s="2"/>
      <c r="G1212" s="2"/>
      <c r="H1212" s="25"/>
      <c r="I1212" s="25"/>
      <c r="J1212" s="25"/>
      <c r="K1212" s="25"/>
      <c r="X1212" s="23"/>
    </row>
    <row r="1213" spans="1:24" ht="12.75">
      <c r="A1213" s="2"/>
      <c r="B1213" s="2"/>
      <c r="C1213" s="2"/>
      <c r="D1213" s="2"/>
      <c r="E1213" s="2"/>
      <c r="F1213" s="2"/>
      <c r="G1213" s="2"/>
      <c r="H1213" s="25"/>
      <c r="I1213" s="25"/>
      <c r="J1213" s="25"/>
      <c r="K1213" s="25"/>
      <c r="X1213" s="23"/>
    </row>
    <row r="1214" spans="1:24" ht="12.75">
      <c r="A1214" s="2"/>
      <c r="B1214" s="2"/>
      <c r="C1214" s="2"/>
      <c r="D1214" s="2"/>
      <c r="E1214" s="2"/>
      <c r="F1214" s="2"/>
      <c r="G1214" s="2"/>
      <c r="H1214" s="25"/>
      <c r="I1214" s="25"/>
      <c r="J1214" s="25"/>
      <c r="K1214" s="25"/>
      <c r="X1214" s="23"/>
    </row>
    <row r="1215" spans="1:24" ht="12.75">
      <c r="A1215" s="2"/>
      <c r="B1215" s="2"/>
      <c r="C1215" s="2"/>
      <c r="D1215" s="2"/>
      <c r="E1215" s="2"/>
      <c r="F1215" s="2"/>
      <c r="G1215" s="2"/>
      <c r="H1215" s="25"/>
      <c r="I1215" s="25"/>
      <c r="J1215" s="25"/>
      <c r="K1215" s="25"/>
      <c r="X1215" s="23"/>
    </row>
    <row r="1216" spans="1:24" ht="12.75">
      <c r="A1216" s="2"/>
      <c r="B1216" s="2"/>
      <c r="C1216" s="2"/>
      <c r="D1216" s="2"/>
      <c r="E1216" s="2"/>
      <c r="F1216" s="2"/>
      <c r="G1216" s="2"/>
      <c r="H1216" s="25"/>
      <c r="I1216" s="25"/>
      <c r="J1216" s="25"/>
      <c r="K1216" s="25"/>
      <c r="X1216" s="23"/>
    </row>
    <row r="1217" spans="1:24" ht="12.75">
      <c r="A1217" s="2"/>
      <c r="B1217" s="2"/>
      <c r="C1217" s="2"/>
      <c r="D1217" s="2"/>
      <c r="E1217" s="2"/>
      <c r="F1217" s="2"/>
      <c r="G1217" s="2"/>
      <c r="H1217" s="25"/>
      <c r="I1217" s="25"/>
      <c r="J1217" s="25"/>
      <c r="K1217" s="25"/>
      <c r="X1217" s="23"/>
    </row>
    <row r="1218" spans="1:24" ht="12.75">
      <c r="A1218" s="2"/>
      <c r="B1218" s="2"/>
      <c r="C1218" s="2"/>
      <c r="D1218" s="2"/>
      <c r="E1218" s="2"/>
      <c r="F1218" s="2"/>
      <c r="G1218" s="2"/>
      <c r="H1218" s="25"/>
      <c r="I1218" s="25"/>
      <c r="J1218" s="25"/>
      <c r="K1218" s="25"/>
      <c r="X1218" s="23"/>
    </row>
    <row r="1219" spans="1:24" ht="12.75">
      <c r="A1219" s="2"/>
      <c r="B1219" s="2"/>
      <c r="C1219" s="2"/>
      <c r="D1219" s="2"/>
      <c r="E1219" s="2"/>
      <c r="F1219" s="2"/>
      <c r="G1219" s="2"/>
      <c r="H1219" s="25"/>
      <c r="I1219" s="25"/>
      <c r="J1219" s="25"/>
      <c r="K1219" s="25"/>
      <c r="X1219" s="23"/>
    </row>
    <row r="1220" spans="1:24" ht="12.75">
      <c r="A1220" s="2"/>
      <c r="B1220" s="2"/>
      <c r="C1220" s="2"/>
      <c r="D1220" s="2"/>
      <c r="E1220" s="2"/>
      <c r="F1220" s="2"/>
      <c r="G1220" s="2"/>
      <c r="H1220" s="25"/>
      <c r="I1220" s="25"/>
      <c r="J1220" s="25"/>
      <c r="K1220" s="25"/>
      <c r="X1220" s="23"/>
    </row>
    <row r="1221" spans="1:24" ht="12.75">
      <c r="A1221" s="2"/>
      <c r="B1221" s="2"/>
      <c r="C1221" s="2"/>
      <c r="D1221" s="2"/>
      <c r="E1221" s="2"/>
      <c r="F1221" s="2"/>
      <c r="G1221" s="2"/>
      <c r="H1221" s="25"/>
      <c r="I1221" s="25"/>
      <c r="J1221" s="25"/>
      <c r="K1221" s="25"/>
      <c r="X1221" s="23"/>
    </row>
    <row r="1222" spans="1:24" ht="12.75">
      <c r="A1222" s="2"/>
      <c r="B1222" s="2"/>
      <c r="C1222" s="2"/>
      <c r="D1222" s="2"/>
      <c r="E1222" s="2"/>
      <c r="F1222" s="2"/>
      <c r="G1222" s="2"/>
      <c r="H1222" s="25"/>
      <c r="I1222" s="25"/>
      <c r="J1222" s="25"/>
      <c r="K1222" s="25"/>
      <c r="X1222" s="23"/>
    </row>
    <row r="1223" spans="1:24" ht="12.75">
      <c r="A1223" s="2"/>
      <c r="B1223" s="2"/>
      <c r="C1223" s="2"/>
      <c r="D1223" s="2"/>
      <c r="E1223" s="2"/>
      <c r="F1223" s="2"/>
      <c r="G1223" s="2"/>
      <c r="H1223" s="25"/>
      <c r="I1223" s="25"/>
      <c r="J1223" s="25"/>
      <c r="K1223" s="25"/>
      <c r="X1223" s="23"/>
    </row>
    <row r="1224" spans="1:24" ht="12.75">
      <c r="A1224" s="2"/>
      <c r="B1224" s="2"/>
      <c r="C1224" s="2"/>
      <c r="D1224" s="2"/>
      <c r="E1224" s="2"/>
      <c r="F1224" s="2"/>
      <c r="G1224" s="2"/>
      <c r="H1224" s="25"/>
      <c r="I1224" s="25"/>
      <c r="J1224" s="25"/>
      <c r="K1224" s="25"/>
      <c r="X1224" s="23"/>
    </row>
    <row r="1225" spans="1:24" ht="12.75">
      <c r="A1225" s="2"/>
      <c r="B1225" s="2"/>
      <c r="C1225" s="2"/>
      <c r="D1225" s="2"/>
      <c r="E1225" s="2"/>
      <c r="F1225" s="2"/>
      <c r="G1225" s="2"/>
      <c r="H1225" s="25"/>
      <c r="I1225" s="25"/>
      <c r="J1225" s="25"/>
      <c r="K1225" s="25"/>
      <c r="X1225" s="23"/>
    </row>
    <row r="1226" spans="1:24" ht="12.75">
      <c r="A1226" s="2"/>
      <c r="B1226" s="2"/>
      <c r="C1226" s="2"/>
      <c r="D1226" s="2"/>
      <c r="E1226" s="2"/>
      <c r="F1226" s="2"/>
      <c r="G1226" s="2"/>
      <c r="H1226" s="25"/>
      <c r="I1226" s="25"/>
      <c r="J1226" s="25"/>
      <c r="K1226" s="25"/>
      <c r="X1226" s="23"/>
    </row>
    <row r="1227" spans="1:24" ht="12.75">
      <c r="A1227" s="2"/>
      <c r="B1227" s="2"/>
      <c r="C1227" s="2"/>
      <c r="D1227" s="2"/>
      <c r="E1227" s="2"/>
      <c r="F1227" s="2"/>
      <c r="G1227" s="2"/>
      <c r="H1227" s="25"/>
      <c r="I1227" s="25"/>
      <c r="J1227" s="25"/>
      <c r="K1227" s="25"/>
      <c r="X1227" s="23"/>
    </row>
    <row r="1228" spans="1:24" ht="12.75">
      <c r="A1228" s="2"/>
      <c r="B1228" s="2"/>
      <c r="C1228" s="2"/>
      <c r="D1228" s="2"/>
      <c r="E1228" s="2"/>
      <c r="F1228" s="2"/>
      <c r="G1228" s="2"/>
      <c r="H1228" s="25"/>
      <c r="I1228" s="25"/>
      <c r="J1228" s="25"/>
      <c r="K1228" s="25"/>
      <c r="X1228" s="23"/>
    </row>
    <row r="1229" spans="1:24" ht="12.75">
      <c r="A1229" s="2"/>
      <c r="B1229" s="2"/>
      <c r="C1229" s="2"/>
      <c r="D1229" s="2"/>
      <c r="E1229" s="2"/>
      <c r="F1229" s="2"/>
      <c r="G1229" s="2"/>
      <c r="H1229" s="25"/>
      <c r="I1229" s="25"/>
      <c r="J1229" s="25"/>
      <c r="K1229" s="25"/>
      <c r="X1229" s="23"/>
    </row>
    <row r="1230" spans="1:24" ht="12.75">
      <c r="A1230" s="2"/>
      <c r="B1230" s="2"/>
      <c r="C1230" s="2"/>
      <c r="D1230" s="2"/>
      <c r="E1230" s="2"/>
      <c r="F1230" s="2"/>
      <c r="G1230" s="2"/>
      <c r="H1230" s="25"/>
      <c r="I1230" s="25"/>
      <c r="J1230" s="25"/>
      <c r="K1230" s="25"/>
      <c r="X1230" s="23"/>
    </row>
    <row r="1231" spans="1:24" ht="12.75">
      <c r="A1231" s="2"/>
      <c r="B1231" s="2"/>
      <c r="C1231" s="2"/>
      <c r="D1231" s="2"/>
      <c r="E1231" s="2"/>
      <c r="F1231" s="2"/>
      <c r="G1231" s="2"/>
      <c r="H1231" s="25"/>
      <c r="I1231" s="25"/>
      <c r="J1231" s="25"/>
      <c r="K1231" s="25"/>
      <c r="X1231" s="23"/>
    </row>
    <row r="1232" spans="1:24" ht="12.75">
      <c r="A1232" s="2"/>
      <c r="B1232" s="2"/>
      <c r="C1232" s="2"/>
      <c r="D1232" s="2"/>
      <c r="E1232" s="2"/>
      <c r="F1232" s="2"/>
      <c r="G1232" s="2"/>
      <c r="H1232" s="25"/>
      <c r="I1232" s="25"/>
      <c r="J1232" s="25"/>
      <c r="K1232" s="25"/>
      <c r="X1232" s="23"/>
    </row>
    <row r="1233" spans="1:24" ht="12.75">
      <c r="A1233" s="2"/>
      <c r="B1233" s="2"/>
      <c r="C1233" s="2"/>
      <c r="D1233" s="2"/>
      <c r="E1233" s="2"/>
      <c r="F1233" s="2"/>
      <c r="G1233" s="2"/>
      <c r="H1233" s="25"/>
      <c r="I1233" s="25"/>
      <c r="J1233" s="25"/>
      <c r="K1233" s="25"/>
      <c r="X1233" s="23"/>
    </row>
    <row r="1234" spans="1:24" ht="12.75">
      <c r="A1234" s="2"/>
      <c r="B1234" s="2"/>
      <c r="C1234" s="2"/>
      <c r="D1234" s="2"/>
      <c r="E1234" s="2"/>
      <c r="F1234" s="2"/>
      <c r="G1234" s="2"/>
      <c r="H1234" s="25"/>
      <c r="I1234" s="25"/>
      <c r="J1234" s="25"/>
      <c r="K1234" s="25"/>
      <c r="X1234" s="23"/>
    </row>
    <row r="1235" spans="1:24" ht="12.75">
      <c r="A1235" s="2"/>
      <c r="B1235" s="2"/>
      <c r="C1235" s="2"/>
      <c r="D1235" s="2"/>
      <c r="E1235" s="2"/>
      <c r="F1235" s="2"/>
      <c r="G1235" s="2"/>
      <c r="H1235" s="25"/>
      <c r="I1235" s="25"/>
      <c r="J1235" s="25"/>
      <c r="K1235" s="25"/>
      <c r="X1235" s="23"/>
    </row>
    <row r="1236" spans="1:24" ht="12.75">
      <c r="A1236" s="2"/>
      <c r="B1236" s="2"/>
      <c r="C1236" s="2"/>
      <c r="D1236" s="2"/>
      <c r="E1236" s="2"/>
      <c r="F1236" s="2"/>
      <c r="G1236" s="2"/>
      <c r="H1236" s="25"/>
      <c r="I1236" s="25"/>
      <c r="J1236" s="25"/>
      <c r="K1236" s="25"/>
      <c r="X1236" s="23"/>
    </row>
    <row r="1237" spans="1:24" ht="12.75">
      <c r="A1237" s="2"/>
      <c r="B1237" s="2"/>
      <c r="C1237" s="2"/>
      <c r="D1237" s="2"/>
      <c r="E1237" s="2"/>
      <c r="F1237" s="2"/>
      <c r="G1237" s="2"/>
      <c r="H1237" s="25"/>
      <c r="I1237" s="25"/>
      <c r="J1237" s="25"/>
      <c r="K1237" s="25"/>
      <c r="X1237" s="23"/>
    </row>
    <row r="1238" spans="1:24" ht="12.75">
      <c r="A1238" s="2"/>
      <c r="B1238" s="2"/>
      <c r="C1238" s="2"/>
      <c r="D1238" s="2"/>
      <c r="E1238" s="2"/>
      <c r="F1238" s="2"/>
      <c r="G1238" s="2"/>
      <c r="H1238" s="25"/>
      <c r="I1238" s="25"/>
      <c r="J1238" s="25"/>
      <c r="K1238" s="25"/>
      <c r="X1238" s="23"/>
    </row>
    <row r="1239" spans="1:24" ht="12.75">
      <c r="A1239" s="2"/>
      <c r="B1239" s="2"/>
      <c r="C1239" s="2"/>
      <c r="D1239" s="2"/>
      <c r="E1239" s="2"/>
      <c r="F1239" s="2"/>
      <c r="G1239" s="2"/>
      <c r="H1239" s="25"/>
      <c r="I1239" s="25"/>
      <c r="J1239" s="25"/>
      <c r="K1239" s="25"/>
      <c r="X1239" s="23"/>
    </row>
    <row r="1240" spans="1:24" ht="12.75">
      <c r="A1240" s="2"/>
      <c r="B1240" s="2"/>
      <c r="C1240" s="2"/>
      <c r="D1240" s="2"/>
      <c r="E1240" s="2"/>
      <c r="F1240" s="2"/>
      <c r="G1240" s="2"/>
      <c r="H1240" s="25"/>
      <c r="I1240" s="25"/>
      <c r="J1240" s="25"/>
      <c r="K1240" s="25"/>
      <c r="X1240" s="23"/>
    </row>
    <row r="1241" spans="1:24" ht="12.75">
      <c r="A1241" s="2"/>
      <c r="B1241" s="2"/>
      <c r="C1241" s="2"/>
      <c r="D1241" s="2"/>
      <c r="E1241" s="2"/>
      <c r="F1241" s="2"/>
      <c r="G1241" s="2"/>
      <c r="H1241" s="25"/>
      <c r="I1241" s="25"/>
      <c r="J1241" s="25"/>
      <c r="K1241" s="25"/>
      <c r="X1241" s="23"/>
    </row>
    <row r="1242" spans="1:24" ht="12.75">
      <c r="A1242" s="2"/>
      <c r="B1242" s="2"/>
      <c r="C1242" s="2"/>
      <c r="D1242" s="2"/>
      <c r="E1242" s="2"/>
      <c r="F1242" s="2"/>
      <c r="G1242" s="2"/>
      <c r="H1242" s="25"/>
      <c r="I1242" s="25"/>
      <c r="J1242" s="25"/>
      <c r="K1242" s="25"/>
      <c r="X1242" s="23"/>
    </row>
    <row r="1243" spans="1:24" ht="12.75">
      <c r="A1243" s="2"/>
      <c r="B1243" s="2"/>
      <c r="C1243" s="2"/>
      <c r="D1243" s="2"/>
      <c r="E1243" s="2"/>
      <c r="F1243" s="2"/>
      <c r="G1243" s="2"/>
      <c r="H1243" s="25"/>
      <c r="I1243" s="25"/>
      <c r="J1243" s="25"/>
      <c r="K1243" s="25"/>
      <c r="X1243" s="23"/>
    </row>
    <row r="1244" spans="1:24" ht="12.75">
      <c r="A1244" s="2"/>
      <c r="B1244" s="2"/>
      <c r="C1244" s="2"/>
      <c r="D1244" s="2"/>
      <c r="E1244" s="2"/>
      <c r="F1244" s="2"/>
      <c r="G1244" s="2"/>
      <c r="H1244" s="25"/>
      <c r="I1244" s="25"/>
      <c r="J1244" s="25"/>
      <c r="K1244" s="25"/>
      <c r="X1244" s="23"/>
    </row>
    <row r="1245" spans="1:24" ht="12.75">
      <c r="A1245" s="2"/>
      <c r="B1245" s="2"/>
      <c r="C1245" s="2"/>
      <c r="D1245" s="2"/>
      <c r="E1245" s="2"/>
      <c r="F1245" s="2"/>
      <c r="G1245" s="2"/>
      <c r="H1245" s="25"/>
      <c r="I1245" s="25"/>
      <c r="J1245" s="25"/>
      <c r="K1245" s="25"/>
      <c r="X1245" s="23"/>
    </row>
    <row r="1246" spans="1:24" ht="12.75">
      <c r="A1246" s="2"/>
      <c r="B1246" s="2"/>
      <c r="C1246" s="2"/>
      <c r="D1246" s="2"/>
      <c r="E1246" s="2"/>
      <c r="F1246" s="2"/>
      <c r="G1246" s="2"/>
      <c r="H1246" s="25"/>
      <c r="I1246" s="25"/>
      <c r="J1246" s="25"/>
      <c r="K1246" s="25"/>
      <c r="X1246" s="23"/>
    </row>
    <row r="1247" spans="1:24" ht="12.75">
      <c r="A1247" s="2"/>
      <c r="B1247" s="2"/>
      <c r="C1247" s="2"/>
      <c r="D1247" s="2"/>
      <c r="E1247" s="2"/>
      <c r="F1247" s="2"/>
      <c r="G1247" s="2"/>
      <c r="H1247" s="25"/>
      <c r="I1247" s="25"/>
      <c r="J1247" s="25"/>
      <c r="K1247" s="25"/>
      <c r="X1247" s="23"/>
    </row>
    <row r="1248" spans="1:24" ht="12.75">
      <c r="A1248" s="2"/>
      <c r="B1248" s="2"/>
      <c r="C1248" s="2"/>
      <c r="D1248" s="2"/>
      <c r="E1248" s="2"/>
      <c r="F1248" s="2"/>
      <c r="G1248" s="2"/>
      <c r="H1248" s="25"/>
      <c r="I1248" s="25"/>
      <c r="J1248" s="25"/>
      <c r="K1248" s="25"/>
      <c r="X1248" s="23"/>
    </row>
    <row r="1249" spans="1:24" ht="12.75">
      <c r="A1249" s="2"/>
      <c r="B1249" s="2"/>
      <c r="C1249" s="2"/>
      <c r="D1249" s="2"/>
      <c r="E1249" s="2"/>
      <c r="F1249" s="2"/>
      <c r="G1249" s="2"/>
      <c r="H1249" s="25"/>
      <c r="I1249" s="25"/>
      <c r="J1249" s="25"/>
      <c r="K1249" s="25"/>
      <c r="X1249" s="23"/>
    </row>
    <row r="1250" spans="1:24" ht="12.75">
      <c r="A1250" s="2"/>
      <c r="B1250" s="2"/>
      <c r="C1250" s="2"/>
      <c r="D1250" s="2"/>
      <c r="E1250" s="2"/>
      <c r="F1250" s="2"/>
      <c r="G1250" s="2"/>
      <c r="H1250" s="25"/>
      <c r="I1250" s="25"/>
      <c r="J1250" s="25"/>
      <c r="K1250" s="25"/>
      <c r="X1250" s="23"/>
    </row>
    <row r="1251" spans="1:24" ht="12.75">
      <c r="A1251" s="2"/>
      <c r="B1251" s="2"/>
      <c r="C1251" s="2"/>
      <c r="D1251" s="2"/>
      <c r="E1251" s="2"/>
      <c r="F1251" s="2"/>
      <c r="G1251" s="2"/>
      <c r="H1251" s="25"/>
      <c r="I1251" s="25"/>
      <c r="J1251" s="25"/>
      <c r="K1251" s="25"/>
      <c r="X1251" s="23"/>
    </row>
    <row r="1252" spans="1:24" ht="12.75">
      <c r="A1252" s="2"/>
      <c r="B1252" s="2"/>
      <c r="C1252" s="2"/>
      <c r="D1252" s="2"/>
      <c r="E1252" s="2"/>
      <c r="F1252" s="2"/>
      <c r="G1252" s="2"/>
      <c r="H1252" s="25"/>
      <c r="I1252" s="25"/>
      <c r="J1252" s="25"/>
      <c r="K1252" s="25"/>
      <c r="X1252" s="23"/>
    </row>
    <row r="1253" spans="1:24" ht="12.75">
      <c r="A1253" s="2"/>
      <c r="B1253" s="2"/>
      <c r="C1253" s="2"/>
      <c r="D1253" s="2"/>
      <c r="E1253" s="2"/>
      <c r="F1253" s="2"/>
      <c r="G1253" s="2"/>
      <c r="H1253" s="25"/>
      <c r="I1253" s="25"/>
      <c r="J1253" s="25"/>
      <c r="K1253" s="25"/>
      <c r="X1253" s="23"/>
    </row>
    <row r="1254" spans="1:24" ht="12.75">
      <c r="A1254" s="2"/>
      <c r="B1254" s="2"/>
      <c r="C1254" s="2"/>
      <c r="D1254" s="2"/>
      <c r="E1254" s="2"/>
      <c r="F1254" s="2"/>
      <c r="G1254" s="2"/>
      <c r="H1254" s="25"/>
      <c r="I1254" s="25"/>
      <c r="J1254" s="25"/>
      <c r="K1254" s="25"/>
      <c r="X1254" s="23"/>
    </row>
    <row r="1255" spans="1:24" ht="12.75">
      <c r="A1255" s="2"/>
      <c r="B1255" s="2"/>
      <c r="C1255" s="2"/>
      <c r="D1255" s="2"/>
      <c r="E1255" s="2"/>
      <c r="F1255" s="2"/>
      <c r="G1255" s="2"/>
      <c r="H1255" s="25"/>
      <c r="I1255" s="25"/>
      <c r="J1255" s="25"/>
      <c r="K1255" s="25"/>
      <c r="X1255" s="23"/>
    </row>
    <row r="1256" spans="1:24" ht="12.75">
      <c r="A1256" s="2"/>
      <c r="B1256" s="2"/>
      <c r="C1256" s="2"/>
      <c r="D1256" s="2"/>
      <c r="E1256" s="2"/>
      <c r="F1256" s="2"/>
      <c r="G1256" s="2"/>
      <c r="H1256" s="25"/>
      <c r="I1256" s="25"/>
      <c r="J1256" s="25"/>
      <c r="K1256" s="25"/>
      <c r="X1256" s="23"/>
    </row>
    <row r="1257" spans="1:24" ht="12.75">
      <c r="A1257" s="2"/>
      <c r="B1257" s="2"/>
      <c r="C1257" s="2"/>
      <c r="D1257" s="2"/>
      <c r="E1257" s="2"/>
      <c r="F1257" s="2"/>
      <c r="G1257" s="2"/>
      <c r="H1257" s="25"/>
      <c r="I1257" s="25"/>
      <c r="J1257" s="25"/>
      <c r="K1257" s="25"/>
      <c r="X1257" s="23"/>
    </row>
    <row r="1258" spans="1:24" ht="12.75">
      <c r="A1258" s="2"/>
      <c r="B1258" s="2"/>
      <c r="C1258" s="2"/>
      <c r="D1258" s="2"/>
      <c r="E1258" s="2"/>
      <c r="F1258" s="2"/>
      <c r="G1258" s="2"/>
      <c r="H1258" s="25"/>
      <c r="I1258" s="25"/>
      <c r="J1258" s="25"/>
      <c r="K1258" s="25"/>
      <c r="X1258" s="23"/>
    </row>
    <row r="1259" spans="1:24" ht="12.75">
      <c r="A1259" s="2"/>
      <c r="B1259" s="2"/>
      <c r="C1259" s="2"/>
      <c r="D1259" s="2"/>
      <c r="E1259" s="2"/>
      <c r="F1259" s="2"/>
      <c r="G1259" s="2"/>
      <c r="H1259" s="25"/>
      <c r="I1259" s="25"/>
      <c r="J1259" s="25"/>
      <c r="K1259" s="25"/>
      <c r="X1259" s="23"/>
    </row>
    <row r="1260" spans="1:24" ht="12.75">
      <c r="A1260" s="2"/>
      <c r="B1260" s="2"/>
      <c r="C1260" s="2"/>
      <c r="D1260" s="2"/>
      <c r="E1260" s="2"/>
      <c r="F1260" s="2"/>
      <c r="G1260" s="2"/>
      <c r="H1260" s="25"/>
      <c r="I1260" s="25"/>
      <c r="J1260" s="25"/>
      <c r="K1260" s="25"/>
      <c r="X1260" s="23"/>
    </row>
    <row r="1261" spans="1:24" ht="12.75">
      <c r="A1261" s="2"/>
      <c r="B1261" s="2"/>
      <c r="C1261" s="2"/>
      <c r="D1261" s="2"/>
      <c r="E1261" s="2"/>
      <c r="F1261" s="2"/>
      <c r="G1261" s="2"/>
      <c r="H1261" s="25"/>
      <c r="I1261" s="25"/>
      <c r="J1261" s="25"/>
      <c r="K1261" s="25"/>
      <c r="X1261" s="23"/>
    </row>
    <row r="1262" spans="1:24" ht="12.75">
      <c r="A1262" s="2"/>
      <c r="B1262" s="2"/>
      <c r="C1262" s="2"/>
      <c r="D1262" s="2"/>
      <c r="E1262" s="2"/>
      <c r="F1262" s="2"/>
      <c r="G1262" s="2"/>
      <c r="H1262" s="25"/>
      <c r="I1262" s="25"/>
      <c r="J1262" s="25"/>
      <c r="K1262" s="25"/>
      <c r="X1262" s="23"/>
    </row>
    <row r="1263" spans="1:24" ht="12.75">
      <c r="A1263" s="2"/>
      <c r="B1263" s="2"/>
      <c r="C1263" s="2"/>
      <c r="D1263" s="2"/>
      <c r="E1263" s="2"/>
      <c r="F1263" s="2"/>
      <c r="G1263" s="2"/>
      <c r="H1263" s="25"/>
      <c r="I1263" s="25"/>
      <c r="J1263" s="25"/>
      <c r="K1263" s="25"/>
      <c r="X1263" s="23"/>
    </row>
    <row r="1264" spans="1:24" ht="12.75">
      <c r="A1264" s="2"/>
      <c r="B1264" s="2"/>
      <c r="C1264" s="2"/>
      <c r="D1264" s="2"/>
      <c r="E1264" s="2"/>
      <c r="F1264" s="2"/>
      <c r="G1264" s="2"/>
      <c r="H1264" s="25"/>
      <c r="I1264" s="25"/>
      <c r="J1264" s="25"/>
      <c r="K1264" s="25"/>
      <c r="X1264" s="23"/>
    </row>
    <row r="1265" spans="1:24" ht="12.75">
      <c r="A1265" s="2"/>
      <c r="B1265" s="2"/>
      <c r="C1265" s="2"/>
      <c r="D1265" s="2"/>
      <c r="E1265" s="2"/>
      <c r="F1265" s="2"/>
      <c r="G1265" s="2"/>
      <c r="H1265" s="25"/>
      <c r="I1265" s="25"/>
      <c r="J1265" s="25"/>
      <c r="K1265" s="25"/>
      <c r="X1265" s="23"/>
    </row>
    <row r="1266" spans="1:24" ht="12.75">
      <c r="A1266" s="2"/>
      <c r="B1266" s="2"/>
      <c r="C1266" s="2"/>
      <c r="D1266" s="2"/>
      <c r="E1266" s="2"/>
      <c r="F1266" s="2"/>
      <c r="G1266" s="2"/>
      <c r="H1266" s="25"/>
      <c r="I1266" s="25"/>
      <c r="J1266" s="25"/>
      <c r="K1266" s="25"/>
      <c r="X1266" s="23"/>
    </row>
    <row r="1267" spans="1:24" ht="12.75">
      <c r="A1267" s="2"/>
      <c r="B1267" s="2"/>
      <c r="C1267" s="2"/>
      <c r="D1267" s="2"/>
      <c r="E1267" s="2"/>
      <c r="F1267" s="2"/>
      <c r="G1267" s="2"/>
      <c r="H1267" s="25"/>
      <c r="I1267" s="25"/>
      <c r="J1267" s="25"/>
      <c r="K1267" s="25"/>
      <c r="X1267" s="23"/>
    </row>
    <row r="1268" spans="1:24" ht="12.75">
      <c r="A1268" s="2"/>
      <c r="B1268" s="2"/>
      <c r="C1268" s="2"/>
      <c r="D1268" s="2"/>
      <c r="E1268" s="2"/>
      <c r="F1268" s="2"/>
      <c r="G1268" s="2"/>
      <c r="H1268" s="25"/>
      <c r="I1268" s="25"/>
      <c r="J1268" s="25"/>
      <c r="K1268" s="25"/>
      <c r="X1268" s="23"/>
    </row>
    <row r="1269" spans="1:24" ht="12.75">
      <c r="A1269" s="2"/>
      <c r="B1269" s="2"/>
      <c r="C1269" s="2"/>
      <c r="D1269" s="2"/>
      <c r="E1269" s="2"/>
      <c r="F1269" s="2"/>
      <c r="G1269" s="2"/>
      <c r="H1269" s="25"/>
      <c r="I1269" s="25"/>
      <c r="J1269" s="25"/>
      <c r="K1269" s="25"/>
      <c r="X1269" s="23"/>
    </row>
    <row r="1270" spans="1:24" ht="12.75">
      <c r="A1270" s="2"/>
      <c r="B1270" s="2"/>
      <c r="C1270" s="2"/>
      <c r="D1270" s="2"/>
      <c r="E1270" s="2"/>
      <c r="F1270" s="2"/>
      <c r="G1270" s="2"/>
      <c r="H1270" s="25"/>
      <c r="I1270" s="25"/>
      <c r="J1270" s="25"/>
      <c r="K1270" s="25"/>
      <c r="X1270" s="23"/>
    </row>
    <row r="1271" spans="1:24" ht="12.75">
      <c r="A1271" s="2"/>
      <c r="B1271" s="2"/>
      <c r="C1271" s="2"/>
      <c r="D1271" s="2"/>
      <c r="E1271" s="2"/>
      <c r="F1271" s="2"/>
      <c r="G1271" s="2"/>
      <c r="H1271" s="25"/>
      <c r="I1271" s="25"/>
      <c r="J1271" s="25"/>
      <c r="K1271" s="25"/>
      <c r="X1271" s="23"/>
    </row>
    <row r="1272" spans="1:24" ht="12.75">
      <c r="A1272" s="2"/>
      <c r="B1272" s="2"/>
      <c r="C1272" s="2"/>
      <c r="D1272" s="2"/>
      <c r="E1272" s="2"/>
      <c r="F1272" s="2"/>
      <c r="G1272" s="2"/>
      <c r="H1272" s="25"/>
      <c r="I1272" s="25"/>
      <c r="J1272" s="25"/>
      <c r="K1272" s="25"/>
      <c r="X1272" s="23"/>
    </row>
    <row r="1273" spans="1:24" ht="12.75">
      <c r="A1273" s="2"/>
      <c r="B1273" s="2"/>
      <c r="C1273" s="2"/>
      <c r="D1273" s="2"/>
      <c r="E1273" s="2"/>
      <c r="F1273" s="2"/>
      <c r="G1273" s="2"/>
      <c r="H1273" s="25"/>
      <c r="I1273" s="25"/>
      <c r="J1273" s="25"/>
      <c r="K1273" s="25"/>
      <c r="X1273" s="23"/>
    </row>
    <row r="1274" spans="1:24" ht="12.75">
      <c r="A1274" s="2"/>
      <c r="B1274" s="2"/>
      <c r="C1274" s="2"/>
      <c r="D1274" s="2"/>
      <c r="E1274" s="2"/>
      <c r="F1274" s="2"/>
      <c r="G1274" s="2"/>
      <c r="H1274" s="25"/>
      <c r="I1274" s="25"/>
      <c r="J1274" s="25"/>
      <c r="K1274" s="25"/>
      <c r="X1274" s="23"/>
    </row>
    <row r="1275" spans="1:24" ht="12.75">
      <c r="A1275" s="2"/>
      <c r="B1275" s="2"/>
      <c r="C1275" s="2"/>
      <c r="D1275" s="2"/>
      <c r="E1275" s="2"/>
      <c r="F1275" s="2"/>
      <c r="G1275" s="2"/>
      <c r="H1275" s="25"/>
      <c r="I1275" s="25"/>
      <c r="J1275" s="25"/>
      <c r="K1275" s="25"/>
      <c r="X1275" s="23"/>
    </row>
    <row r="1276" spans="1:24" ht="12.75">
      <c r="A1276" s="2"/>
      <c r="B1276" s="2"/>
      <c r="C1276" s="2"/>
      <c r="D1276" s="2"/>
      <c r="E1276" s="2"/>
      <c r="F1276" s="2"/>
      <c r="G1276" s="2"/>
      <c r="H1276" s="25"/>
      <c r="I1276" s="25"/>
      <c r="J1276" s="25"/>
      <c r="K1276" s="25"/>
      <c r="X1276" s="23"/>
    </row>
    <row r="1277" spans="1:24" ht="12.75">
      <c r="A1277" s="2"/>
      <c r="B1277" s="2"/>
      <c r="C1277" s="2"/>
      <c r="D1277" s="2"/>
      <c r="E1277" s="2"/>
      <c r="F1277" s="2"/>
      <c r="G1277" s="2"/>
      <c r="H1277" s="25"/>
      <c r="I1277" s="25"/>
      <c r="J1277" s="25"/>
      <c r="K1277" s="25"/>
      <c r="X1277" s="23"/>
    </row>
    <row r="1278" spans="1:24" ht="12.75">
      <c r="A1278" s="2"/>
      <c r="B1278" s="2"/>
      <c r="C1278" s="2"/>
      <c r="D1278" s="2"/>
      <c r="E1278" s="2"/>
      <c r="F1278" s="2"/>
      <c r="G1278" s="2"/>
      <c r="H1278" s="25"/>
      <c r="I1278" s="25"/>
      <c r="J1278" s="25"/>
      <c r="K1278" s="25"/>
      <c r="X1278" s="23"/>
    </row>
    <row r="1279" spans="1:24" ht="12.75">
      <c r="A1279" s="2"/>
      <c r="B1279" s="2"/>
      <c r="C1279" s="2"/>
      <c r="D1279" s="2"/>
      <c r="E1279" s="2"/>
      <c r="F1279" s="2"/>
      <c r="G1279" s="2"/>
      <c r="H1279" s="25"/>
      <c r="I1279" s="25"/>
      <c r="J1279" s="25"/>
      <c r="K1279" s="25"/>
      <c r="X1279" s="23"/>
    </row>
    <row r="1280" spans="1:24" ht="12.75">
      <c r="A1280" s="2"/>
      <c r="B1280" s="2"/>
      <c r="C1280" s="2"/>
      <c r="D1280" s="2"/>
      <c r="E1280" s="2"/>
      <c r="F1280" s="2"/>
      <c r="G1280" s="2"/>
      <c r="H1280" s="25"/>
      <c r="I1280" s="25"/>
      <c r="J1280" s="25"/>
      <c r="K1280" s="25"/>
      <c r="X1280" s="23"/>
    </row>
    <row r="1281" spans="1:24" ht="12.75">
      <c r="A1281" s="2"/>
      <c r="B1281" s="2"/>
      <c r="C1281" s="2"/>
      <c r="D1281" s="2"/>
      <c r="E1281" s="2"/>
      <c r="F1281" s="2"/>
      <c r="G1281" s="2"/>
      <c r="H1281" s="25"/>
      <c r="I1281" s="25"/>
      <c r="J1281" s="25"/>
      <c r="K1281" s="25"/>
      <c r="X1281" s="23"/>
    </row>
    <row r="1282" spans="1:24" ht="12.75">
      <c r="A1282" s="2"/>
      <c r="B1282" s="2"/>
      <c r="C1282" s="2"/>
      <c r="D1282" s="2"/>
      <c r="E1282" s="2"/>
      <c r="F1282" s="2"/>
      <c r="G1282" s="2"/>
      <c r="H1282" s="25"/>
      <c r="I1282" s="25"/>
      <c r="J1282" s="25"/>
      <c r="K1282" s="25"/>
      <c r="X1282" s="23"/>
    </row>
    <row r="1283" spans="1:24" ht="12.75">
      <c r="A1283" s="2"/>
      <c r="B1283" s="2"/>
      <c r="C1283" s="2"/>
      <c r="D1283" s="2"/>
      <c r="E1283" s="2"/>
      <c r="F1283" s="2"/>
      <c r="G1283" s="2"/>
      <c r="H1283" s="25"/>
      <c r="I1283" s="25"/>
      <c r="J1283" s="25"/>
      <c r="K1283" s="25"/>
      <c r="X1283" s="23"/>
    </row>
    <row r="1284" spans="1:24" ht="12.75">
      <c r="A1284" s="2"/>
      <c r="B1284" s="2"/>
      <c r="C1284" s="2"/>
      <c r="D1284" s="2"/>
      <c r="E1284" s="2"/>
      <c r="F1284" s="2"/>
      <c r="G1284" s="2"/>
      <c r="H1284" s="25"/>
      <c r="I1284" s="25"/>
      <c r="J1284" s="25"/>
      <c r="K1284" s="25"/>
      <c r="X1284" s="23"/>
    </row>
    <row r="1285" spans="1:24" ht="12.75">
      <c r="A1285" s="2"/>
      <c r="B1285" s="2"/>
      <c r="C1285" s="2"/>
      <c r="D1285" s="2"/>
      <c r="E1285" s="2"/>
      <c r="F1285" s="2"/>
      <c r="G1285" s="2"/>
      <c r="H1285" s="25"/>
      <c r="I1285" s="25"/>
      <c r="J1285" s="25"/>
      <c r="K1285" s="25"/>
      <c r="X1285" s="23"/>
    </row>
    <row r="1286" spans="1:24" ht="12.75">
      <c r="A1286" s="2"/>
      <c r="B1286" s="2"/>
      <c r="C1286" s="2"/>
      <c r="D1286" s="2"/>
      <c r="E1286" s="2"/>
      <c r="F1286" s="2"/>
      <c r="G1286" s="2"/>
      <c r="H1286" s="25"/>
      <c r="I1286" s="25"/>
      <c r="J1286" s="25"/>
      <c r="K1286" s="25"/>
      <c r="X1286" s="23"/>
    </row>
    <row r="1287" spans="1:24" ht="12.75">
      <c r="A1287" s="2"/>
      <c r="B1287" s="2"/>
      <c r="C1287" s="2"/>
      <c r="D1287" s="2"/>
      <c r="E1287" s="2"/>
      <c r="F1287" s="2"/>
      <c r="G1287" s="2"/>
      <c r="H1287" s="25"/>
      <c r="I1287" s="25"/>
      <c r="J1287" s="25"/>
      <c r="K1287" s="25"/>
      <c r="X1287" s="23"/>
    </row>
    <row r="1288" spans="1:24" ht="12.75">
      <c r="A1288" s="2"/>
      <c r="B1288" s="2"/>
      <c r="C1288" s="2"/>
      <c r="D1288" s="2"/>
      <c r="E1288" s="2"/>
      <c r="F1288" s="2"/>
      <c r="G1288" s="2"/>
      <c r="H1288" s="25"/>
      <c r="I1288" s="25"/>
      <c r="J1288" s="25"/>
      <c r="K1288" s="25"/>
      <c r="X1288" s="23"/>
    </row>
    <row r="1289" spans="1:24" ht="12.75">
      <c r="A1289" s="2"/>
      <c r="B1289" s="2"/>
      <c r="C1289" s="2"/>
      <c r="D1289" s="2"/>
      <c r="E1289" s="2"/>
      <c r="F1289" s="2"/>
      <c r="G1289" s="2"/>
      <c r="H1289" s="25"/>
      <c r="I1289" s="25"/>
      <c r="J1289" s="25"/>
      <c r="K1289" s="25"/>
      <c r="X1289" s="23"/>
    </row>
    <row r="1290" spans="1:24" ht="12.75">
      <c r="A1290" s="2"/>
      <c r="B1290" s="2"/>
      <c r="C1290" s="2"/>
      <c r="D1290" s="2"/>
      <c r="E1290" s="2"/>
      <c r="F1290" s="2"/>
      <c r="G1290" s="2"/>
      <c r="H1290" s="25"/>
      <c r="I1290" s="25"/>
      <c r="J1290" s="25"/>
      <c r="K1290" s="25"/>
      <c r="X1290" s="23"/>
    </row>
    <row r="1291" spans="1:24" ht="12.75">
      <c r="A1291" s="2"/>
      <c r="B1291" s="2"/>
      <c r="C1291" s="2"/>
      <c r="D1291" s="2"/>
      <c r="E1291" s="2"/>
      <c r="F1291" s="2"/>
      <c r="G1291" s="2"/>
      <c r="H1291" s="25"/>
      <c r="I1291" s="25"/>
      <c r="J1291" s="25"/>
      <c r="K1291" s="25"/>
      <c r="X1291" s="23"/>
    </row>
    <row r="1292" spans="1:24" ht="12.75">
      <c r="A1292" s="2"/>
      <c r="B1292" s="2"/>
      <c r="C1292" s="2"/>
      <c r="D1292" s="2"/>
      <c r="E1292" s="2"/>
      <c r="F1292" s="2"/>
      <c r="G1292" s="2"/>
      <c r="H1292" s="25"/>
      <c r="I1292" s="25"/>
      <c r="J1292" s="25"/>
      <c r="K1292" s="25"/>
      <c r="X1292" s="23"/>
    </row>
    <row r="1293" spans="1:24" ht="12.75">
      <c r="A1293" s="2"/>
      <c r="B1293" s="2"/>
      <c r="C1293" s="2"/>
      <c r="D1293" s="2"/>
      <c r="E1293" s="2"/>
      <c r="F1293" s="2"/>
      <c r="G1293" s="2"/>
      <c r="H1293" s="25"/>
      <c r="I1293" s="25"/>
      <c r="J1293" s="25"/>
      <c r="K1293" s="25"/>
      <c r="X1293" s="23"/>
    </row>
    <row r="1294" spans="1:24" ht="12.75">
      <c r="A1294" s="2"/>
      <c r="B1294" s="2"/>
      <c r="C1294" s="2"/>
      <c r="D1294" s="2"/>
      <c r="E1294" s="2"/>
      <c r="F1294" s="2"/>
      <c r="G1294" s="2"/>
      <c r="H1294" s="25"/>
      <c r="I1294" s="25"/>
      <c r="J1294" s="25"/>
      <c r="K1294" s="25"/>
      <c r="X1294" s="23"/>
    </row>
    <row r="1295" spans="1:24" ht="12.75">
      <c r="A1295" s="2"/>
      <c r="B1295" s="2"/>
      <c r="C1295" s="2"/>
      <c r="D1295" s="2"/>
      <c r="E1295" s="2"/>
      <c r="F1295" s="2"/>
      <c r="G1295" s="2"/>
      <c r="H1295" s="25"/>
      <c r="I1295" s="25"/>
      <c r="J1295" s="25"/>
      <c r="K1295" s="25"/>
      <c r="X1295" s="23"/>
    </row>
    <row r="1296" spans="1:24" ht="12.75">
      <c r="A1296" s="2"/>
      <c r="B1296" s="2"/>
      <c r="C1296" s="2"/>
      <c r="D1296" s="2"/>
      <c r="E1296" s="2"/>
      <c r="F1296" s="2"/>
      <c r="G1296" s="2"/>
      <c r="H1296" s="25"/>
      <c r="I1296" s="25"/>
      <c r="J1296" s="25"/>
      <c r="K1296" s="25"/>
      <c r="X1296" s="23"/>
    </row>
    <row r="1297" spans="1:24" ht="12.75">
      <c r="A1297" s="2"/>
      <c r="B1297" s="2"/>
      <c r="C1297" s="2"/>
      <c r="D1297" s="2"/>
      <c r="E1297" s="2"/>
      <c r="F1297" s="2"/>
      <c r="G1297" s="2"/>
      <c r="H1297" s="25"/>
      <c r="I1297" s="25"/>
      <c r="J1297" s="25"/>
      <c r="K1297" s="25"/>
      <c r="X1297" s="23"/>
    </row>
    <row r="1298" spans="1:24" ht="12.75">
      <c r="A1298" s="2"/>
      <c r="B1298" s="2"/>
      <c r="C1298" s="2"/>
      <c r="D1298" s="2"/>
      <c r="E1298" s="2"/>
      <c r="F1298" s="2"/>
      <c r="G1298" s="2"/>
      <c r="H1298" s="25"/>
      <c r="I1298" s="25"/>
      <c r="J1298" s="25"/>
      <c r="K1298" s="25"/>
      <c r="X1298" s="23"/>
    </row>
    <row r="1299" spans="1:24" ht="12.75">
      <c r="A1299" s="2"/>
      <c r="B1299" s="2"/>
      <c r="C1299" s="2"/>
      <c r="D1299" s="2"/>
      <c r="E1299" s="2"/>
      <c r="F1299" s="2"/>
      <c r="G1299" s="2"/>
      <c r="H1299" s="25"/>
      <c r="I1299" s="25"/>
      <c r="J1299" s="25"/>
      <c r="K1299" s="25"/>
      <c r="X1299" s="23"/>
    </row>
    <row r="1300" spans="1:24" ht="12.75">
      <c r="A1300" s="2"/>
      <c r="B1300" s="2"/>
      <c r="C1300" s="2"/>
      <c r="D1300" s="2"/>
      <c r="E1300" s="2"/>
      <c r="F1300" s="2"/>
      <c r="G1300" s="2"/>
      <c r="H1300" s="25"/>
      <c r="I1300" s="25"/>
      <c r="J1300" s="25"/>
      <c r="K1300" s="25"/>
      <c r="X1300" s="23"/>
    </row>
    <row r="1301" spans="1:24" ht="12.75">
      <c r="A1301" s="2"/>
      <c r="B1301" s="2"/>
      <c r="C1301" s="2"/>
      <c r="D1301" s="2"/>
      <c r="E1301" s="2"/>
      <c r="F1301" s="2"/>
      <c r="G1301" s="2"/>
      <c r="H1301" s="25"/>
      <c r="I1301" s="25"/>
      <c r="J1301" s="25"/>
      <c r="K1301" s="25"/>
      <c r="X1301" s="23"/>
    </row>
    <row r="1302" spans="1:24" ht="12.75">
      <c r="A1302" s="2"/>
      <c r="B1302" s="2"/>
      <c r="C1302" s="2"/>
      <c r="D1302" s="2"/>
      <c r="E1302" s="2"/>
      <c r="F1302" s="2"/>
      <c r="G1302" s="2"/>
      <c r="H1302" s="25"/>
      <c r="I1302" s="25"/>
      <c r="J1302" s="25"/>
      <c r="K1302" s="25"/>
      <c r="X1302" s="23"/>
    </row>
    <row r="1303" spans="1:24" ht="12.75">
      <c r="A1303" s="2"/>
      <c r="B1303" s="2"/>
      <c r="C1303" s="2"/>
      <c r="D1303" s="2"/>
      <c r="E1303" s="2"/>
      <c r="F1303" s="2"/>
      <c r="G1303" s="2"/>
      <c r="H1303" s="25"/>
      <c r="I1303" s="25"/>
      <c r="J1303" s="25"/>
      <c r="K1303" s="25"/>
      <c r="X1303" s="23"/>
    </row>
    <row r="1304" spans="1:24" ht="12.75">
      <c r="A1304" s="2"/>
      <c r="B1304" s="2"/>
      <c r="C1304" s="2"/>
      <c r="D1304" s="2"/>
      <c r="E1304" s="2"/>
      <c r="F1304" s="2"/>
      <c r="G1304" s="2"/>
      <c r="H1304" s="25"/>
      <c r="I1304" s="25"/>
      <c r="J1304" s="25"/>
      <c r="K1304" s="25"/>
      <c r="X1304" s="23"/>
    </row>
    <row r="1305" spans="1:24" ht="12.75">
      <c r="A1305" s="2"/>
      <c r="B1305" s="2"/>
      <c r="C1305" s="2"/>
      <c r="D1305" s="2"/>
      <c r="E1305" s="2"/>
      <c r="F1305" s="2"/>
      <c r="G1305" s="2"/>
      <c r="H1305" s="25"/>
      <c r="I1305" s="25"/>
      <c r="J1305" s="25"/>
      <c r="K1305" s="25"/>
      <c r="X1305" s="23"/>
    </row>
    <row r="1306" spans="1:24" ht="12.75">
      <c r="A1306" s="2"/>
      <c r="B1306" s="2"/>
      <c r="C1306" s="2"/>
      <c r="D1306" s="2"/>
      <c r="E1306" s="2"/>
      <c r="F1306" s="2"/>
      <c r="G1306" s="2"/>
      <c r="H1306" s="25"/>
      <c r="I1306" s="25"/>
      <c r="J1306" s="25"/>
      <c r="K1306" s="25"/>
      <c r="X1306" s="23"/>
    </row>
    <row r="1307" spans="1:24" ht="12.75">
      <c r="A1307" s="2"/>
      <c r="B1307" s="2"/>
      <c r="C1307" s="2"/>
      <c r="D1307" s="2"/>
      <c r="E1307" s="2"/>
      <c r="F1307" s="2"/>
      <c r="G1307" s="2"/>
      <c r="H1307" s="25"/>
      <c r="I1307" s="25"/>
      <c r="J1307" s="25"/>
      <c r="K1307" s="25"/>
      <c r="X1307" s="23"/>
    </row>
    <row r="1308" spans="1:24" ht="12.75">
      <c r="A1308" s="2"/>
      <c r="B1308" s="2"/>
      <c r="C1308" s="2"/>
      <c r="D1308" s="2"/>
      <c r="E1308" s="2"/>
      <c r="F1308" s="2"/>
      <c r="G1308" s="2"/>
      <c r="H1308" s="25"/>
      <c r="I1308" s="25"/>
      <c r="J1308" s="25"/>
      <c r="K1308" s="25"/>
      <c r="X1308" s="23"/>
    </row>
    <row r="1309" spans="1:24" ht="12.75">
      <c r="A1309" s="2"/>
      <c r="B1309" s="2"/>
      <c r="C1309" s="2"/>
      <c r="D1309" s="2"/>
      <c r="E1309" s="2"/>
      <c r="F1309" s="2"/>
      <c r="G1309" s="2"/>
      <c r="H1309" s="25"/>
      <c r="I1309" s="25"/>
      <c r="J1309" s="25"/>
      <c r="K1309" s="25"/>
      <c r="X1309" s="23"/>
    </row>
    <row r="1310" spans="1:24" ht="12.75">
      <c r="A1310" s="2"/>
      <c r="B1310" s="2"/>
      <c r="C1310" s="2"/>
      <c r="D1310" s="2"/>
      <c r="E1310" s="2"/>
      <c r="F1310" s="2"/>
      <c r="G1310" s="2"/>
      <c r="H1310" s="25"/>
      <c r="I1310" s="25"/>
      <c r="J1310" s="25"/>
      <c r="K1310" s="25"/>
      <c r="X1310" s="23"/>
    </row>
    <row r="1311" spans="1:24" ht="12.75">
      <c r="A1311" s="2"/>
      <c r="B1311" s="2"/>
      <c r="C1311" s="2"/>
      <c r="D1311" s="2"/>
      <c r="E1311" s="2"/>
      <c r="F1311" s="2"/>
      <c r="G1311" s="2"/>
      <c r="H1311" s="25"/>
      <c r="I1311" s="25"/>
      <c r="J1311" s="25"/>
      <c r="K1311" s="25"/>
      <c r="X1311" s="23"/>
    </row>
    <row r="1312" spans="1:24" ht="12.75">
      <c r="A1312" s="2"/>
      <c r="B1312" s="2"/>
      <c r="C1312" s="2"/>
      <c r="D1312" s="2"/>
      <c r="E1312" s="2"/>
      <c r="F1312" s="2"/>
      <c r="G1312" s="2"/>
      <c r="H1312" s="25"/>
      <c r="I1312" s="25"/>
      <c r="J1312" s="25"/>
      <c r="K1312" s="25"/>
      <c r="X1312" s="23"/>
    </row>
    <row r="1313" spans="1:24" ht="12.75">
      <c r="A1313" s="2"/>
      <c r="B1313" s="2"/>
      <c r="C1313" s="2"/>
      <c r="D1313" s="2"/>
      <c r="E1313" s="2"/>
      <c r="F1313" s="2"/>
      <c r="G1313" s="2"/>
      <c r="H1313" s="25"/>
      <c r="I1313" s="25"/>
      <c r="J1313" s="25"/>
      <c r="K1313" s="25"/>
      <c r="X1313" s="23"/>
    </row>
    <row r="1314" spans="1:24" ht="12.75">
      <c r="A1314" s="2"/>
      <c r="B1314" s="2"/>
      <c r="C1314" s="2"/>
      <c r="D1314" s="2"/>
      <c r="E1314" s="2"/>
      <c r="F1314" s="2"/>
      <c r="G1314" s="2"/>
      <c r="H1314" s="25"/>
      <c r="I1314" s="25"/>
      <c r="J1314" s="25"/>
      <c r="K1314" s="25"/>
      <c r="X1314" s="23"/>
    </row>
    <row r="1315" spans="1:24" ht="12.75">
      <c r="A1315" s="2"/>
      <c r="B1315" s="2"/>
      <c r="C1315" s="2"/>
      <c r="D1315" s="2"/>
      <c r="E1315" s="2"/>
      <c r="F1315" s="2"/>
      <c r="G1315" s="2"/>
      <c r="H1315" s="25"/>
      <c r="I1315" s="25"/>
      <c r="J1315" s="25"/>
      <c r="K1315" s="25"/>
      <c r="X1315" s="23"/>
    </row>
    <row r="1316" spans="1:24" ht="12.75">
      <c r="A1316" s="2"/>
      <c r="B1316" s="2"/>
      <c r="C1316" s="2"/>
      <c r="D1316" s="2"/>
      <c r="E1316" s="2"/>
      <c r="F1316" s="2"/>
      <c r="G1316" s="2"/>
      <c r="H1316" s="25"/>
      <c r="I1316" s="25"/>
      <c r="J1316" s="25"/>
      <c r="K1316" s="25"/>
      <c r="X1316" s="23"/>
    </row>
    <row r="1317" spans="1:24" ht="12.75">
      <c r="A1317" s="2"/>
      <c r="B1317" s="2"/>
      <c r="C1317" s="2"/>
      <c r="D1317" s="2"/>
      <c r="E1317" s="2"/>
      <c r="F1317" s="2"/>
      <c r="G1317" s="2"/>
      <c r="H1317" s="25"/>
      <c r="I1317" s="25"/>
      <c r="J1317" s="25"/>
      <c r="K1317" s="25"/>
      <c r="X1317" s="23"/>
    </row>
    <row r="1318" spans="1:24" ht="12.75">
      <c r="A1318" s="2"/>
      <c r="B1318" s="2"/>
      <c r="C1318" s="2"/>
      <c r="D1318" s="2"/>
      <c r="E1318" s="2"/>
      <c r="F1318" s="2"/>
      <c r="G1318" s="2"/>
      <c r="H1318" s="25"/>
      <c r="I1318" s="25"/>
      <c r="J1318" s="25"/>
      <c r="K1318" s="25"/>
      <c r="X1318" s="23"/>
    </row>
    <row r="1319" spans="1:24" ht="12.75">
      <c r="A1319" s="2"/>
      <c r="B1319" s="2"/>
      <c r="C1319" s="2"/>
      <c r="D1319" s="2"/>
      <c r="E1319" s="2"/>
      <c r="F1319" s="2"/>
      <c r="G1319" s="2"/>
      <c r="H1319" s="25"/>
      <c r="I1319" s="25"/>
      <c r="J1319" s="25"/>
      <c r="K1319" s="25"/>
      <c r="X1319" s="23"/>
    </row>
    <row r="1320" spans="1:24" ht="12.75">
      <c r="A1320" s="2"/>
      <c r="B1320" s="2"/>
      <c r="C1320" s="2"/>
      <c r="D1320" s="2"/>
      <c r="E1320" s="2"/>
      <c r="F1320" s="2"/>
      <c r="G1320" s="2"/>
      <c r="H1320" s="25"/>
      <c r="I1320" s="25"/>
      <c r="J1320" s="25"/>
      <c r="K1320" s="25"/>
      <c r="X1320" s="23"/>
    </row>
    <row r="1321" spans="1:24" ht="12.75">
      <c r="A1321" s="2"/>
      <c r="B1321" s="2"/>
      <c r="C1321" s="2"/>
      <c r="D1321" s="2"/>
      <c r="E1321" s="2"/>
      <c r="F1321" s="2"/>
      <c r="G1321" s="2"/>
      <c r="H1321" s="25"/>
      <c r="I1321" s="25"/>
      <c r="J1321" s="25"/>
      <c r="K1321" s="25"/>
      <c r="X1321" s="23"/>
    </row>
    <row r="1322" spans="1:24" ht="12.75">
      <c r="A1322" s="2"/>
      <c r="B1322" s="2"/>
      <c r="C1322" s="2"/>
      <c r="D1322" s="2"/>
      <c r="E1322" s="2"/>
      <c r="F1322" s="2"/>
      <c r="G1322" s="2"/>
      <c r="H1322" s="25"/>
      <c r="I1322" s="25"/>
      <c r="J1322" s="25"/>
      <c r="K1322" s="25"/>
      <c r="X1322" s="23"/>
    </row>
    <row r="1323" spans="1:24" ht="12.75">
      <c r="A1323" s="2"/>
      <c r="B1323" s="2"/>
      <c r="C1323" s="2"/>
      <c r="D1323" s="2"/>
      <c r="E1323" s="2"/>
      <c r="F1323" s="2"/>
      <c r="G1323" s="2"/>
      <c r="H1323" s="25"/>
      <c r="I1323" s="25"/>
      <c r="J1323" s="25"/>
      <c r="K1323" s="25"/>
      <c r="X1323" s="23"/>
    </row>
    <row r="1324" spans="1:24" ht="12.75">
      <c r="A1324" s="2"/>
      <c r="B1324" s="2"/>
      <c r="C1324" s="2"/>
      <c r="D1324" s="2"/>
      <c r="E1324" s="2"/>
      <c r="F1324" s="2"/>
      <c r="G1324" s="2"/>
      <c r="H1324" s="25"/>
      <c r="I1324" s="25"/>
      <c r="J1324" s="25"/>
      <c r="K1324" s="25"/>
      <c r="X1324" s="23"/>
    </row>
    <row r="1325" spans="1:24" ht="12.75">
      <c r="A1325" s="2"/>
      <c r="B1325" s="2"/>
      <c r="C1325" s="2"/>
      <c r="D1325" s="2"/>
      <c r="E1325" s="2"/>
      <c r="F1325" s="2"/>
      <c r="G1325" s="2"/>
      <c r="H1325" s="25"/>
      <c r="I1325" s="25"/>
      <c r="J1325" s="25"/>
      <c r="K1325" s="25"/>
      <c r="X1325" s="23"/>
    </row>
    <row r="1326" spans="1:24" ht="12.75">
      <c r="A1326" s="2"/>
      <c r="B1326" s="2"/>
      <c r="C1326" s="2"/>
      <c r="D1326" s="2"/>
      <c r="E1326" s="2"/>
      <c r="F1326" s="2"/>
      <c r="G1326" s="2"/>
      <c r="H1326" s="25"/>
      <c r="I1326" s="25"/>
      <c r="J1326" s="25"/>
      <c r="K1326" s="25"/>
      <c r="X1326" s="23"/>
    </row>
    <row r="1327" spans="1:24" ht="12.75">
      <c r="A1327" s="2"/>
      <c r="B1327" s="2"/>
      <c r="C1327" s="2"/>
      <c r="D1327" s="2"/>
      <c r="E1327" s="2"/>
      <c r="F1327" s="2"/>
      <c r="G1327" s="2"/>
      <c r="H1327" s="25"/>
      <c r="I1327" s="25"/>
      <c r="J1327" s="25"/>
      <c r="K1327" s="25"/>
      <c r="X1327" s="23"/>
    </row>
    <row r="1328" spans="1:24" ht="12.75">
      <c r="A1328" s="2"/>
      <c r="B1328" s="2"/>
      <c r="C1328" s="2"/>
      <c r="D1328" s="2"/>
      <c r="E1328" s="2"/>
      <c r="F1328" s="2"/>
      <c r="G1328" s="2"/>
      <c r="H1328" s="25"/>
      <c r="I1328" s="25"/>
      <c r="J1328" s="25"/>
      <c r="K1328" s="25"/>
      <c r="X1328" s="23"/>
    </row>
    <row r="1329" spans="1:24" ht="12.75">
      <c r="A1329" s="2"/>
      <c r="B1329" s="2"/>
      <c r="C1329" s="2"/>
      <c r="D1329" s="2"/>
      <c r="E1329" s="2"/>
      <c r="F1329" s="2"/>
      <c r="G1329" s="2"/>
      <c r="H1329" s="25"/>
      <c r="I1329" s="25"/>
      <c r="J1329" s="25"/>
      <c r="K1329" s="25"/>
      <c r="X1329" s="23"/>
    </row>
    <row r="1330" spans="1:24" ht="12.75">
      <c r="A1330" s="2"/>
      <c r="B1330" s="2"/>
      <c r="C1330" s="2"/>
      <c r="D1330" s="2"/>
      <c r="E1330" s="2"/>
      <c r="F1330" s="2"/>
      <c r="G1330" s="2"/>
      <c r="H1330" s="25"/>
      <c r="I1330" s="25"/>
      <c r="J1330" s="25"/>
      <c r="K1330" s="25"/>
      <c r="X1330" s="23"/>
    </row>
    <row r="1331" spans="1:24" ht="12.75">
      <c r="A1331" s="2"/>
      <c r="B1331" s="2"/>
      <c r="C1331" s="2"/>
      <c r="D1331" s="2"/>
      <c r="E1331" s="2"/>
      <c r="F1331" s="2"/>
      <c r="G1331" s="2"/>
      <c r="H1331" s="25"/>
      <c r="I1331" s="25"/>
      <c r="J1331" s="25"/>
      <c r="K1331" s="25"/>
      <c r="X1331" s="23"/>
    </row>
    <row r="1332" spans="1:24" ht="12.75">
      <c r="A1332" s="2"/>
      <c r="B1332" s="2"/>
      <c r="C1332" s="2"/>
      <c r="D1332" s="2"/>
      <c r="E1332" s="2"/>
      <c r="F1332" s="2"/>
      <c r="G1332" s="2"/>
      <c r="H1332" s="25"/>
      <c r="I1332" s="25"/>
      <c r="J1332" s="25"/>
      <c r="K1332" s="25"/>
      <c r="X1332" s="23"/>
    </row>
    <row r="1333" spans="1:24" ht="12.75">
      <c r="A1333" s="2"/>
      <c r="B1333" s="2"/>
      <c r="C1333" s="2"/>
      <c r="D1333" s="2"/>
      <c r="E1333" s="2"/>
      <c r="F1333" s="2"/>
      <c r="G1333" s="2"/>
      <c r="H1333" s="25"/>
      <c r="I1333" s="25"/>
      <c r="J1333" s="25"/>
      <c r="K1333" s="25"/>
      <c r="X1333" s="23"/>
    </row>
    <row r="1334" spans="1:24" ht="12.75">
      <c r="A1334" s="2"/>
      <c r="B1334" s="2"/>
      <c r="C1334" s="2"/>
      <c r="D1334" s="2"/>
      <c r="E1334" s="2"/>
      <c r="F1334" s="2"/>
      <c r="G1334" s="2"/>
      <c r="H1334" s="25"/>
      <c r="I1334" s="25"/>
      <c r="J1334" s="25"/>
      <c r="K1334" s="25"/>
      <c r="X1334" s="23"/>
    </row>
    <row r="1335" spans="1:24" ht="12.75">
      <c r="A1335" s="2"/>
      <c r="B1335" s="2"/>
      <c r="C1335" s="2"/>
      <c r="D1335" s="2"/>
      <c r="E1335" s="2"/>
      <c r="F1335" s="2"/>
      <c r="G1335" s="2"/>
      <c r="H1335" s="25"/>
      <c r="I1335" s="25"/>
      <c r="J1335" s="25"/>
      <c r="K1335" s="25"/>
      <c r="X1335" s="23"/>
    </row>
    <row r="1336" spans="1:24" ht="12.75">
      <c r="A1336" s="2"/>
      <c r="B1336" s="2"/>
      <c r="C1336" s="2"/>
      <c r="D1336" s="2"/>
      <c r="E1336" s="2"/>
      <c r="F1336" s="2"/>
      <c r="G1336" s="2"/>
      <c r="H1336" s="25"/>
      <c r="I1336" s="25"/>
      <c r="J1336" s="25"/>
      <c r="K1336" s="25"/>
      <c r="X1336" s="23"/>
    </row>
    <row r="1337" spans="1:24" ht="12.75">
      <c r="A1337" s="2"/>
      <c r="B1337" s="2"/>
      <c r="C1337" s="2"/>
      <c r="D1337" s="2"/>
      <c r="E1337" s="2"/>
      <c r="F1337" s="2"/>
      <c r="G1337" s="2"/>
      <c r="H1337" s="25"/>
      <c r="I1337" s="25"/>
      <c r="J1337" s="25"/>
      <c r="K1337" s="25"/>
      <c r="X1337" s="23"/>
    </row>
    <row r="1338" spans="1:24" ht="12.75">
      <c r="A1338" s="2"/>
      <c r="B1338" s="2"/>
      <c r="C1338" s="2"/>
      <c r="D1338" s="2"/>
      <c r="E1338" s="2"/>
      <c r="F1338" s="2"/>
      <c r="G1338" s="2"/>
      <c r="H1338" s="25"/>
      <c r="I1338" s="25"/>
      <c r="J1338" s="25"/>
      <c r="K1338" s="25"/>
      <c r="X1338" s="23"/>
    </row>
    <row r="1339" spans="1:24" ht="12.75">
      <c r="A1339" s="2"/>
      <c r="B1339" s="2"/>
      <c r="C1339" s="2"/>
      <c r="D1339" s="2"/>
      <c r="E1339" s="2"/>
      <c r="F1339" s="2"/>
      <c r="G1339" s="2"/>
      <c r="H1339" s="25"/>
      <c r="I1339" s="25"/>
      <c r="J1339" s="25"/>
      <c r="K1339" s="25"/>
      <c r="X1339" s="23"/>
    </row>
    <row r="1340" spans="1:24" ht="12.75">
      <c r="A1340" s="2"/>
      <c r="B1340" s="2"/>
      <c r="C1340" s="2"/>
      <c r="D1340" s="2"/>
      <c r="E1340" s="2"/>
      <c r="F1340" s="2"/>
      <c r="G1340" s="2"/>
      <c r="H1340" s="25"/>
      <c r="I1340" s="25"/>
      <c r="J1340" s="25"/>
      <c r="K1340" s="25"/>
      <c r="X1340" s="23"/>
    </row>
    <row r="1341" spans="1:24" ht="12.75">
      <c r="A1341" s="2"/>
      <c r="B1341" s="2"/>
      <c r="C1341" s="2"/>
      <c r="D1341" s="2"/>
      <c r="E1341" s="2"/>
      <c r="F1341" s="2"/>
      <c r="G1341" s="2"/>
      <c r="H1341" s="25"/>
      <c r="I1341" s="25"/>
      <c r="J1341" s="25"/>
      <c r="K1341" s="25"/>
      <c r="X1341" s="23"/>
    </row>
    <row r="1342" spans="1:24" ht="12.75">
      <c r="A1342" s="2"/>
      <c r="B1342" s="2"/>
      <c r="C1342" s="2"/>
      <c r="D1342" s="2"/>
      <c r="E1342" s="2"/>
      <c r="F1342" s="2"/>
      <c r="G1342" s="2"/>
      <c r="H1342" s="25"/>
      <c r="I1342" s="25"/>
      <c r="J1342" s="25"/>
      <c r="K1342" s="25"/>
      <c r="X1342" s="23"/>
    </row>
    <row r="1343" spans="1:24" ht="12.75">
      <c r="A1343" s="2"/>
      <c r="B1343" s="2"/>
      <c r="C1343" s="2"/>
      <c r="D1343" s="2"/>
      <c r="E1343" s="2"/>
      <c r="F1343" s="2"/>
      <c r="G1343" s="2"/>
      <c r="H1343" s="25"/>
      <c r="I1343" s="25"/>
      <c r="J1343" s="25"/>
      <c r="K1343" s="25"/>
      <c r="X1343" s="23"/>
    </row>
    <row r="1344" spans="1:24" ht="12.75">
      <c r="A1344" s="2"/>
      <c r="B1344" s="2"/>
      <c r="C1344" s="2"/>
      <c r="D1344" s="2"/>
      <c r="E1344" s="2"/>
      <c r="F1344" s="2"/>
      <c r="G1344" s="2"/>
      <c r="H1344" s="25"/>
      <c r="I1344" s="25"/>
      <c r="J1344" s="25"/>
      <c r="K1344" s="25"/>
      <c r="X1344" s="23"/>
    </row>
    <row r="1345" spans="1:24" ht="12.75">
      <c r="A1345" s="2"/>
      <c r="B1345" s="2"/>
      <c r="C1345" s="2"/>
      <c r="D1345" s="2"/>
      <c r="E1345" s="2"/>
      <c r="F1345" s="2"/>
      <c r="G1345" s="2"/>
      <c r="H1345" s="25"/>
      <c r="I1345" s="25"/>
      <c r="J1345" s="25"/>
      <c r="K1345" s="25"/>
      <c r="X1345" s="23"/>
    </row>
    <row r="1346" spans="1:24" ht="12.75">
      <c r="A1346" s="2"/>
      <c r="B1346" s="2"/>
      <c r="C1346" s="2"/>
      <c r="D1346" s="2"/>
      <c r="E1346" s="2"/>
      <c r="F1346" s="2"/>
      <c r="G1346" s="2"/>
      <c r="H1346" s="25"/>
      <c r="I1346" s="25"/>
      <c r="J1346" s="25"/>
      <c r="K1346" s="25"/>
      <c r="X1346" s="23"/>
    </row>
    <row r="1347" spans="1:24" ht="12.75">
      <c r="A1347" s="2"/>
      <c r="B1347" s="2"/>
      <c r="C1347" s="2"/>
      <c r="D1347" s="2"/>
      <c r="E1347" s="2"/>
      <c r="F1347" s="2"/>
      <c r="G1347" s="2"/>
      <c r="H1347" s="25"/>
      <c r="I1347" s="25"/>
      <c r="J1347" s="25"/>
      <c r="K1347" s="25"/>
      <c r="X1347" s="23"/>
    </row>
    <row r="1348" spans="1:24" ht="12.75">
      <c r="A1348" s="2"/>
      <c r="B1348" s="2"/>
      <c r="C1348" s="2"/>
      <c r="D1348" s="2"/>
      <c r="E1348" s="2"/>
      <c r="F1348" s="2"/>
      <c r="G1348" s="2"/>
      <c r="H1348" s="25"/>
      <c r="I1348" s="25"/>
      <c r="J1348" s="25"/>
      <c r="K1348" s="25"/>
      <c r="X1348" s="23"/>
    </row>
    <row r="1349" spans="1:24" ht="12.75">
      <c r="A1349" s="2"/>
      <c r="B1349" s="2"/>
      <c r="C1349" s="2"/>
      <c r="D1349" s="2"/>
      <c r="E1349" s="2"/>
      <c r="F1349" s="2"/>
      <c r="G1349" s="2"/>
      <c r="H1349" s="25"/>
      <c r="I1349" s="25"/>
      <c r="J1349" s="25"/>
      <c r="K1349" s="25"/>
      <c r="X1349" s="23"/>
    </row>
    <row r="1350" spans="1:24" ht="12.75">
      <c r="A1350" s="2"/>
      <c r="B1350" s="2"/>
      <c r="C1350" s="2"/>
      <c r="D1350" s="2"/>
      <c r="E1350" s="2"/>
      <c r="F1350" s="2"/>
      <c r="G1350" s="2"/>
      <c r="H1350" s="25"/>
      <c r="I1350" s="25"/>
      <c r="J1350" s="25"/>
      <c r="K1350" s="25"/>
      <c r="X1350" s="23"/>
    </row>
    <row r="1351" spans="1:24" ht="12.75">
      <c r="A1351" s="2"/>
      <c r="B1351" s="2"/>
      <c r="C1351" s="2"/>
      <c r="D1351" s="2"/>
      <c r="E1351" s="2"/>
      <c r="F1351" s="2"/>
      <c r="G1351" s="2"/>
      <c r="H1351" s="25"/>
      <c r="I1351" s="25"/>
      <c r="J1351" s="25"/>
      <c r="K1351" s="25"/>
      <c r="X1351" s="23"/>
    </row>
    <row r="1352" spans="1:24" ht="12.75">
      <c r="A1352" s="2"/>
      <c r="B1352" s="2"/>
      <c r="C1352" s="2"/>
      <c r="D1352" s="2"/>
      <c r="E1352" s="2"/>
      <c r="F1352" s="2"/>
      <c r="G1352" s="2"/>
      <c r="H1352" s="25"/>
      <c r="I1352" s="25"/>
      <c r="J1352" s="25"/>
      <c r="K1352" s="25"/>
      <c r="X1352" s="23"/>
    </row>
    <row r="1353" spans="1:24" ht="12.75">
      <c r="A1353" s="2"/>
      <c r="B1353" s="2"/>
      <c r="C1353" s="2"/>
      <c r="D1353" s="2"/>
      <c r="E1353" s="2"/>
      <c r="F1353" s="2"/>
      <c r="G1353" s="2"/>
      <c r="H1353" s="25"/>
      <c r="I1353" s="25"/>
      <c r="J1353" s="25"/>
      <c r="K1353" s="25"/>
      <c r="X1353" s="23"/>
    </row>
    <row r="1354" spans="1:24" ht="12.75">
      <c r="A1354" s="2"/>
      <c r="B1354" s="2"/>
      <c r="C1354" s="2"/>
      <c r="D1354" s="2"/>
      <c r="E1354" s="2"/>
      <c r="F1354" s="2"/>
      <c r="G1354" s="2"/>
      <c r="H1354" s="25"/>
      <c r="I1354" s="25"/>
      <c r="J1354" s="25"/>
      <c r="K1354" s="25"/>
      <c r="X1354" s="23"/>
    </row>
    <row r="1355" spans="1:24" ht="12.75">
      <c r="A1355" s="2"/>
      <c r="B1355" s="2"/>
      <c r="C1355" s="2"/>
      <c r="D1355" s="2"/>
      <c r="E1355" s="2"/>
      <c r="F1355" s="2"/>
      <c r="G1355" s="2"/>
      <c r="H1355" s="25"/>
      <c r="I1355" s="25"/>
      <c r="J1355" s="25"/>
      <c r="K1355" s="25"/>
      <c r="X1355" s="23"/>
    </row>
    <row r="1356" spans="1:24" ht="12.75">
      <c r="A1356" s="2"/>
      <c r="B1356" s="2"/>
      <c r="C1356" s="2"/>
      <c r="D1356" s="2"/>
      <c r="E1356" s="2"/>
      <c r="F1356" s="2"/>
      <c r="G1356" s="2"/>
      <c r="H1356" s="25"/>
      <c r="I1356" s="25"/>
      <c r="J1356" s="25"/>
      <c r="K1356" s="25"/>
      <c r="X1356" s="23"/>
    </row>
    <row r="1357" spans="1:24" ht="12.75">
      <c r="A1357" s="2"/>
      <c r="B1357" s="2"/>
      <c r="C1357" s="2"/>
      <c r="D1357" s="2"/>
      <c r="E1357" s="2"/>
      <c r="F1357" s="2"/>
      <c r="G1357" s="2"/>
      <c r="H1357" s="25"/>
      <c r="I1357" s="25"/>
      <c r="J1357" s="25"/>
      <c r="K1357" s="25"/>
      <c r="X1357" s="23"/>
    </row>
    <row r="1358" spans="1:24" ht="12.75">
      <c r="A1358" s="2"/>
      <c r="B1358" s="2"/>
      <c r="C1358" s="2"/>
      <c r="D1358" s="2"/>
      <c r="E1358" s="2"/>
      <c r="F1358" s="2"/>
      <c r="G1358" s="2"/>
      <c r="H1358" s="25"/>
      <c r="I1358" s="25"/>
      <c r="J1358" s="25"/>
      <c r="K1358" s="25"/>
      <c r="X1358" s="23"/>
    </row>
    <row r="1359" spans="1:24" ht="12.75">
      <c r="A1359" s="2"/>
      <c r="B1359" s="2"/>
      <c r="C1359" s="2"/>
      <c r="D1359" s="2"/>
      <c r="E1359" s="2"/>
      <c r="F1359" s="2"/>
      <c r="G1359" s="2"/>
      <c r="H1359" s="25"/>
      <c r="I1359" s="25"/>
      <c r="J1359" s="25"/>
      <c r="K1359" s="25"/>
      <c r="X1359" s="23"/>
    </row>
    <row r="1360" spans="1:24" ht="12.75">
      <c r="A1360" s="2"/>
      <c r="B1360" s="2"/>
      <c r="C1360" s="2"/>
      <c r="D1360" s="2"/>
      <c r="E1360" s="2"/>
      <c r="F1360" s="2"/>
      <c r="G1360" s="2"/>
      <c r="H1360" s="25"/>
      <c r="I1360" s="25"/>
      <c r="J1360" s="25"/>
      <c r="K1360" s="25"/>
      <c r="X1360" s="23"/>
    </row>
    <row r="1361" spans="1:24" ht="12.75">
      <c r="A1361" s="2"/>
      <c r="B1361" s="2"/>
      <c r="C1361" s="2"/>
      <c r="D1361" s="2"/>
      <c r="E1361" s="2"/>
      <c r="F1361" s="2"/>
      <c r="G1361" s="2"/>
      <c r="H1361" s="25"/>
      <c r="I1361" s="25"/>
      <c r="J1361" s="25"/>
      <c r="K1361" s="25"/>
      <c r="X1361" s="23"/>
    </row>
    <row r="1362" spans="1:24" ht="12.75">
      <c r="A1362" s="2"/>
      <c r="B1362" s="2"/>
      <c r="C1362" s="2"/>
      <c r="D1362" s="2"/>
      <c r="E1362" s="2"/>
      <c r="F1362" s="2"/>
      <c r="G1362" s="2"/>
      <c r="H1362" s="25"/>
      <c r="I1362" s="25"/>
      <c r="J1362" s="25"/>
      <c r="K1362" s="25"/>
      <c r="X1362" s="23"/>
    </row>
    <row r="1363" spans="1:24" ht="12.75">
      <c r="A1363" s="2"/>
      <c r="B1363" s="2"/>
      <c r="C1363" s="2"/>
      <c r="D1363" s="2"/>
      <c r="E1363" s="2"/>
      <c r="F1363" s="2"/>
      <c r="G1363" s="2"/>
      <c r="H1363" s="25"/>
      <c r="I1363" s="25"/>
      <c r="J1363" s="25"/>
      <c r="K1363" s="25"/>
      <c r="X1363" s="23"/>
    </row>
    <row r="1364" spans="1:24" ht="12.75">
      <c r="A1364" s="2"/>
      <c r="B1364" s="2"/>
      <c r="C1364" s="2"/>
      <c r="D1364" s="2"/>
      <c r="E1364" s="2"/>
      <c r="F1364" s="2"/>
      <c r="G1364" s="2"/>
      <c r="H1364" s="25"/>
      <c r="I1364" s="25"/>
      <c r="J1364" s="25"/>
      <c r="K1364" s="25"/>
      <c r="X1364" s="23"/>
    </row>
    <row r="1365" spans="1:24" ht="12.75">
      <c r="A1365" s="2"/>
      <c r="B1365" s="2"/>
      <c r="C1365" s="2"/>
      <c r="D1365" s="2"/>
      <c r="E1365" s="2"/>
      <c r="F1365" s="2"/>
      <c r="G1365" s="2"/>
      <c r="H1365" s="25"/>
      <c r="I1365" s="25"/>
      <c r="J1365" s="25"/>
      <c r="K1365" s="25"/>
      <c r="X1365" s="23"/>
    </row>
    <row r="1366" spans="1:24" ht="12.75">
      <c r="A1366" s="2"/>
      <c r="B1366" s="2"/>
      <c r="C1366" s="2"/>
      <c r="D1366" s="2"/>
      <c r="E1366" s="2"/>
      <c r="F1366" s="2"/>
      <c r="G1366" s="2"/>
      <c r="H1366" s="25"/>
      <c r="I1366" s="25"/>
      <c r="J1366" s="25"/>
      <c r="K1366" s="25"/>
      <c r="X1366" s="23"/>
    </row>
    <row r="1367" spans="1:24" ht="12.75">
      <c r="A1367" s="2"/>
      <c r="B1367" s="2"/>
      <c r="C1367" s="2"/>
      <c r="D1367" s="2"/>
      <c r="E1367" s="2"/>
      <c r="F1367" s="2"/>
      <c r="G1367" s="2"/>
      <c r="H1367" s="25"/>
      <c r="I1367" s="25"/>
      <c r="J1367" s="25"/>
      <c r="K1367" s="25"/>
      <c r="X1367" s="23"/>
    </row>
    <row r="1368" spans="1:24" ht="12.75">
      <c r="A1368" s="2"/>
      <c r="B1368" s="2"/>
      <c r="C1368" s="2"/>
      <c r="D1368" s="2"/>
      <c r="E1368" s="2"/>
      <c r="F1368" s="2"/>
      <c r="G1368" s="2"/>
      <c r="H1368" s="25"/>
      <c r="I1368" s="25"/>
      <c r="J1368" s="25"/>
      <c r="K1368" s="25"/>
      <c r="X1368" s="23"/>
    </row>
    <row r="1369" spans="1:24" ht="12.75">
      <c r="A1369" s="2"/>
      <c r="B1369" s="2"/>
      <c r="C1369" s="2"/>
      <c r="D1369" s="2"/>
      <c r="E1369" s="2"/>
      <c r="F1369" s="2"/>
      <c r="G1369" s="2"/>
      <c r="H1369" s="25"/>
      <c r="I1369" s="25"/>
      <c r="J1369" s="25"/>
      <c r="K1369" s="25"/>
      <c r="X1369" s="23"/>
    </row>
    <row r="1370" spans="1:24" ht="12.75">
      <c r="A1370" s="2"/>
      <c r="B1370" s="2"/>
      <c r="C1370" s="2"/>
      <c r="D1370" s="2"/>
      <c r="E1370" s="2"/>
      <c r="F1370" s="2"/>
      <c r="G1370" s="2"/>
      <c r="H1370" s="25"/>
      <c r="I1370" s="25"/>
      <c r="J1370" s="25"/>
      <c r="K1370" s="25"/>
      <c r="X1370" s="23"/>
    </row>
    <row r="1371" spans="1:24" ht="12.75">
      <c r="A1371" s="2"/>
      <c r="B1371" s="2"/>
      <c r="C1371" s="2"/>
      <c r="D1371" s="2"/>
      <c r="E1371" s="2"/>
      <c r="F1371" s="2"/>
      <c r="G1371" s="2"/>
      <c r="H1371" s="25"/>
      <c r="I1371" s="25"/>
      <c r="J1371" s="25"/>
      <c r="K1371" s="25"/>
      <c r="X1371" s="23"/>
    </row>
    <row r="1372" spans="1:24" ht="12.75">
      <c r="A1372" s="2"/>
      <c r="B1372" s="2"/>
      <c r="C1372" s="2"/>
      <c r="D1372" s="2"/>
      <c r="E1372" s="2"/>
      <c r="F1372" s="2"/>
      <c r="G1372" s="2"/>
      <c r="H1372" s="25"/>
      <c r="I1372" s="25"/>
      <c r="J1372" s="25"/>
      <c r="K1372" s="25"/>
      <c r="X1372" s="23"/>
    </row>
    <row r="1373" spans="1:24" ht="12.75">
      <c r="A1373" s="2"/>
      <c r="B1373" s="2"/>
      <c r="C1373" s="2"/>
      <c r="D1373" s="2"/>
      <c r="E1373" s="2"/>
      <c r="F1373" s="2"/>
      <c r="G1373" s="2"/>
      <c r="H1373" s="25"/>
      <c r="I1373" s="25"/>
      <c r="J1373" s="25"/>
      <c r="K1373" s="25"/>
      <c r="X1373" s="23"/>
    </row>
    <row r="1374" spans="1:24" ht="12.75">
      <c r="A1374" s="2"/>
      <c r="B1374" s="2"/>
      <c r="C1374" s="2"/>
      <c r="D1374" s="2"/>
      <c r="E1374" s="2"/>
      <c r="F1374" s="2"/>
      <c r="G1374" s="2"/>
      <c r="H1374" s="25"/>
      <c r="I1374" s="25"/>
      <c r="J1374" s="25"/>
      <c r="K1374" s="25"/>
      <c r="X1374" s="23"/>
    </row>
    <row r="1375" spans="1:24" ht="12.75">
      <c r="A1375" s="2"/>
      <c r="B1375" s="2"/>
      <c r="C1375" s="2"/>
      <c r="D1375" s="2"/>
      <c r="E1375" s="2"/>
      <c r="F1375" s="2"/>
      <c r="G1375" s="2"/>
      <c r="H1375" s="25"/>
      <c r="I1375" s="25"/>
      <c r="J1375" s="25"/>
      <c r="K1375" s="25"/>
      <c r="X1375" s="23"/>
    </row>
    <row r="1376" spans="1:24" ht="12.75">
      <c r="A1376" s="2"/>
      <c r="B1376" s="2"/>
      <c r="C1376" s="2"/>
      <c r="D1376" s="2"/>
      <c r="E1376" s="2"/>
      <c r="F1376" s="2"/>
      <c r="G1376" s="2"/>
      <c r="H1376" s="25"/>
      <c r="I1376" s="25"/>
      <c r="J1376" s="25"/>
      <c r="K1376" s="25"/>
      <c r="X1376" s="23"/>
    </row>
    <row r="1377" spans="1:24" ht="12.75">
      <c r="A1377" s="2"/>
      <c r="B1377" s="2"/>
      <c r="C1377" s="2"/>
      <c r="D1377" s="2"/>
      <c r="E1377" s="2"/>
      <c r="F1377" s="2"/>
      <c r="G1377" s="2"/>
      <c r="H1377" s="25"/>
      <c r="I1377" s="25"/>
      <c r="J1377" s="25"/>
      <c r="K1377" s="25"/>
      <c r="X1377" s="23"/>
    </row>
    <row r="1378" spans="1:24" ht="12.75">
      <c r="A1378" s="2"/>
      <c r="B1378" s="2"/>
      <c r="C1378" s="2"/>
      <c r="D1378" s="2"/>
      <c r="E1378" s="2"/>
      <c r="F1378" s="2"/>
      <c r="G1378" s="2"/>
      <c r="H1378" s="25"/>
      <c r="I1378" s="25"/>
      <c r="J1378" s="25"/>
      <c r="K1378" s="25"/>
      <c r="X1378" s="23"/>
    </row>
    <row r="1379" spans="1:24" ht="12.75">
      <c r="A1379" s="2"/>
      <c r="B1379" s="2"/>
      <c r="C1379" s="2"/>
      <c r="D1379" s="2"/>
      <c r="E1379" s="2"/>
      <c r="F1379" s="2"/>
      <c r="G1379" s="2"/>
      <c r="H1379" s="25"/>
      <c r="I1379" s="25"/>
      <c r="J1379" s="25"/>
      <c r="K1379" s="25"/>
      <c r="X1379" s="23"/>
    </row>
    <row r="1380" spans="1:24" ht="12.75">
      <c r="A1380" s="2"/>
      <c r="B1380" s="2"/>
      <c r="C1380" s="2"/>
      <c r="D1380" s="2"/>
      <c r="E1380" s="2"/>
      <c r="F1380" s="2"/>
      <c r="G1380" s="2"/>
      <c r="H1380" s="25"/>
      <c r="I1380" s="25"/>
      <c r="J1380" s="25"/>
      <c r="K1380" s="25"/>
      <c r="X1380" s="23"/>
    </row>
    <row r="1381" spans="1:24" ht="12.75">
      <c r="A1381" s="2"/>
      <c r="B1381" s="2"/>
      <c r="C1381" s="2"/>
      <c r="D1381" s="2"/>
      <c r="E1381" s="2"/>
      <c r="F1381" s="2"/>
      <c r="G1381" s="2"/>
      <c r="H1381" s="25"/>
      <c r="I1381" s="25"/>
      <c r="J1381" s="25"/>
      <c r="K1381" s="25"/>
      <c r="X1381" s="23"/>
    </row>
    <row r="1382" spans="1:24" ht="12.75">
      <c r="A1382" s="2"/>
      <c r="B1382" s="2"/>
      <c r="C1382" s="2"/>
      <c r="D1382" s="2"/>
      <c r="E1382" s="2"/>
      <c r="F1382" s="2"/>
      <c r="G1382" s="2"/>
      <c r="H1382" s="25"/>
      <c r="I1382" s="25"/>
      <c r="J1382" s="25"/>
      <c r="K1382" s="25"/>
      <c r="X1382" s="23"/>
    </row>
    <row r="1383" spans="1:24" ht="12.75">
      <c r="A1383" s="2"/>
      <c r="B1383" s="2"/>
      <c r="C1383" s="2"/>
      <c r="D1383" s="2"/>
      <c r="E1383" s="2"/>
      <c r="F1383" s="2"/>
      <c r="G1383" s="2"/>
      <c r="H1383" s="25"/>
      <c r="I1383" s="25"/>
      <c r="J1383" s="25"/>
      <c r="K1383" s="25"/>
      <c r="X1383" s="23"/>
    </row>
    <row r="1384" spans="1:24" ht="12.75">
      <c r="A1384" s="2"/>
      <c r="B1384" s="2"/>
      <c r="C1384" s="2"/>
      <c r="D1384" s="2"/>
      <c r="E1384" s="2"/>
      <c r="F1384" s="2"/>
      <c r="G1384" s="2"/>
      <c r="H1384" s="25"/>
      <c r="I1384" s="25"/>
      <c r="J1384" s="25"/>
      <c r="K1384" s="25"/>
      <c r="X1384" s="23"/>
    </row>
    <row r="1385" spans="1:24" ht="12.75">
      <c r="A1385" s="2"/>
      <c r="B1385" s="2"/>
      <c r="C1385" s="2"/>
      <c r="D1385" s="2"/>
      <c r="E1385" s="2"/>
      <c r="F1385" s="2"/>
      <c r="G1385" s="2"/>
      <c r="H1385" s="25"/>
      <c r="I1385" s="25"/>
      <c r="J1385" s="25"/>
      <c r="K1385" s="25"/>
      <c r="X1385" s="23"/>
    </row>
    <row r="1386" spans="1:24" ht="12.75">
      <c r="A1386" s="2"/>
      <c r="B1386" s="2"/>
      <c r="C1386" s="2"/>
      <c r="D1386" s="2"/>
      <c r="E1386" s="2"/>
      <c r="F1386" s="2"/>
      <c r="G1386" s="2"/>
      <c r="H1386" s="25"/>
      <c r="I1386" s="25"/>
      <c r="J1386" s="25"/>
      <c r="K1386" s="25"/>
      <c r="X1386" s="23"/>
    </row>
    <row r="1387" spans="1:24" ht="12.75">
      <c r="A1387" s="2"/>
      <c r="B1387" s="2"/>
      <c r="C1387" s="2"/>
      <c r="D1387" s="2"/>
      <c r="E1387" s="2"/>
      <c r="F1387" s="2"/>
      <c r="G1387" s="2"/>
      <c r="H1387" s="25"/>
      <c r="I1387" s="25"/>
      <c r="J1387" s="25"/>
      <c r="K1387" s="25"/>
      <c r="X1387" s="23"/>
    </row>
    <row r="1388" spans="1:24" ht="12.75">
      <c r="A1388" s="2"/>
      <c r="B1388" s="2"/>
      <c r="C1388" s="2"/>
      <c r="D1388" s="2"/>
      <c r="E1388" s="2"/>
      <c r="F1388" s="2"/>
      <c r="G1388" s="2"/>
      <c r="H1388" s="25"/>
      <c r="I1388" s="25"/>
      <c r="J1388" s="25"/>
      <c r="K1388" s="25"/>
      <c r="X1388" s="23"/>
    </row>
    <row r="1389" spans="1:24" ht="12.75">
      <c r="A1389" s="2"/>
      <c r="B1389" s="2"/>
      <c r="C1389" s="2"/>
      <c r="D1389" s="2"/>
      <c r="E1389" s="2"/>
      <c r="F1389" s="2"/>
      <c r="G1389" s="2"/>
      <c r="H1389" s="25"/>
      <c r="I1389" s="25"/>
      <c r="J1389" s="25"/>
      <c r="K1389" s="25"/>
      <c r="X1389" s="23"/>
    </row>
    <row r="1390" spans="1:24" ht="12.75">
      <c r="A1390" s="2"/>
      <c r="B1390" s="2"/>
      <c r="C1390" s="2"/>
      <c r="D1390" s="2"/>
      <c r="E1390" s="2"/>
      <c r="F1390" s="2"/>
      <c r="G1390" s="2"/>
      <c r="H1390" s="25"/>
      <c r="I1390" s="25"/>
      <c r="J1390" s="25"/>
      <c r="K1390" s="25"/>
      <c r="X1390" s="23"/>
    </row>
    <row r="1391" spans="1:24" ht="12.75">
      <c r="A1391" s="2"/>
      <c r="B1391" s="2"/>
      <c r="C1391" s="2"/>
      <c r="D1391" s="2"/>
      <c r="E1391" s="2"/>
      <c r="F1391" s="2"/>
      <c r="G1391" s="2"/>
      <c r="H1391" s="25"/>
      <c r="I1391" s="25"/>
      <c r="J1391" s="25"/>
      <c r="K1391" s="25"/>
      <c r="X1391" s="23"/>
    </row>
    <row r="1392" spans="1:24" ht="12.75">
      <c r="A1392" s="2"/>
      <c r="B1392" s="2"/>
      <c r="C1392" s="2"/>
      <c r="D1392" s="2"/>
      <c r="E1392" s="2"/>
      <c r="F1392" s="2"/>
      <c r="G1392" s="2"/>
      <c r="H1392" s="25"/>
      <c r="I1392" s="25"/>
      <c r="J1392" s="25"/>
      <c r="K1392" s="25"/>
      <c r="X1392" s="23"/>
    </row>
    <row r="1393" spans="1:24" ht="12.75">
      <c r="A1393" s="2"/>
      <c r="B1393" s="2"/>
      <c r="C1393" s="2"/>
      <c r="D1393" s="2"/>
      <c r="E1393" s="2"/>
      <c r="F1393" s="2"/>
      <c r="G1393" s="2"/>
      <c r="H1393" s="25"/>
      <c r="I1393" s="25"/>
      <c r="J1393" s="25"/>
      <c r="K1393" s="25"/>
      <c r="X1393" s="23"/>
    </row>
    <row r="1394" spans="1:24" ht="12.75">
      <c r="A1394" s="2"/>
      <c r="B1394" s="2"/>
      <c r="C1394" s="2"/>
      <c r="D1394" s="2"/>
      <c r="E1394" s="2"/>
      <c r="F1394" s="2"/>
      <c r="G1394" s="2"/>
      <c r="H1394" s="25"/>
      <c r="I1394" s="25"/>
      <c r="J1394" s="25"/>
      <c r="K1394" s="25"/>
      <c r="X1394" s="23"/>
    </row>
    <row r="1395" spans="1:24" ht="12.75">
      <c r="A1395" s="2"/>
      <c r="B1395" s="2"/>
      <c r="C1395" s="2"/>
      <c r="D1395" s="2"/>
      <c r="E1395" s="2"/>
      <c r="F1395" s="2"/>
      <c r="G1395" s="2"/>
      <c r="H1395" s="25"/>
      <c r="I1395" s="25"/>
      <c r="J1395" s="25"/>
      <c r="K1395" s="25"/>
      <c r="X1395" s="23"/>
    </row>
    <row r="1396" spans="1:24" ht="12.75">
      <c r="A1396" s="2"/>
      <c r="B1396" s="2"/>
      <c r="C1396" s="2"/>
      <c r="D1396" s="2"/>
      <c r="E1396" s="2"/>
      <c r="F1396" s="2"/>
      <c r="G1396" s="2"/>
      <c r="H1396" s="25"/>
      <c r="I1396" s="25"/>
      <c r="J1396" s="25"/>
      <c r="K1396" s="25"/>
      <c r="X1396" s="23"/>
    </row>
    <row r="1397" spans="1:24" ht="12.75">
      <c r="A1397" s="2"/>
      <c r="B1397" s="2"/>
      <c r="C1397" s="2"/>
      <c r="D1397" s="2"/>
      <c r="E1397" s="2"/>
      <c r="F1397" s="2"/>
      <c r="G1397" s="2"/>
      <c r="H1397" s="25"/>
      <c r="I1397" s="25"/>
      <c r="J1397" s="25"/>
      <c r="K1397" s="25"/>
      <c r="X1397" s="23"/>
    </row>
    <row r="1398" spans="1:24" ht="12.75">
      <c r="A1398" s="2"/>
      <c r="B1398" s="2"/>
      <c r="C1398" s="2"/>
      <c r="D1398" s="2"/>
      <c r="E1398" s="2"/>
      <c r="F1398" s="2"/>
      <c r="G1398" s="2"/>
      <c r="H1398" s="25"/>
      <c r="I1398" s="25"/>
      <c r="J1398" s="25"/>
      <c r="K1398" s="25"/>
      <c r="X1398" s="23"/>
    </row>
    <row r="1399" spans="1:24" ht="12.75">
      <c r="A1399" s="2"/>
      <c r="B1399" s="2"/>
      <c r="C1399" s="2"/>
      <c r="D1399" s="2"/>
      <c r="E1399" s="2"/>
      <c r="F1399" s="2"/>
      <c r="G1399" s="2"/>
      <c r="H1399" s="25"/>
      <c r="I1399" s="25"/>
      <c r="J1399" s="25"/>
      <c r="K1399" s="25"/>
      <c r="X1399" s="23"/>
    </row>
    <row r="1400" spans="1:24" ht="12.75">
      <c r="A1400" s="2"/>
      <c r="B1400" s="2"/>
      <c r="C1400" s="2"/>
      <c r="D1400" s="2"/>
      <c r="E1400" s="2"/>
      <c r="F1400" s="2"/>
      <c r="G1400" s="2"/>
      <c r="H1400" s="25"/>
      <c r="I1400" s="25"/>
      <c r="J1400" s="25"/>
      <c r="K1400" s="25"/>
      <c r="X1400" s="23"/>
    </row>
    <row r="1401" spans="1:24" ht="12.75">
      <c r="A1401" s="2"/>
      <c r="B1401" s="2"/>
      <c r="C1401" s="2"/>
      <c r="D1401" s="2"/>
      <c r="E1401" s="2"/>
      <c r="F1401" s="2"/>
      <c r="G1401" s="2"/>
      <c r="H1401" s="25"/>
      <c r="I1401" s="25"/>
      <c r="J1401" s="25"/>
      <c r="K1401" s="25"/>
      <c r="X1401" s="23"/>
    </row>
    <row r="1402" spans="1:24" ht="12.75">
      <c r="A1402" s="2"/>
      <c r="B1402" s="2"/>
      <c r="C1402" s="2"/>
      <c r="D1402" s="2"/>
      <c r="E1402" s="2"/>
      <c r="F1402" s="2"/>
      <c r="G1402" s="2"/>
      <c r="H1402" s="25"/>
      <c r="I1402" s="25"/>
      <c r="J1402" s="25"/>
      <c r="K1402" s="25"/>
      <c r="X1402" s="23"/>
    </row>
    <row r="1403" spans="1:24" ht="12.75">
      <c r="A1403" s="2"/>
      <c r="B1403" s="2"/>
      <c r="C1403" s="2"/>
      <c r="D1403" s="2"/>
      <c r="E1403" s="2"/>
      <c r="F1403" s="2"/>
      <c r="G1403" s="2"/>
      <c r="H1403" s="25"/>
      <c r="I1403" s="25"/>
      <c r="J1403" s="25"/>
      <c r="K1403" s="25"/>
      <c r="X1403" s="23"/>
    </row>
    <row r="1404" spans="1:24" ht="12.75">
      <c r="A1404" s="2"/>
      <c r="B1404" s="2"/>
      <c r="C1404" s="2"/>
      <c r="D1404" s="2"/>
      <c r="E1404" s="2"/>
      <c r="F1404" s="2"/>
      <c r="G1404" s="2"/>
      <c r="H1404" s="25"/>
      <c r="I1404" s="25"/>
      <c r="J1404" s="25"/>
      <c r="K1404" s="25"/>
      <c r="X1404" s="23"/>
    </row>
    <row r="1405" spans="1:24" ht="12.75">
      <c r="A1405" s="2"/>
      <c r="B1405" s="2"/>
      <c r="C1405" s="2"/>
      <c r="D1405" s="2"/>
      <c r="E1405" s="2"/>
      <c r="F1405" s="2"/>
      <c r="G1405" s="2"/>
      <c r="H1405" s="25"/>
      <c r="I1405" s="25"/>
      <c r="J1405" s="25"/>
      <c r="K1405" s="25"/>
      <c r="X1405" s="23"/>
    </row>
    <row r="1406" spans="1:24" ht="12.75">
      <c r="A1406" s="2"/>
      <c r="B1406" s="2"/>
      <c r="C1406" s="2"/>
      <c r="D1406" s="2"/>
      <c r="E1406" s="2"/>
      <c r="F1406" s="2"/>
      <c r="G1406" s="2"/>
      <c r="H1406" s="25"/>
      <c r="I1406" s="25"/>
      <c r="J1406" s="25"/>
      <c r="K1406" s="25"/>
      <c r="X1406" s="23"/>
    </row>
    <row r="1407" spans="1:24" ht="12.75">
      <c r="A1407" s="2"/>
      <c r="B1407" s="2"/>
      <c r="C1407" s="2"/>
      <c r="D1407" s="2"/>
      <c r="E1407" s="2"/>
      <c r="F1407" s="2"/>
      <c r="G1407" s="2"/>
      <c r="H1407" s="25"/>
      <c r="I1407" s="25"/>
      <c r="J1407" s="25"/>
      <c r="K1407" s="25"/>
      <c r="X1407" s="23"/>
    </row>
    <row r="1408" spans="1:24" ht="12.75">
      <c r="A1408" s="2"/>
      <c r="B1408" s="2"/>
      <c r="C1408" s="2"/>
      <c r="D1408" s="2"/>
      <c r="E1408" s="2"/>
      <c r="F1408" s="2"/>
      <c r="G1408" s="2"/>
      <c r="H1408" s="25"/>
      <c r="I1408" s="25"/>
      <c r="J1408" s="25"/>
      <c r="K1408" s="25"/>
      <c r="X1408" s="23"/>
    </row>
    <row r="1409" spans="1:24" ht="12.75">
      <c r="A1409" s="2"/>
      <c r="B1409" s="2"/>
      <c r="C1409" s="2"/>
      <c r="D1409" s="2"/>
      <c r="E1409" s="2"/>
      <c r="F1409" s="2"/>
      <c r="G1409" s="2"/>
      <c r="H1409" s="25"/>
      <c r="I1409" s="25"/>
      <c r="J1409" s="25"/>
      <c r="K1409" s="25"/>
      <c r="X1409" s="23"/>
    </row>
    <row r="1410" spans="1:24" ht="12.75">
      <c r="A1410" s="2"/>
      <c r="B1410" s="2"/>
      <c r="C1410" s="2"/>
      <c r="D1410" s="2"/>
      <c r="E1410" s="2"/>
      <c r="F1410" s="2"/>
      <c r="G1410" s="2"/>
      <c r="H1410" s="25"/>
      <c r="I1410" s="25"/>
      <c r="J1410" s="25"/>
      <c r="K1410" s="25"/>
      <c r="X1410" s="23"/>
    </row>
    <row r="1411" spans="1:24" ht="12.75">
      <c r="A1411" s="2"/>
      <c r="B1411" s="2"/>
      <c r="C1411" s="2"/>
      <c r="D1411" s="2"/>
      <c r="E1411" s="2"/>
      <c r="F1411" s="2"/>
      <c r="G1411" s="2"/>
      <c r="H1411" s="25"/>
      <c r="I1411" s="25"/>
      <c r="J1411" s="25"/>
      <c r="K1411" s="25"/>
      <c r="X1411" s="23"/>
    </row>
    <row r="1412" spans="1:24" ht="12.75">
      <c r="A1412" s="2"/>
      <c r="B1412" s="2"/>
      <c r="C1412" s="2"/>
      <c r="D1412" s="2"/>
      <c r="E1412" s="2"/>
      <c r="F1412" s="2"/>
      <c r="G1412" s="2"/>
      <c r="H1412" s="25"/>
      <c r="I1412" s="25"/>
      <c r="J1412" s="25"/>
      <c r="K1412" s="25"/>
      <c r="X1412" s="23"/>
    </row>
    <row r="1413" spans="1:24" ht="12.75">
      <c r="A1413" s="2"/>
      <c r="B1413" s="2"/>
      <c r="C1413" s="2"/>
      <c r="D1413" s="2"/>
      <c r="E1413" s="2"/>
      <c r="F1413" s="2"/>
      <c r="G1413" s="2"/>
      <c r="H1413" s="25"/>
      <c r="I1413" s="25"/>
      <c r="J1413" s="25"/>
      <c r="K1413" s="25"/>
      <c r="X1413" s="23"/>
    </row>
    <row r="1414" spans="1:24" ht="12.75">
      <c r="A1414" s="2"/>
      <c r="B1414" s="2"/>
      <c r="C1414" s="2"/>
      <c r="D1414" s="2"/>
      <c r="E1414" s="2"/>
      <c r="F1414" s="2"/>
      <c r="G1414" s="2"/>
      <c r="H1414" s="25"/>
      <c r="I1414" s="25"/>
      <c r="J1414" s="25"/>
      <c r="K1414" s="25"/>
      <c r="X1414" s="23"/>
    </row>
    <row r="1415" spans="1:24" ht="12.75">
      <c r="A1415" s="2"/>
      <c r="B1415" s="2"/>
      <c r="C1415" s="2"/>
      <c r="D1415" s="2"/>
      <c r="E1415" s="2"/>
      <c r="F1415" s="2"/>
      <c r="G1415" s="2"/>
      <c r="H1415" s="25"/>
      <c r="I1415" s="25"/>
      <c r="J1415" s="25"/>
      <c r="K1415" s="25"/>
      <c r="X1415" s="23"/>
    </row>
    <row r="1416" spans="1:24" ht="12.75">
      <c r="A1416" s="2"/>
      <c r="B1416" s="2"/>
      <c r="C1416" s="2"/>
      <c r="D1416" s="2"/>
      <c r="E1416" s="2"/>
      <c r="F1416" s="2"/>
      <c r="G1416" s="2"/>
      <c r="H1416" s="25"/>
      <c r="I1416" s="25"/>
      <c r="J1416" s="25"/>
      <c r="K1416" s="25"/>
      <c r="X1416" s="23"/>
    </row>
    <row r="1417" spans="1:24" ht="12.75">
      <c r="A1417" s="2"/>
      <c r="B1417" s="2"/>
      <c r="C1417" s="2"/>
      <c r="D1417" s="2"/>
      <c r="E1417" s="2"/>
      <c r="F1417" s="2"/>
      <c r="G1417" s="2"/>
      <c r="H1417" s="25"/>
      <c r="I1417" s="25"/>
      <c r="J1417" s="25"/>
      <c r="K1417" s="25"/>
      <c r="X1417" s="23"/>
    </row>
    <row r="1418" spans="1:24" ht="12.75">
      <c r="A1418" s="2"/>
      <c r="B1418" s="2"/>
      <c r="C1418" s="2"/>
      <c r="D1418" s="2"/>
      <c r="E1418" s="2"/>
      <c r="F1418" s="2"/>
      <c r="G1418" s="2"/>
      <c r="H1418" s="25"/>
      <c r="I1418" s="25"/>
      <c r="J1418" s="25"/>
      <c r="K1418" s="25"/>
      <c r="X1418" s="23"/>
    </row>
    <row r="1419" spans="1:24" ht="12.75">
      <c r="A1419" s="2"/>
      <c r="B1419" s="2"/>
      <c r="C1419" s="2"/>
      <c r="D1419" s="2"/>
      <c r="E1419" s="2"/>
      <c r="F1419" s="2"/>
      <c r="G1419" s="2"/>
      <c r="H1419" s="25"/>
      <c r="I1419" s="25"/>
      <c r="J1419" s="25"/>
      <c r="K1419" s="25"/>
      <c r="X1419" s="23"/>
    </row>
    <row r="1420" spans="1:24" ht="12.75">
      <c r="A1420" s="2"/>
      <c r="B1420" s="2"/>
      <c r="C1420" s="2"/>
      <c r="D1420" s="2"/>
      <c r="E1420" s="2"/>
      <c r="F1420" s="2"/>
      <c r="G1420" s="2"/>
      <c r="H1420" s="25"/>
      <c r="I1420" s="25"/>
      <c r="J1420" s="25"/>
      <c r="K1420" s="25"/>
      <c r="X1420" s="23"/>
    </row>
    <row r="1421" spans="1:24" ht="12.75">
      <c r="A1421" s="2"/>
      <c r="B1421" s="2"/>
      <c r="C1421" s="2"/>
      <c r="D1421" s="2"/>
      <c r="E1421" s="2"/>
      <c r="F1421" s="2"/>
      <c r="G1421" s="2"/>
      <c r="H1421" s="25"/>
      <c r="I1421" s="25"/>
      <c r="J1421" s="25"/>
      <c r="K1421" s="25"/>
      <c r="X1421" s="23"/>
    </row>
    <row r="1422" spans="1:24" ht="12.75">
      <c r="A1422" s="2"/>
      <c r="B1422" s="2"/>
      <c r="C1422" s="2"/>
      <c r="D1422" s="2"/>
      <c r="E1422" s="2"/>
      <c r="F1422" s="2"/>
      <c r="G1422" s="2"/>
      <c r="H1422" s="25"/>
      <c r="I1422" s="25"/>
      <c r="J1422" s="25"/>
      <c r="K1422" s="25"/>
      <c r="X1422" s="23"/>
    </row>
    <row r="1423" spans="1:24" ht="12.75">
      <c r="A1423" s="2"/>
      <c r="B1423" s="2"/>
      <c r="C1423" s="2"/>
      <c r="D1423" s="2"/>
      <c r="E1423" s="2"/>
      <c r="F1423" s="2"/>
      <c r="G1423" s="2"/>
      <c r="H1423" s="25"/>
      <c r="I1423" s="25"/>
      <c r="J1423" s="25"/>
      <c r="K1423" s="25"/>
      <c r="X1423" s="23"/>
    </row>
    <row r="1424" spans="1:24" ht="12.75">
      <c r="A1424" s="2"/>
      <c r="B1424" s="2"/>
      <c r="C1424" s="2"/>
      <c r="D1424" s="2"/>
      <c r="E1424" s="2"/>
      <c r="F1424" s="2"/>
      <c r="G1424" s="2"/>
      <c r="H1424" s="25"/>
      <c r="I1424" s="25"/>
      <c r="J1424" s="25"/>
      <c r="K1424" s="25"/>
      <c r="X1424" s="23"/>
    </row>
    <row r="1425" spans="1:24" ht="12.75">
      <c r="A1425" s="2"/>
      <c r="B1425" s="2"/>
      <c r="C1425" s="2"/>
      <c r="D1425" s="2"/>
      <c r="E1425" s="2"/>
      <c r="F1425" s="2"/>
      <c r="G1425" s="2"/>
      <c r="H1425" s="25"/>
      <c r="I1425" s="25"/>
      <c r="J1425" s="25"/>
      <c r="K1425" s="25"/>
      <c r="X1425" s="23"/>
    </row>
    <row r="1426" spans="1:24" ht="12.75">
      <c r="A1426" s="2"/>
      <c r="B1426" s="2"/>
      <c r="C1426" s="2"/>
      <c r="D1426" s="2"/>
      <c r="E1426" s="2"/>
      <c r="F1426" s="2"/>
      <c r="G1426" s="2"/>
      <c r="H1426" s="25"/>
      <c r="I1426" s="25"/>
      <c r="J1426" s="25"/>
      <c r="K1426" s="25"/>
      <c r="X1426" s="23"/>
    </row>
    <row r="1427" spans="1:24" ht="12.75">
      <c r="A1427" s="2"/>
      <c r="B1427" s="2"/>
      <c r="C1427" s="2"/>
      <c r="D1427" s="2"/>
      <c r="E1427" s="2"/>
      <c r="F1427" s="2"/>
      <c r="G1427" s="2"/>
      <c r="H1427" s="25"/>
      <c r="I1427" s="25"/>
      <c r="J1427" s="25"/>
      <c r="K1427" s="25"/>
      <c r="X1427" s="23"/>
    </row>
    <row r="1428" spans="1:24" ht="12.75">
      <c r="A1428" s="2"/>
      <c r="B1428" s="2"/>
      <c r="C1428" s="2"/>
      <c r="D1428" s="2"/>
      <c r="E1428" s="2"/>
      <c r="F1428" s="2"/>
      <c r="G1428" s="2"/>
      <c r="H1428" s="25"/>
      <c r="I1428" s="25"/>
      <c r="J1428" s="25"/>
      <c r="K1428" s="25"/>
      <c r="X1428" s="23"/>
    </row>
    <row r="1429" spans="1:24" ht="12.75">
      <c r="A1429" s="2"/>
      <c r="B1429" s="2"/>
      <c r="C1429" s="2"/>
      <c r="D1429" s="2"/>
      <c r="E1429" s="2"/>
      <c r="F1429" s="2"/>
      <c r="G1429" s="2"/>
      <c r="H1429" s="25"/>
      <c r="I1429" s="25"/>
      <c r="J1429" s="25"/>
      <c r="K1429" s="25"/>
      <c r="X1429" s="23"/>
    </row>
    <row r="1430" spans="1:24" ht="12.75">
      <c r="A1430" s="2"/>
      <c r="B1430" s="2"/>
      <c r="C1430" s="2"/>
      <c r="D1430" s="2"/>
      <c r="E1430" s="2"/>
      <c r="F1430" s="2"/>
      <c r="G1430" s="2"/>
      <c r="H1430" s="25"/>
      <c r="I1430" s="25"/>
      <c r="J1430" s="25"/>
      <c r="K1430" s="25"/>
      <c r="X1430" s="23"/>
    </row>
    <row r="1431" spans="1:24" ht="12.75">
      <c r="A1431" s="2"/>
      <c r="B1431" s="2"/>
      <c r="C1431" s="2"/>
      <c r="D1431" s="2"/>
      <c r="E1431" s="2"/>
      <c r="F1431" s="2"/>
      <c r="G1431" s="2"/>
      <c r="H1431" s="25"/>
      <c r="I1431" s="25"/>
      <c r="J1431" s="25"/>
      <c r="K1431" s="25"/>
      <c r="X1431" s="23"/>
    </row>
    <row r="1432" spans="1:24" ht="12.75">
      <c r="A1432" s="2"/>
      <c r="B1432" s="2"/>
      <c r="C1432" s="2"/>
      <c r="D1432" s="2"/>
      <c r="E1432" s="2"/>
      <c r="F1432" s="2"/>
      <c r="G1432" s="2"/>
      <c r="H1432" s="25"/>
      <c r="I1432" s="25"/>
      <c r="J1432" s="25"/>
      <c r="K1432" s="25"/>
      <c r="X1432" s="23"/>
    </row>
    <row r="1433" spans="1:24" ht="12.75">
      <c r="A1433" s="2"/>
      <c r="B1433" s="2"/>
      <c r="C1433" s="2"/>
      <c r="D1433" s="2"/>
      <c r="E1433" s="2"/>
      <c r="F1433" s="2"/>
      <c r="G1433" s="2"/>
      <c r="H1433" s="25"/>
      <c r="I1433" s="25"/>
      <c r="J1433" s="25"/>
      <c r="K1433" s="25"/>
      <c r="X1433" s="23"/>
    </row>
    <row r="1434" spans="1:24" ht="12.75">
      <c r="A1434" s="2"/>
      <c r="B1434" s="2"/>
      <c r="C1434" s="2"/>
      <c r="D1434" s="2"/>
      <c r="E1434" s="2"/>
      <c r="F1434" s="2"/>
      <c r="G1434" s="2"/>
      <c r="H1434" s="25"/>
      <c r="I1434" s="25"/>
      <c r="J1434" s="25"/>
      <c r="K1434" s="25"/>
      <c r="X1434" s="23"/>
    </row>
    <row r="1435" spans="1:24" ht="12.75">
      <c r="A1435" s="2"/>
      <c r="B1435" s="2"/>
      <c r="C1435" s="2"/>
      <c r="D1435" s="2"/>
      <c r="E1435" s="2"/>
      <c r="F1435" s="2"/>
      <c r="G1435" s="2"/>
      <c r="H1435" s="25"/>
      <c r="I1435" s="25"/>
      <c r="J1435" s="25"/>
      <c r="K1435" s="25"/>
      <c r="X1435" s="23"/>
    </row>
    <row r="1436" spans="1:24" ht="12.75">
      <c r="A1436" s="2"/>
      <c r="B1436" s="2"/>
      <c r="C1436" s="2"/>
      <c r="D1436" s="2"/>
      <c r="E1436" s="2"/>
      <c r="F1436" s="2"/>
      <c r="G1436" s="2"/>
      <c r="H1436" s="25"/>
      <c r="I1436" s="25"/>
      <c r="J1436" s="25"/>
      <c r="K1436" s="25"/>
      <c r="X1436" s="23"/>
    </row>
    <row r="1437" spans="1:24" ht="12.75">
      <c r="A1437" s="2"/>
      <c r="B1437" s="2"/>
      <c r="C1437" s="2"/>
      <c r="D1437" s="2"/>
      <c r="E1437" s="2"/>
      <c r="F1437" s="2"/>
      <c r="G1437" s="2"/>
      <c r="H1437" s="25"/>
      <c r="I1437" s="25"/>
      <c r="J1437" s="25"/>
      <c r="K1437" s="25"/>
      <c r="X1437" s="23"/>
    </row>
    <row r="1438" spans="1:24" ht="12.75">
      <c r="A1438" s="2"/>
      <c r="B1438" s="2"/>
      <c r="C1438" s="2"/>
      <c r="D1438" s="2"/>
      <c r="E1438" s="2"/>
      <c r="F1438" s="2"/>
      <c r="G1438" s="2"/>
      <c r="H1438" s="25"/>
      <c r="I1438" s="25"/>
      <c r="J1438" s="25"/>
      <c r="K1438" s="25"/>
      <c r="X1438" s="23"/>
    </row>
    <row r="1439" spans="1:24" ht="12.75">
      <c r="A1439" s="2"/>
      <c r="B1439" s="2"/>
      <c r="C1439" s="2"/>
      <c r="D1439" s="2"/>
      <c r="E1439" s="2"/>
      <c r="F1439" s="2"/>
      <c r="G1439" s="2"/>
      <c r="H1439" s="25"/>
      <c r="I1439" s="25"/>
      <c r="J1439" s="25"/>
      <c r="K1439" s="25"/>
      <c r="X1439" s="23"/>
    </row>
    <row r="1440" spans="1:24" ht="12.75">
      <c r="A1440" s="2"/>
      <c r="B1440" s="2"/>
      <c r="C1440" s="2"/>
      <c r="D1440" s="2"/>
      <c r="E1440" s="2"/>
      <c r="F1440" s="2"/>
      <c r="G1440" s="2"/>
      <c r="H1440" s="25"/>
      <c r="I1440" s="25"/>
      <c r="J1440" s="25"/>
      <c r="K1440" s="25"/>
      <c r="X1440" s="23"/>
    </row>
    <row r="1441" spans="1:24" ht="12.75">
      <c r="A1441" s="2"/>
      <c r="B1441" s="2"/>
      <c r="C1441" s="2"/>
      <c r="D1441" s="2"/>
      <c r="E1441" s="2"/>
      <c r="F1441" s="2"/>
      <c r="G1441" s="2"/>
      <c r="H1441" s="25"/>
      <c r="I1441" s="25"/>
      <c r="J1441" s="25"/>
      <c r="K1441" s="25"/>
      <c r="X1441" s="23"/>
    </row>
    <row r="1442" spans="1:24" ht="12.75">
      <c r="A1442" s="2"/>
      <c r="B1442" s="2"/>
      <c r="C1442" s="2"/>
      <c r="D1442" s="2"/>
      <c r="E1442" s="2"/>
      <c r="F1442" s="2"/>
      <c r="G1442" s="2"/>
      <c r="H1442" s="25"/>
      <c r="I1442" s="25"/>
      <c r="J1442" s="25"/>
      <c r="K1442" s="25"/>
      <c r="X1442" s="23"/>
    </row>
    <row r="1443" spans="1:24" ht="12.75">
      <c r="A1443" s="2"/>
      <c r="B1443" s="2"/>
      <c r="C1443" s="2"/>
      <c r="D1443" s="2"/>
      <c r="E1443" s="2"/>
      <c r="F1443" s="2"/>
      <c r="G1443" s="2"/>
      <c r="H1443" s="25"/>
      <c r="I1443" s="25"/>
      <c r="J1443" s="25"/>
      <c r="K1443" s="25"/>
      <c r="X1443" s="23"/>
    </row>
    <row r="1444" spans="1:24" ht="12.75">
      <c r="A1444" s="2"/>
      <c r="B1444" s="2"/>
      <c r="C1444" s="2"/>
      <c r="D1444" s="2"/>
      <c r="E1444" s="2"/>
      <c r="F1444" s="2"/>
      <c r="G1444" s="2"/>
      <c r="H1444" s="25"/>
      <c r="I1444" s="25"/>
      <c r="J1444" s="25"/>
      <c r="K1444" s="25"/>
      <c r="X1444" s="23"/>
    </row>
    <row r="1445" spans="1:24" ht="12.75">
      <c r="A1445" s="2"/>
      <c r="B1445" s="2"/>
      <c r="C1445" s="2"/>
      <c r="D1445" s="2"/>
      <c r="E1445" s="2"/>
      <c r="F1445" s="2"/>
      <c r="G1445" s="2"/>
      <c r="H1445" s="25"/>
      <c r="I1445" s="25"/>
      <c r="J1445" s="25"/>
      <c r="K1445" s="25"/>
      <c r="X1445" s="23"/>
    </row>
    <row r="1446" spans="1:24" ht="12.75">
      <c r="A1446" s="2"/>
      <c r="B1446" s="2"/>
      <c r="C1446" s="2"/>
      <c r="D1446" s="2"/>
      <c r="E1446" s="2"/>
      <c r="F1446" s="2"/>
      <c r="G1446" s="2"/>
      <c r="H1446" s="25"/>
      <c r="I1446" s="25"/>
      <c r="J1446" s="25"/>
      <c r="K1446" s="25"/>
      <c r="X1446" s="23"/>
    </row>
    <row r="1447" spans="1:24" ht="12.75">
      <c r="A1447" s="2"/>
      <c r="B1447" s="2"/>
      <c r="C1447" s="2"/>
      <c r="D1447" s="2"/>
      <c r="E1447" s="2"/>
      <c r="F1447" s="2"/>
      <c r="G1447" s="2"/>
      <c r="H1447" s="25"/>
      <c r="I1447" s="25"/>
      <c r="J1447" s="25"/>
      <c r="K1447" s="25"/>
      <c r="X1447" s="23"/>
    </row>
    <row r="1448" spans="1:24" ht="12.75">
      <c r="A1448" s="2"/>
      <c r="B1448" s="2"/>
      <c r="C1448" s="2"/>
      <c r="D1448" s="2"/>
      <c r="E1448" s="2"/>
      <c r="F1448" s="2"/>
      <c r="G1448" s="2"/>
      <c r="H1448" s="25"/>
      <c r="I1448" s="25"/>
      <c r="J1448" s="25"/>
      <c r="K1448" s="25"/>
      <c r="X1448" s="23"/>
    </row>
    <row r="1449" spans="1:24" ht="12.75">
      <c r="A1449" s="2"/>
      <c r="B1449" s="2"/>
      <c r="C1449" s="2"/>
      <c r="D1449" s="2"/>
      <c r="E1449" s="2"/>
      <c r="F1449" s="2"/>
      <c r="G1449" s="2"/>
      <c r="H1449" s="25"/>
      <c r="I1449" s="25"/>
      <c r="J1449" s="25"/>
      <c r="K1449" s="25"/>
      <c r="X1449" s="23"/>
    </row>
    <row r="1450" spans="1:24" ht="12.75">
      <c r="A1450" s="2"/>
      <c r="B1450" s="2"/>
      <c r="C1450" s="2"/>
      <c r="D1450" s="2"/>
      <c r="E1450" s="2"/>
      <c r="F1450" s="2"/>
      <c r="G1450" s="2"/>
      <c r="H1450" s="25"/>
      <c r="I1450" s="25"/>
      <c r="J1450" s="25"/>
      <c r="K1450" s="25"/>
      <c r="X1450" s="23"/>
    </row>
    <row r="1451" spans="1:24" ht="12.75">
      <c r="A1451" s="2"/>
      <c r="B1451" s="2"/>
      <c r="C1451" s="2"/>
      <c r="D1451" s="2"/>
      <c r="E1451" s="2"/>
      <c r="F1451" s="2"/>
      <c r="G1451" s="2"/>
      <c r="H1451" s="25"/>
      <c r="I1451" s="25"/>
      <c r="J1451" s="25"/>
      <c r="K1451" s="25"/>
      <c r="X1451" s="23"/>
    </row>
    <row r="1452" spans="1:24" ht="12.75">
      <c r="A1452" s="2"/>
      <c r="B1452" s="2"/>
      <c r="C1452" s="2"/>
      <c r="D1452" s="2"/>
      <c r="E1452" s="2"/>
      <c r="F1452" s="2"/>
      <c r="G1452" s="2"/>
      <c r="H1452" s="25"/>
      <c r="I1452" s="25"/>
      <c r="J1452" s="25"/>
      <c r="K1452" s="25"/>
      <c r="X1452" s="23"/>
    </row>
    <row r="1453" spans="1:24" ht="12.75">
      <c r="A1453" s="2"/>
      <c r="B1453" s="2"/>
      <c r="C1453" s="2"/>
      <c r="D1453" s="2"/>
      <c r="E1453" s="2"/>
      <c r="F1453" s="2"/>
      <c r="G1453" s="2"/>
      <c r="H1453" s="25"/>
      <c r="I1453" s="25"/>
      <c r="J1453" s="25"/>
      <c r="K1453" s="25"/>
      <c r="X1453" s="23"/>
    </row>
    <row r="1454" spans="1:24" ht="12.75">
      <c r="A1454" s="2"/>
      <c r="B1454" s="2"/>
      <c r="C1454" s="2"/>
      <c r="D1454" s="2"/>
      <c r="E1454" s="2"/>
      <c r="F1454" s="2"/>
      <c r="G1454" s="2"/>
      <c r="H1454" s="25"/>
      <c r="I1454" s="25"/>
      <c r="J1454" s="25"/>
      <c r="K1454" s="25"/>
      <c r="X1454" s="23"/>
    </row>
    <row r="1455" spans="1:24" ht="12.75">
      <c r="A1455" s="2"/>
      <c r="B1455" s="2"/>
      <c r="C1455" s="2"/>
      <c r="D1455" s="2"/>
      <c r="E1455" s="2"/>
      <c r="F1455" s="2"/>
      <c r="G1455" s="2"/>
      <c r="H1455" s="25"/>
      <c r="I1455" s="25"/>
      <c r="J1455" s="25"/>
      <c r="K1455" s="25"/>
      <c r="X1455" s="23"/>
    </row>
    <row r="1456" spans="1:24" ht="12.75">
      <c r="A1456" s="2"/>
      <c r="B1456" s="2"/>
      <c r="C1456" s="2"/>
      <c r="D1456" s="2"/>
      <c r="E1456" s="2"/>
      <c r="F1456" s="2"/>
      <c r="G1456" s="2"/>
      <c r="H1456" s="25"/>
      <c r="I1456" s="25"/>
      <c r="J1456" s="25"/>
      <c r="K1456" s="25"/>
      <c r="X1456" s="23"/>
    </row>
    <row r="1457" spans="1:24" ht="12.75">
      <c r="A1457" s="2"/>
      <c r="B1457" s="2"/>
      <c r="C1457" s="2"/>
      <c r="D1457" s="2"/>
      <c r="E1457" s="2"/>
      <c r="F1457" s="2"/>
      <c r="G1457" s="2"/>
      <c r="H1457" s="25"/>
      <c r="I1457" s="25"/>
      <c r="J1457" s="25"/>
      <c r="K1457" s="25"/>
      <c r="X1457" s="23"/>
    </row>
    <row r="1458" spans="1:24" ht="12.75">
      <c r="A1458" s="2"/>
      <c r="B1458" s="2"/>
      <c r="C1458" s="2"/>
      <c r="D1458" s="2"/>
      <c r="E1458" s="2"/>
      <c r="F1458" s="2"/>
      <c r="G1458" s="2"/>
      <c r="H1458" s="25"/>
      <c r="I1458" s="25"/>
      <c r="J1458" s="25"/>
      <c r="K1458" s="25"/>
      <c r="X1458" s="23"/>
    </row>
    <row r="1459" spans="1:24" ht="12.75">
      <c r="A1459" s="2"/>
      <c r="B1459" s="2"/>
      <c r="C1459" s="2"/>
      <c r="D1459" s="2"/>
      <c r="E1459" s="2"/>
      <c r="F1459" s="2"/>
      <c r="G1459" s="2"/>
      <c r="H1459" s="25"/>
      <c r="I1459" s="25"/>
      <c r="J1459" s="25"/>
      <c r="K1459" s="25"/>
      <c r="X1459" s="23"/>
    </row>
    <row r="1460" spans="1:24" ht="12.75">
      <c r="A1460" s="2"/>
      <c r="B1460" s="2"/>
      <c r="C1460" s="2"/>
      <c r="D1460" s="2"/>
      <c r="E1460" s="2"/>
      <c r="F1460" s="2"/>
      <c r="G1460" s="2"/>
      <c r="H1460" s="25"/>
      <c r="I1460" s="25"/>
      <c r="J1460" s="25"/>
      <c r="K1460" s="25"/>
      <c r="X1460" s="23"/>
    </row>
    <row r="1461" spans="1:24" ht="12.75">
      <c r="A1461" s="2"/>
      <c r="B1461" s="2"/>
      <c r="C1461" s="2"/>
      <c r="D1461" s="2"/>
      <c r="E1461" s="2"/>
      <c r="F1461" s="2"/>
      <c r="G1461" s="2"/>
      <c r="H1461" s="25"/>
      <c r="I1461" s="25"/>
      <c r="J1461" s="25"/>
      <c r="K1461" s="25"/>
      <c r="X1461" s="23"/>
    </row>
    <row r="1462" spans="1:24" ht="12.75">
      <c r="A1462" s="2"/>
      <c r="B1462" s="2"/>
      <c r="C1462" s="2"/>
      <c r="D1462" s="2"/>
      <c r="E1462" s="2"/>
      <c r="F1462" s="2"/>
      <c r="G1462" s="2"/>
      <c r="H1462" s="25"/>
      <c r="I1462" s="25"/>
      <c r="J1462" s="25"/>
      <c r="K1462" s="25"/>
      <c r="X1462" s="23"/>
    </row>
    <row r="1463" spans="1:24" ht="12.75">
      <c r="A1463" s="2"/>
      <c r="B1463" s="2"/>
      <c r="C1463" s="2"/>
      <c r="D1463" s="2"/>
      <c r="E1463" s="2"/>
      <c r="F1463" s="2"/>
      <c r="G1463" s="2"/>
      <c r="H1463" s="25"/>
      <c r="I1463" s="25"/>
      <c r="J1463" s="25"/>
      <c r="K1463" s="25"/>
      <c r="X1463" s="23"/>
    </row>
    <row r="1464" spans="1:24" ht="12.75">
      <c r="A1464" s="2"/>
      <c r="B1464" s="2"/>
      <c r="C1464" s="2"/>
      <c r="D1464" s="2"/>
      <c r="E1464" s="2"/>
      <c r="F1464" s="2"/>
      <c r="G1464" s="2"/>
      <c r="H1464" s="25"/>
      <c r="I1464" s="25"/>
      <c r="J1464" s="25"/>
      <c r="K1464" s="25"/>
      <c r="X1464" s="23"/>
    </row>
    <row r="1465" spans="1:24" ht="12.75">
      <c r="A1465" s="2"/>
      <c r="B1465" s="2"/>
      <c r="C1465" s="2"/>
      <c r="D1465" s="2"/>
      <c r="E1465" s="2"/>
      <c r="F1465" s="2"/>
      <c r="G1465" s="2"/>
      <c r="H1465" s="25"/>
      <c r="I1465" s="25"/>
      <c r="J1465" s="25"/>
      <c r="K1465" s="25"/>
      <c r="X1465" s="23"/>
    </row>
    <row r="1466" spans="1:24" ht="12.75">
      <c r="A1466" s="2"/>
      <c r="B1466" s="2"/>
      <c r="C1466" s="2"/>
      <c r="D1466" s="2"/>
      <c r="E1466" s="2"/>
      <c r="F1466" s="2"/>
      <c r="G1466" s="2"/>
      <c r="H1466" s="25"/>
      <c r="I1466" s="25"/>
      <c r="J1466" s="25"/>
      <c r="K1466" s="25"/>
      <c r="X1466" s="23"/>
    </row>
    <row r="1467" spans="1:24" ht="12.75">
      <c r="A1467" s="2"/>
      <c r="B1467" s="2"/>
      <c r="C1467" s="2"/>
      <c r="D1467" s="2"/>
      <c r="E1467" s="2"/>
      <c r="F1467" s="2"/>
      <c r="G1467" s="2"/>
      <c r="H1467" s="25"/>
      <c r="I1467" s="25"/>
      <c r="J1467" s="25"/>
      <c r="K1467" s="25"/>
      <c r="X1467" s="23"/>
    </row>
    <row r="1468" spans="1:24" ht="12.75">
      <c r="A1468" s="2"/>
      <c r="B1468" s="2"/>
      <c r="C1468" s="2"/>
      <c r="D1468" s="2"/>
      <c r="E1468" s="2"/>
      <c r="F1468" s="2"/>
      <c r="G1468" s="2"/>
      <c r="H1468" s="25"/>
      <c r="I1468" s="25"/>
      <c r="J1468" s="25"/>
      <c r="K1468" s="25"/>
      <c r="X1468" s="23"/>
    </row>
    <row r="1469" spans="1:24" ht="12.75">
      <c r="A1469" s="2"/>
      <c r="B1469" s="2"/>
      <c r="C1469" s="2"/>
      <c r="D1469" s="2"/>
      <c r="E1469" s="2"/>
      <c r="F1469" s="2"/>
      <c r="G1469" s="2"/>
      <c r="H1469" s="25"/>
      <c r="I1469" s="25"/>
      <c r="J1469" s="25"/>
      <c r="K1469" s="25"/>
      <c r="X1469" s="23"/>
    </row>
    <row r="1470" spans="1:24" ht="12.75">
      <c r="A1470" s="2"/>
      <c r="B1470" s="2"/>
      <c r="C1470" s="2"/>
      <c r="D1470" s="2"/>
      <c r="E1470" s="2"/>
      <c r="F1470" s="2"/>
      <c r="G1470" s="2"/>
      <c r="H1470" s="25"/>
      <c r="I1470" s="25"/>
      <c r="J1470" s="25"/>
      <c r="K1470" s="25"/>
      <c r="X1470" s="23"/>
    </row>
    <row r="1471" spans="1:24" ht="12.75">
      <c r="A1471" s="2"/>
      <c r="B1471" s="2"/>
      <c r="C1471" s="2"/>
      <c r="D1471" s="2"/>
      <c r="E1471" s="2"/>
      <c r="F1471" s="2"/>
      <c r="G1471" s="2"/>
      <c r="H1471" s="25"/>
      <c r="I1471" s="25"/>
      <c r="J1471" s="25"/>
      <c r="K1471" s="25"/>
      <c r="X1471" s="23"/>
    </row>
    <row r="1472" spans="1:24" ht="12.75">
      <c r="A1472" s="2"/>
      <c r="B1472" s="2"/>
      <c r="C1472" s="2"/>
      <c r="D1472" s="2"/>
      <c r="E1472" s="2"/>
      <c r="F1472" s="2"/>
      <c r="G1472" s="2"/>
      <c r="H1472" s="25"/>
      <c r="I1472" s="25"/>
      <c r="J1472" s="25"/>
      <c r="K1472" s="25"/>
      <c r="X1472" s="23"/>
    </row>
    <row r="1473" spans="1:24" ht="12.75">
      <c r="A1473" s="2"/>
      <c r="B1473" s="2"/>
      <c r="C1473" s="2"/>
      <c r="D1473" s="2"/>
      <c r="E1473" s="2"/>
      <c r="F1473" s="2"/>
      <c r="G1473" s="2"/>
      <c r="H1473" s="25"/>
      <c r="I1473" s="25"/>
      <c r="J1473" s="25"/>
      <c r="K1473" s="25"/>
      <c r="X1473" s="23"/>
    </row>
    <row r="1474" spans="1:24" ht="12.75">
      <c r="A1474" s="2"/>
      <c r="B1474" s="2"/>
      <c r="C1474" s="2"/>
      <c r="D1474" s="2"/>
      <c r="E1474" s="2"/>
      <c r="F1474" s="2"/>
      <c r="G1474" s="2"/>
      <c r="H1474" s="25"/>
      <c r="I1474" s="25"/>
      <c r="J1474" s="25"/>
      <c r="K1474" s="25"/>
      <c r="X1474" s="23"/>
    </row>
    <row r="1475" spans="1:24" ht="12.75">
      <c r="A1475" s="2"/>
      <c r="B1475" s="2"/>
      <c r="C1475" s="2"/>
      <c r="D1475" s="2"/>
      <c r="E1475" s="2"/>
      <c r="F1475" s="2"/>
      <c r="G1475" s="2"/>
      <c r="H1475" s="25"/>
      <c r="I1475" s="25"/>
      <c r="J1475" s="25"/>
      <c r="K1475" s="25"/>
      <c r="X1475" s="23"/>
    </row>
    <row r="1476" spans="1:24" ht="12.75">
      <c r="A1476" s="2"/>
      <c r="B1476" s="2"/>
      <c r="C1476" s="2"/>
      <c r="D1476" s="2"/>
      <c r="E1476" s="2"/>
      <c r="F1476" s="2"/>
      <c r="G1476" s="2"/>
      <c r="H1476" s="25"/>
      <c r="I1476" s="25"/>
      <c r="J1476" s="25"/>
      <c r="K1476" s="25"/>
      <c r="X1476" s="23"/>
    </row>
    <row r="1477" spans="1:24" ht="12.75">
      <c r="A1477" s="2"/>
      <c r="B1477" s="2"/>
      <c r="C1477" s="2"/>
      <c r="D1477" s="2"/>
      <c r="E1477" s="2"/>
      <c r="F1477" s="2"/>
      <c r="G1477" s="2"/>
      <c r="H1477" s="25"/>
      <c r="I1477" s="25"/>
      <c r="J1477" s="25"/>
      <c r="K1477" s="25"/>
      <c r="X1477" s="23"/>
    </row>
    <row r="1478" spans="1:24" ht="12.75">
      <c r="A1478" s="2"/>
      <c r="B1478" s="2"/>
      <c r="C1478" s="2"/>
      <c r="D1478" s="2"/>
      <c r="E1478" s="2"/>
      <c r="F1478" s="2"/>
      <c r="G1478" s="2"/>
      <c r="H1478" s="25"/>
      <c r="I1478" s="25"/>
      <c r="J1478" s="25"/>
      <c r="K1478" s="25"/>
      <c r="X1478" s="23"/>
    </row>
    <row r="1479" spans="1:24" ht="12.75">
      <c r="A1479" s="2"/>
      <c r="B1479" s="2"/>
      <c r="C1479" s="2"/>
      <c r="D1479" s="2"/>
      <c r="E1479" s="2"/>
      <c r="F1479" s="2"/>
      <c r="G1479" s="2"/>
      <c r="H1479" s="25"/>
      <c r="I1479" s="25"/>
      <c r="J1479" s="25"/>
      <c r="K1479" s="25"/>
      <c r="X1479" s="23"/>
    </row>
    <row r="1480" spans="1:24" ht="12.75">
      <c r="A1480" s="2"/>
      <c r="B1480" s="2"/>
      <c r="C1480" s="2"/>
      <c r="D1480" s="2"/>
      <c r="E1480" s="2"/>
      <c r="F1480" s="2"/>
      <c r="G1480" s="2"/>
      <c r="H1480" s="25"/>
      <c r="I1480" s="25"/>
      <c r="J1480" s="25"/>
      <c r="K1480" s="25"/>
      <c r="X1480" s="23"/>
    </row>
    <row r="1481" spans="1:24" ht="12.75">
      <c r="A1481" s="2"/>
      <c r="B1481" s="2"/>
      <c r="C1481" s="2"/>
      <c r="D1481" s="2"/>
      <c r="E1481" s="2"/>
      <c r="F1481" s="2"/>
      <c r="G1481" s="2"/>
      <c r="H1481" s="25"/>
      <c r="I1481" s="25"/>
      <c r="J1481" s="25"/>
      <c r="K1481" s="25"/>
      <c r="X1481" s="23"/>
    </row>
    <row r="1482" spans="1:24" ht="12.75">
      <c r="A1482" s="2"/>
      <c r="B1482" s="2"/>
      <c r="C1482" s="2"/>
      <c r="D1482" s="2"/>
      <c r="E1482" s="2"/>
      <c r="F1482" s="2"/>
      <c r="G1482" s="2"/>
      <c r="H1482" s="25"/>
      <c r="I1482" s="25"/>
      <c r="J1482" s="25"/>
      <c r="K1482" s="25"/>
      <c r="X1482" s="23"/>
    </row>
    <row r="1483" spans="1:24" ht="12.75">
      <c r="A1483" s="2"/>
      <c r="B1483" s="2"/>
      <c r="C1483" s="2"/>
      <c r="D1483" s="2"/>
      <c r="E1483" s="2"/>
      <c r="F1483" s="2"/>
      <c r="G1483" s="2"/>
      <c r="H1483" s="25"/>
      <c r="I1483" s="25"/>
      <c r="J1483" s="25"/>
      <c r="K1483" s="25"/>
      <c r="X1483" s="23"/>
    </row>
    <row r="1484" spans="1:24" ht="12.75">
      <c r="A1484" s="2"/>
      <c r="B1484" s="2"/>
      <c r="C1484" s="2"/>
      <c r="D1484" s="2"/>
      <c r="E1484" s="2"/>
      <c r="F1484" s="2"/>
      <c r="G1484" s="2"/>
      <c r="H1484" s="25"/>
      <c r="I1484" s="25"/>
      <c r="J1484" s="25"/>
      <c r="K1484" s="25"/>
      <c r="X1484" s="23"/>
    </row>
    <row r="1485" spans="1:24" ht="12.75">
      <c r="A1485" s="2"/>
      <c r="B1485" s="2"/>
      <c r="C1485" s="2"/>
      <c r="D1485" s="2"/>
      <c r="E1485" s="2"/>
      <c r="F1485" s="2"/>
      <c r="G1485" s="2"/>
      <c r="H1485" s="25"/>
      <c r="I1485" s="25"/>
      <c r="J1485" s="25"/>
      <c r="K1485" s="25"/>
      <c r="X1485" s="23"/>
    </row>
    <row r="1486" spans="1:24" ht="12.75">
      <c r="A1486" s="2"/>
      <c r="B1486" s="2"/>
      <c r="C1486" s="2"/>
      <c r="D1486" s="2"/>
      <c r="E1486" s="2"/>
      <c r="F1486" s="2"/>
      <c r="G1486" s="2"/>
      <c r="H1486" s="25"/>
      <c r="I1486" s="25"/>
      <c r="J1486" s="25"/>
      <c r="K1486" s="25"/>
      <c r="X1486" s="23"/>
    </row>
    <row r="1487" spans="1:24" ht="12.75">
      <c r="A1487" s="2"/>
      <c r="B1487" s="2"/>
      <c r="C1487" s="2"/>
      <c r="D1487" s="2"/>
      <c r="E1487" s="2"/>
      <c r="F1487" s="2"/>
      <c r="G1487" s="2"/>
      <c r="H1487" s="25"/>
      <c r="I1487" s="25"/>
      <c r="J1487" s="25"/>
      <c r="K1487" s="25"/>
      <c r="X1487" s="23"/>
    </row>
    <row r="1488" spans="1:24" ht="12.75">
      <c r="A1488" s="2"/>
      <c r="B1488" s="2"/>
      <c r="C1488" s="2"/>
      <c r="D1488" s="2"/>
      <c r="E1488" s="2"/>
      <c r="F1488" s="2"/>
      <c r="G1488" s="2"/>
      <c r="H1488" s="25"/>
      <c r="I1488" s="25"/>
      <c r="J1488" s="25"/>
      <c r="K1488" s="25"/>
      <c r="X1488" s="23"/>
    </row>
    <row r="1489" spans="1:24" ht="12.75">
      <c r="A1489" s="2"/>
      <c r="B1489" s="2"/>
      <c r="C1489" s="2"/>
      <c r="D1489" s="2"/>
      <c r="E1489" s="2"/>
      <c r="F1489" s="2"/>
      <c r="G1489" s="2"/>
      <c r="H1489" s="25"/>
      <c r="I1489" s="25"/>
      <c r="J1489" s="25"/>
      <c r="K1489" s="25"/>
      <c r="X1489" s="23"/>
    </row>
    <row r="1490" spans="1:24" ht="12.75">
      <c r="A1490" s="2"/>
      <c r="B1490" s="2"/>
      <c r="C1490" s="2"/>
      <c r="D1490" s="2"/>
      <c r="E1490" s="2"/>
      <c r="F1490" s="2"/>
      <c r="G1490" s="2"/>
      <c r="H1490" s="25"/>
      <c r="I1490" s="25"/>
      <c r="J1490" s="25"/>
      <c r="K1490" s="25"/>
      <c r="X1490" s="23"/>
    </row>
    <row r="1491" spans="1:24" ht="12.75">
      <c r="A1491" s="2"/>
      <c r="B1491" s="2"/>
      <c r="C1491" s="2"/>
      <c r="D1491" s="2"/>
      <c r="E1491" s="2"/>
      <c r="F1491" s="2"/>
      <c r="G1491" s="2"/>
      <c r="H1491" s="25"/>
      <c r="I1491" s="25"/>
      <c r="J1491" s="25"/>
      <c r="K1491" s="25"/>
      <c r="X1491" s="23"/>
    </row>
    <row r="1492" spans="1:24" ht="12.75">
      <c r="A1492" s="2"/>
      <c r="B1492" s="2"/>
      <c r="C1492" s="2"/>
      <c r="D1492" s="2"/>
      <c r="E1492" s="2"/>
      <c r="F1492" s="2"/>
      <c r="G1492" s="2"/>
      <c r="H1492" s="25"/>
      <c r="I1492" s="25"/>
      <c r="J1492" s="25"/>
      <c r="K1492" s="25"/>
      <c r="X1492" s="23"/>
    </row>
    <row r="1493" spans="1:24" ht="12.75">
      <c r="A1493" s="2"/>
      <c r="B1493" s="2"/>
      <c r="C1493" s="2"/>
      <c r="D1493" s="2"/>
      <c r="E1493" s="2"/>
      <c r="F1493" s="2"/>
      <c r="G1493" s="2"/>
      <c r="H1493" s="25"/>
      <c r="I1493" s="25"/>
      <c r="J1493" s="25"/>
      <c r="K1493" s="25"/>
      <c r="X1493" s="23"/>
    </row>
    <row r="1494" spans="1:24" ht="12.75">
      <c r="A1494" s="2"/>
      <c r="B1494" s="2"/>
      <c r="C1494" s="2"/>
      <c r="D1494" s="2"/>
      <c r="E1494" s="2"/>
      <c r="F1494" s="2"/>
      <c r="G1494" s="2"/>
      <c r="H1494" s="25"/>
      <c r="I1494" s="25"/>
      <c r="J1494" s="25"/>
      <c r="K1494" s="25"/>
      <c r="X1494" s="23"/>
    </row>
    <row r="1495" spans="1:24" ht="12.75">
      <c r="A1495" s="2"/>
      <c r="B1495" s="2"/>
      <c r="C1495" s="2"/>
      <c r="D1495" s="2"/>
      <c r="E1495" s="2"/>
      <c r="F1495" s="2"/>
      <c r="G1495" s="2"/>
      <c r="H1495" s="25"/>
      <c r="I1495" s="25"/>
      <c r="J1495" s="25"/>
      <c r="K1495" s="25"/>
      <c r="X1495" s="23"/>
    </row>
    <row r="1496" spans="1:24" ht="12.75">
      <c r="A1496" s="2"/>
      <c r="B1496" s="2"/>
      <c r="C1496" s="2"/>
      <c r="D1496" s="2"/>
      <c r="E1496" s="2"/>
      <c r="F1496" s="2"/>
      <c r="G1496" s="2"/>
      <c r="H1496" s="25"/>
      <c r="I1496" s="25"/>
      <c r="J1496" s="25"/>
      <c r="K1496" s="25"/>
      <c r="X1496" s="23"/>
    </row>
    <row r="1497" spans="1:24" ht="12.75">
      <c r="A1497" s="2"/>
      <c r="B1497" s="2"/>
      <c r="C1497" s="2"/>
      <c r="D1497" s="2"/>
      <c r="E1497" s="2"/>
      <c r="F1497" s="2"/>
      <c r="G1497" s="2"/>
      <c r="H1497" s="25"/>
      <c r="I1497" s="25"/>
      <c r="J1497" s="25"/>
      <c r="K1497" s="25"/>
      <c r="X1497" s="23"/>
    </row>
    <row r="1498" spans="1:24" ht="12.75">
      <c r="A1498" s="2"/>
      <c r="B1498" s="2"/>
      <c r="C1498" s="2"/>
      <c r="D1498" s="2"/>
      <c r="E1498" s="2"/>
      <c r="F1498" s="2"/>
      <c r="G1498" s="2"/>
      <c r="H1498" s="25"/>
      <c r="I1498" s="25"/>
      <c r="J1498" s="25"/>
      <c r="K1498" s="25"/>
      <c r="X1498" s="23"/>
    </row>
    <row r="1499" spans="1:24" ht="12.75">
      <c r="A1499" s="2"/>
      <c r="B1499" s="2"/>
      <c r="C1499" s="2"/>
      <c r="D1499" s="2"/>
      <c r="E1499" s="2"/>
      <c r="F1499" s="2"/>
      <c r="G1499" s="2"/>
      <c r="H1499" s="25"/>
      <c r="I1499" s="25"/>
      <c r="J1499" s="25"/>
      <c r="K1499" s="25"/>
      <c r="X1499" s="23"/>
    </row>
    <row r="1500" spans="1:24" ht="12.75">
      <c r="A1500" s="2"/>
      <c r="B1500" s="2"/>
      <c r="C1500" s="2"/>
      <c r="D1500" s="2"/>
      <c r="E1500" s="2"/>
      <c r="F1500" s="2"/>
      <c r="G1500" s="2"/>
      <c r="H1500" s="25"/>
      <c r="I1500" s="25"/>
      <c r="J1500" s="25"/>
      <c r="K1500" s="25"/>
      <c r="X1500" s="23"/>
    </row>
    <row r="1501" spans="1:24" ht="12.75">
      <c r="A1501" s="2"/>
      <c r="B1501" s="2"/>
      <c r="C1501" s="2"/>
      <c r="D1501" s="2"/>
      <c r="E1501" s="2"/>
      <c r="F1501" s="2"/>
      <c r="G1501" s="2"/>
      <c r="H1501" s="25"/>
      <c r="I1501" s="25"/>
      <c r="J1501" s="25"/>
      <c r="K1501" s="25"/>
      <c r="X1501" s="23"/>
    </row>
    <row r="1502" spans="1:24" ht="12.75">
      <c r="A1502" s="2"/>
      <c r="B1502" s="2"/>
      <c r="C1502" s="2"/>
      <c r="D1502" s="2"/>
      <c r="E1502" s="2"/>
      <c r="F1502" s="2"/>
      <c r="G1502" s="2"/>
      <c r="H1502" s="25"/>
      <c r="I1502" s="25"/>
      <c r="J1502" s="25"/>
      <c r="K1502" s="25"/>
      <c r="X1502" s="23"/>
    </row>
    <row r="1503" spans="1:24" ht="12.75">
      <c r="A1503" s="2"/>
      <c r="B1503" s="2"/>
      <c r="C1503" s="2"/>
      <c r="D1503" s="2"/>
      <c r="E1503" s="2"/>
      <c r="F1503" s="2"/>
      <c r="G1503" s="2"/>
      <c r="H1503" s="25"/>
      <c r="I1503" s="25"/>
      <c r="J1503" s="25"/>
      <c r="K1503" s="25"/>
      <c r="X1503" s="23"/>
    </row>
    <row r="1504" spans="1:24" ht="12.75">
      <c r="A1504" s="2"/>
      <c r="B1504" s="2"/>
      <c r="C1504" s="2"/>
      <c r="D1504" s="2"/>
      <c r="E1504" s="2"/>
      <c r="F1504" s="2"/>
      <c r="G1504" s="2"/>
      <c r="H1504" s="25"/>
      <c r="I1504" s="25"/>
      <c r="J1504" s="25"/>
      <c r="K1504" s="25"/>
      <c r="X1504" s="23"/>
    </row>
    <row r="1505" spans="1:24" ht="12.75">
      <c r="A1505" s="2"/>
      <c r="B1505" s="2"/>
      <c r="C1505" s="2"/>
      <c r="D1505" s="2"/>
      <c r="E1505" s="2"/>
      <c r="F1505" s="2"/>
      <c r="G1505" s="2"/>
      <c r="H1505" s="25"/>
      <c r="I1505" s="25"/>
      <c r="J1505" s="25"/>
      <c r="K1505" s="25"/>
      <c r="X1505" s="23"/>
    </row>
    <row r="1506" spans="1:24" ht="12.75">
      <c r="A1506" s="2"/>
      <c r="B1506" s="2"/>
      <c r="C1506" s="2"/>
      <c r="D1506" s="2"/>
      <c r="E1506" s="2"/>
      <c r="F1506" s="2"/>
      <c r="G1506" s="2"/>
      <c r="H1506" s="25"/>
      <c r="I1506" s="25"/>
      <c r="J1506" s="25"/>
      <c r="K1506" s="25"/>
      <c r="X1506" s="23"/>
    </row>
    <row r="1507" spans="1:24" ht="12.75">
      <c r="A1507" s="2"/>
      <c r="B1507" s="2"/>
      <c r="C1507" s="2"/>
      <c r="D1507" s="2"/>
      <c r="E1507" s="2"/>
      <c r="F1507" s="2"/>
      <c r="G1507" s="2"/>
      <c r="H1507" s="25"/>
      <c r="I1507" s="25"/>
      <c r="J1507" s="25"/>
      <c r="K1507" s="25"/>
      <c r="X1507" s="23"/>
    </row>
    <row r="1508" spans="1:24" ht="12.75">
      <c r="A1508" s="2"/>
      <c r="B1508" s="2"/>
      <c r="C1508" s="2"/>
      <c r="D1508" s="2"/>
      <c r="E1508" s="2"/>
      <c r="F1508" s="2"/>
      <c r="G1508" s="2"/>
      <c r="H1508" s="25"/>
      <c r="I1508" s="25"/>
      <c r="J1508" s="25"/>
      <c r="K1508" s="25"/>
      <c r="X1508" s="23"/>
    </row>
    <row r="1509" spans="1:24" ht="12.75">
      <c r="A1509" s="2"/>
      <c r="B1509" s="2"/>
      <c r="C1509" s="2"/>
      <c r="D1509" s="2"/>
      <c r="E1509" s="2"/>
      <c r="F1509" s="2"/>
      <c r="G1509" s="2"/>
      <c r="H1509" s="25"/>
      <c r="I1509" s="25"/>
      <c r="J1509" s="25"/>
      <c r="K1509" s="25"/>
      <c r="X1509" s="23"/>
    </row>
    <row r="1510" spans="1:24" ht="12.75">
      <c r="A1510" s="2"/>
      <c r="B1510" s="2"/>
      <c r="C1510" s="2"/>
      <c r="D1510" s="2"/>
      <c r="E1510" s="2"/>
      <c r="F1510" s="2"/>
      <c r="G1510" s="2"/>
      <c r="H1510" s="25"/>
      <c r="I1510" s="25"/>
      <c r="J1510" s="25"/>
      <c r="K1510" s="25"/>
      <c r="X1510" s="23"/>
    </row>
    <row r="1511" spans="1:24" ht="12.75">
      <c r="A1511" s="2"/>
      <c r="B1511" s="2"/>
      <c r="C1511" s="2"/>
      <c r="D1511" s="2"/>
      <c r="E1511" s="2"/>
      <c r="F1511" s="2"/>
      <c r="G1511" s="2"/>
      <c r="H1511" s="25"/>
      <c r="I1511" s="25"/>
      <c r="J1511" s="25"/>
      <c r="K1511" s="25"/>
      <c r="X1511" s="23"/>
    </row>
    <row r="1512" spans="1:24" ht="12.75">
      <c r="A1512" s="2"/>
      <c r="B1512" s="2"/>
      <c r="C1512" s="2"/>
      <c r="D1512" s="2"/>
      <c r="E1512" s="2"/>
      <c r="F1512" s="2"/>
      <c r="G1512" s="2"/>
      <c r="H1512" s="25"/>
      <c r="I1512" s="25"/>
      <c r="J1512" s="25"/>
      <c r="K1512" s="25"/>
      <c r="X1512" s="23"/>
    </row>
    <row r="1513" spans="1:24" ht="12.75">
      <c r="A1513" s="2"/>
      <c r="B1513" s="2"/>
      <c r="C1513" s="2"/>
      <c r="D1513" s="2"/>
      <c r="E1513" s="2"/>
      <c r="F1513" s="2"/>
      <c r="G1513" s="2"/>
      <c r="H1513" s="25"/>
      <c r="I1513" s="25"/>
      <c r="J1513" s="25"/>
      <c r="K1513" s="25"/>
      <c r="X1513" s="23"/>
    </row>
    <row r="1514" spans="1:24" ht="12.75">
      <c r="A1514" s="2"/>
      <c r="B1514" s="2"/>
      <c r="C1514" s="2"/>
      <c r="D1514" s="2"/>
      <c r="E1514" s="2"/>
      <c r="F1514" s="2"/>
      <c r="G1514" s="2"/>
      <c r="H1514" s="25"/>
      <c r="I1514" s="25"/>
      <c r="J1514" s="25"/>
      <c r="K1514" s="25"/>
      <c r="X1514" s="23"/>
    </row>
    <row r="1515" spans="1:24" ht="12.75">
      <c r="A1515" s="2"/>
      <c r="B1515" s="2"/>
      <c r="C1515" s="2"/>
      <c r="D1515" s="2"/>
      <c r="E1515" s="2"/>
      <c r="F1515" s="2"/>
      <c r="G1515" s="2"/>
      <c r="H1515" s="25"/>
      <c r="I1515" s="25"/>
      <c r="J1515" s="25"/>
      <c r="K1515" s="25"/>
      <c r="X1515" s="23"/>
    </row>
    <row r="1516" spans="1:24" ht="12.75">
      <c r="A1516" s="2"/>
      <c r="B1516" s="2"/>
      <c r="C1516" s="2"/>
      <c r="D1516" s="2"/>
      <c r="E1516" s="2"/>
      <c r="F1516" s="2"/>
      <c r="G1516" s="2"/>
      <c r="H1516" s="25"/>
      <c r="I1516" s="25"/>
      <c r="J1516" s="25"/>
      <c r="K1516" s="25"/>
      <c r="X1516" s="23"/>
    </row>
    <row r="1517" spans="1:24" ht="12.75">
      <c r="A1517" s="2"/>
      <c r="B1517" s="2"/>
      <c r="C1517" s="2"/>
      <c r="D1517" s="2"/>
      <c r="E1517" s="2"/>
      <c r="F1517" s="2"/>
      <c r="G1517" s="2"/>
      <c r="H1517" s="25"/>
      <c r="I1517" s="25"/>
      <c r="J1517" s="25"/>
      <c r="K1517" s="25"/>
      <c r="X1517" s="23"/>
    </row>
    <row r="1518" spans="1:24" ht="12.75">
      <c r="A1518" s="2"/>
      <c r="B1518" s="2"/>
      <c r="C1518" s="2"/>
      <c r="D1518" s="2"/>
      <c r="E1518" s="2"/>
      <c r="F1518" s="2"/>
      <c r="G1518" s="2"/>
      <c r="H1518" s="25"/>
      <c r="I1518" s="25"/>
      <c r="J1518" s="25"/>
      <c r="K1518" s="25"/>
      <c r="X1518" s="23"/>
    </row>
    <row r="1519" spans="1:24" ht="12.75">
      <c r="A1519" s="2"/>
      <c r="B1519" s="2"/>
      <c r="C1519" s="2"/>
      <c r="D1519" s="2"/>
      <c r="E1519" s="2"/>
      <c r="F1519" s="2"/>
      <c r="G1519" s="2"/>
      <c r="H1519" s="25"/>
      <c r="I1519" s="25"/>
      <c r="J1519" s="25"/>
      <c r="K1519" s="25"/>
      <c r="X1519" s="23"/>
    </row>
    <row r="1520" spans="1:24" ht="12.75">
      <c r="A1520" s="2"/>
      <c r="B1520" s="2"/>
      <c r="C1520" s="2"/>
      <c r="D1520" s="2"/>
      <c r="E1520" s="2"/>
      <c r="F1520" s="2"/>
      <c r="G1520" s="2"/>
      <c r="H1520" s="25"/>
      <c r="I1520" s="25"/>
      <c r="J1520" s="25"/>
      <c r="K1520" s="25"/>
      <c r="X1520" s="23"/>
    </row>
    <row r="1521" spans="1:24" ht="12.75">
      <c r="A1521" s="2"/>
      <c r="B1521" s="2"/>
      <c r="C1521" s="2"/>
      <c r="D1521" s="2"/>
      <c r="E1521" s="2"/>
      <c r="F1521" s="2"/>
      <c r="G1521" s="2"/>
      <c r="H1521" s="25"/>
      <c r="I1521" s="25"/>
      <c r="J1521" s="25"/>
      <c r="K1521" s="25"/>
      <c r="X1521" s="23"/>
    </row>
    <row r="1522" spans="1:24" ht="12.75">
      <c r="A1522" s="2"/>
      <c r="B1522" s="2"/>
      <c r="C1522" s="2"/>
      <c r="D1522" s="2"/>
      <c r="E1522" s="2"/>
      <c r="F1522" s="2"/>
      <c r="G1522" s="2"/>
      <c r="H1522" s="25"/>
      <c r="I1522" s="25"/>
      <c r="J1522" s="25"/>
      <c r="K1522" s="25"/>
      <c r="X1522" s="23"/>
    </row>
    <row r="1523" spans="1:24" ht="12.75">
      <c r="A1523" s="2"/>
      <c r="B1523" s="2"/>
      <c r="C1523" s="2"/>
      <c r="D1523" s="2"/>
      <c r="E1523" s="2"/>
      <c r="F1523" s="2"/>
      <c r="G1523" s="2"/>
      <c r="H1523" s="25"/>
      <c r="I1523" s="25"/>
      <c r="J1523" s="25"/>
      <c r="K1523" s="25"/>
      <c r="X1523" s="23"/>
    </row>
    <row r="1524" spans="1:24" ht="12.75">
      <c r="A1524" s="2"/>
      <c r="B1524" s="2"/>
      <c r="C1524" s="2"/>
      <c r="D1524" s="2"/>
      <c r="E1524" s="2"/>
      <c r="F1524" s="2"/>
      <c r="G1524" s="2"/>
      <c r="H1524" s="25"/>
      <c r="I1524" s="25"/>
      <c r="J1524" s="25"/>
      <c r="K1524" s="25"/>
      <c r="X1524" s="23"/>
    </row>
    <row r="1525" spans="1:24" ht="12.75">
      <c r="A1525" s="2"/>
      <c r="B1525" s="2"/>
      <c r="C1525" s="2"/>
      <c r="D1525" s="2"/>
      <c r="E1525" s="2"/>
      <c r="F1525" s="2"/>
      <c r="G1525" s="2"/>
      <c r="H1525" s="25"/>
      <c r="I1525" s="25"/>
      <c r="J1525" s="25"/>
      <c r="K1525" s="25"/>
      <c r="X1525" s="23"/>
    </row>
    <row r="1526" spans="1:24" ht="12.75">
      <c r="A1526" s="2"/>
      <c r="B1526" s="2"/>
      <c r="C1526" s="2"/>
      <c r="D1526" s="2"/>
      <c r="E1526" s="2"/>
      <c r="F1526" s="2"/>
      <c r="G1526" s="2"/>
      <c r="H1526" s="25"/>
      <c r="I1526" s="25"/>
      <c r="J1526" s="25"/>
      <c r="K1526" s="25"/>
      <c r="X1526" s="23"/>
    </row>
    <row r="1527" spans="1:24" ht="12.75">
      <c r="A1527" s="2"/>
      <c r="B1527" s="2"/>
      <c r="C1527" s="2"/>
      <c r="D1527" s="2"/>
      <c r="E1527" s="2"/>
      <c r="F1527" s="2"/>
      <c r="G1527" s="2"/>
      <c r="H1527" s="25"/>
      <c r="I1527" s="25"/>
      <c r="J1527" s="25"/>
      <c r="K1527" s="25"/>
      <c r="X1527" s="23"/>
    </row>
    <row r="1528" spans="1:24" ht="12.75">
      <c r="A1528" s="2"/>
      <c r="B1528" s="2"/>
      <c r="C1528" s="2"/>
      <c r="D1528" s="2"/>
      <c r="E1528" s="2"/>
      <c r="F1528" s="2"/>
      <c r="G1528" s="2"/>
      <c r="H1528" s="25"/>
      <c r="I1528" s="25"/>
      <c r="J1528" s="25"/>
      <c r="K1528" s="25"/>
      <c r="X1528" s="23"/>
    </row>
    <row r="1529" spans="1:24" ht="12.75">
      <c r="A1529" s="2"/>
      <c r="B1529" s="2"/>
      <c r="C1529" s="2"/>
      <c r="D1529" s="2"/>
      <c r="E1529" s="2"/>
      <c r="F1529" s="2"/>
      <c r="G1529" s="2"/>
      <c r="H1529" s="25"/>
      <c r="I1529" s="25"/>
      <c r="J1529" s="25"/>
      <c r="K1529" s="25"/>
      <c r="X1529" s="23"/>
    </row>
    <row r="1530" spans="1:24" ht="12.75">
      <c r="A1530" s="2"/>
      <c r="B1530" s="2"/>
      <c r="C1530" s="2"/>
      <c r="D1530" s="2"/>
      <c r="E1530" s="2"/>
      <c r="F1530" s="2"/>
      <c r="G1530" s="2"/>
      <c r="H1530" s="25"/>
      <c r="I1530" s="25"/>
      <c r="J1530" s="25"/>
      <c r="K1530" s="25"/>
      <c r="X1530" s="23"/>
    </row>
    <row r="1531" spans="1:24" ht="12.75">
      <c r="A1531" s="2"/>
      <c r="B1531" s="2"/>
      <c r="C1531" s="2"/>
      <c r="D1531" s="2"/>
      <c r="E1531" s="2"/>
      <c r="F1531" s="2"/>
      <c r="G1531" s="2"/>
      <c r="H1531" s="25"/>
      <c r="I1531" s="25"/>
      <c r="J1531" s="25"/>
      <c r="K1531" s="25"/>
      <c r="X1531" s="23"/>
    </row>
    <row r="1532" spans="1:24" ht="12.75">
      <c r="A1532" s="2"/>
      <c r="B1532" s="2"/>
      <c r="C1532" s="2"/>
      <c r="D1532" s="2"/>
      <c r="E1532" s="2"/>
      <c r="F1532" s="2"/>
      <c r="G1532" s="2"/>
      <c r="H1532" s="25"/>
      <c r="I1532" s="25"/>
      <c r="J1532" s="25"/>
      <c r="K1532" s="25"/>
      <c r="X1532" s="23"/>
    </row>
    <row r="1533" spans="1:24" ht="12.75">
      <c r="A1533" s="2"/>
      <c r="B1533" s="2"/>
      <c r="C1533" s="2"/>
      <c r="D1533" s="2"/>
      <c r="E1533" s="2"/>
      <c r="F1533" s="2"/>
      <c r="G1533" s="2"/>
      <c r="H1533" s="25"/>
      <c r="I1533" s="25"/>
      <c r="J1533" s="25"/>
      <c r="K1533" s="25"/>
      <c r="X1533" s="23"/>
    </row>
    <row r="1534" spans="1:24" ht="12.75">
      <c r="A1534" s="2"/>
      <c r="B1534" s="2"/>
      <c r="C1534" s="2"/>
      <c r="D1534" s="2"/>
      <c r="E1534" s="2"/>
      <c r="F1534" s="2"/>
      <c r="G1534" s="2"/>
      <c r="H1534" s="25"/>
      <c r="I1534" s="25"/>
      <c r="J1534" s="25"/>
      <c r="K1534" s="25"/>
      <c r="X1534" s="23"/>
    </row>
    <row r="1535" spans="1:24" ht="12.75">
      <c r="A1535" s="2"/>
      <c r="B1535" s="2"/>
      <c r="C1535" s="2"/>
      <c r="D1535" s="2"/>
      <c r="E1535" s="2"/>
      <c r="F1535" s="2"/>
      <c r="G1535" s="2"/>
      <c r="H1535" s="25"/>
      <c r="I1535" s="25"/>
      <c r="J1535" s="25"/>
      <c r="K1535" s="25"/>
      <c r="X1535" s="23"/>
    </row>
    <row r="1536" spans="1:24" ht="12.75">
      <c r="A1536" s="2"/>
      <c r="B1536" s="2"/>
      <c r="C1536" s="2"/>
      <c r="D1536" s="2"/>
      <c r="E1536" s="2"/>
      <c r="F1536" s="2"/>
      <c r="G1536" s="2"/>
      <c r="H1536" s="25"/>
      <c r="I1536" s="25"/>
      <c r="J1536" s="25"/>
      <c r="K1536" s="25"/>
      <c r="X1536" s="23"/>
    </row>
    <row r="1537" spans="1:24" ht="12.75">
      <c r="A1537" s="2"/>
      <c r="B1537" s="2"/>
      <c r="C1537" s="2"/>
      <c r="D1537" s="2"/>
      <c r="E1537" s="2"/>
      <c r="F1537" s="2"/>
      <c r="G1537" s="2"/>
      <c r="H1537" s="25"/>
      <c r="I1537" s="25"/>
      <c r="J1537" s="25"/>
      <c r="K1537" s="25"/>
      <c r="X1537" s="23"/>
    </row>
    <row r="1538" spans="1:24" ht="12.75">
      <c r="A1538" s="2"/>
      <c r="B1538" s="2"/>
      <c r="C1538" s="2"/>
      <c r="D1538" s="2"/>
      <c r="E1538" s="2"/>
      <c r="F1538" s="2"/>
      <c r="G1538" s="2"/>
      <c r="H1538" s="25"/>
      <c r="I1538" s="25"/>
      <c r="J1538" s="25"/>
      <c r="K1538" s="25"/>
      <c r="X1538" s="23"/>
    </row>
    <row r="1539" spans="1:24" ht="12.75">
      <c r="A1539" s="2"/>
      <c r="B1539" s="2"/>
      <c r="C1539" s="2"/>
      <c r="D1539" s="2"/>
      <c r="E1539" s="2"/>
      <c r="F1539" s="2"/>
      <c r="G1539" s="2"/>
      <c r="H1539" s="25"/>
      <c r="I1539" s="25"/>
      <c r="J1539" s="25"/>
      <c r="K1539" s="25"/>
      <c r="X1539" s="23"/>
    </row>
    <row r="1540" spans="1:24" ht="12.75">
      <c r="A1540" s="2"/>
      <c r="B1540" s="2"/>
      <c r="C1540" s="2"/>
      <c r="D1540" s="2"/>
      <c r="E1540" s="2"/>
      <c r="F1540" s="2"/>
      <c r="G1540" s="2"/>
      <c r="H1540" s="25"/>
      <c r="I1540" s="25"/>
      <c r="J1540" s="25"/>
      <c r="K1540" s="25"/>
      <c r="X1540" s="23"/>
    </row>
    <row r="1541" spans="1:24" ht="12.75">
      <c r="A1541" s="2"/>
      <c r="B1541" s="2"/>
      <c r="C1541" s="2"/>
      <c r="D1541" s="2"/>
      <c r="E1541" s="2"/>
      <c r="F1541" s="2"/>
      <c r="G1541" s="2"/>
      <c r="H1541" s="25"/>
      <c r="I1541" s="25"/>
      <c r="J1541" s="25"/>
      <c r="K1541" s="25"/>
      <c r="X1541" s="23"/>
    </row>
    <row r="1542" spans="1:24" ht="12.75">
      <c r="A1542" s="2"/>
      <c r="B1542" s="2"/>
      <c r="C1542" s="2"/>
      <c r="D1542" s="2"/>
      <c r="E1542" s="2"/>
      <c r="F1542" s="2"/>
      <c r="G1542" s="2"/>
      <c r="H1542" s="25"/>
      <c r="I1542" s="25"/>
      <c r="J1542" s="25"/>
      <c r="K1542" s="25"/>
      <c r="X1542" s="23"/>
    </row>
    <row r="1543" spans="1:24" ht="12.75">
      <c r="A1543" s="2"/>
      <c r="B1543" s="2"/>
      <c r="C1543" s="2"/>
      <c r="D1543" s="2"/>
      <c r="E1543" s="2"/>
      <c r="F1543" s="2"/>
      <c r="G1543" s="2"/>
      <c r="H1543" s="25"/>
      <c r="I1543" s="25"/>
      <c r="J1543" s="25"/>
      <c r="K1543" s="25"/>
      <c r="X1543" s="23"/>
    </row>
    <row r="1544" spans="1:24" ht="12.75">
      <c r="A1544" s="2"/>
      <c r="B1544" s="2"/>
      <c r="C1544" s="2"/>
      <c r="D1544" s="2"/>
      <c r="E1544" s="2"/>
      <c r="F1544" s="2"/>
      <c r="G1544" s="2"/>
      <c r="H1544" s="25"/>
      <c r="I1544" s="25"/>
      <c r="J1544" s="25"/>
      <c r="K1544" s="25"/>
      <c r="X1544" s="23"/>
    </row>
    <row r="1545" spans="1:24" ht="12.75">
      <c r="A1545" s="2"/>
      <c r="B1545" s="2"/>
      <c r="C1545" s="2"/>
      <c r="D1545" s="2"/>
      <c r="E1545" s="2"/>
      <c r="F1545" s="2"/>
      <c r="G1545" s="2"/>
      <c r="H1545" s="25"/>
      <c r="I1545" s="25"/>
      <c r="J1545" s="25"/>
      <c r="K1545" s="25"/>
      <c r="X1545" s="23"/>
    </row>
    <row r="1546" spans="1:24" ht="12.75">
      <c r="A1546" s="2"/>
      <c r="B1546" s="2"/>
      <c r="C1546" s="2"/>
      <c r="D1546" s="2"/>
      <c r="E1546" s="2"/>
      <c r="F1546" s="2"/>
      <c r="G1546" s="2"/>
      <c r="H1546" s="25"/>
      <c r="I1546" s="25"/>
      <c r="J1546" s="25"/>
      <c r="K1546" s="25"/>
      <c r="X1546" s="23"/>
    </row>
    <row r="1547" spans="1:24" ht="12.75">
      <c r="A1547" s="2"/>
      <c r="B1547" s="2"/>
      <c r="C1547" s="2"/>
      <c r="D1547" s="2"/>
      <c r="E1547" s="2"/>
      <c r="F1547" s="2"/>
      <c r="G1547" s="2"/>
      <c r="H1547" s="25"/>
      <c r="I1547" s="25"/>
      <c r="J1547" s="25"/>
      <c r="K1547" s="25"/>
      <c r="X1547" s="23"/>
    </row>
    <row r="1548" spans="1:24" ht="12.75">
      <c r="A1548" s="2"/>
      <c r="B1548" s="2"/>
      <c r="C1548" s="2"/>
      <c r="D1548" s="2"/>
      <c r="E1548" s="2"/>
      <c r="F1548" s="2"/>
      <c r="G1548" s="2"/>
      <c r="H1548" s="25"/>
      <c r="I1548" s="25"/>
      <c r="J1548" s="25"/>
      <c r="K1548" s="25"/>
      <c r="X1548" s="23"/>
    </row>
    <row r="1549" spans="1:24" ht="12.75">
      <c r="A1549" s="2"/>
      <c r="B1549" s="2"/>
      <c r="C1549" s="2"/>
      <c r="D1549" s="2"/>
      <c r="E1549" s="2"/>
      <c r="F1549" s="2"/>
      <c r="G1549" s="2"/>
      <c r="H1549" s="25"/>
      <c r="I1549" s="25"/>
      <c r="J1549" s="25"/>
      <c r="K1549" s="25"/>
      <c r="X1549" s="23"/>
    </row>
    <row r="1550" spans="1:24" ht="12.75">
      <c r="A1550" s="2"/>
      <c r="B1550" s="2"/>
      <c r="C1550" s="2"/>
      <c r="D1550" s="2"/>
      <c r="E1550" s="2"/>
      <c r="F1550" s="2"/>
      <c r="G1550" s="2"/>
      <c r="H1550" s="25"/>
      <c r="I1550" s="25"/>
      <c r="J1550" s="25"/>
      <c r="K1550" s="25"/>
      <c r="X1550" s="23"/>
    </row>
    <row r="1551" spans="1:24" ht="12.75">
      <c r="A1551" s="2"/>
      <c r="B1551" s="2"/>
      <c r="C1551" s="2"/>
      <c r="D1551" s="2"/>
      <c r="E1551" s="2"/>
      <c r="F1551" s="2"/>
      <c r="G1551" s="2"/>
      <c r="H1551" s="25"/>
      <c r="I1551" s="25"/>
      <c r="J1551" s="25"/>
      <c r="K1551" s="25"/>
      <c r="X1551" s="23"/>
    </row>
    <row r="1552" spans="1:24" ht="12.75">
      <c r="A1552" s="2"/>
      <c r="B1552" s="2"/>
      <c r="C1552" s="2"/>
      <c r="D1552" s="2"/>
      <c r="E1552" s="2"/>
      <c r="F1552" s="2"/>
      <c r="G1552" s="2"/>
      <c r="H1552" s="25"/>
      <c r="I1552" s="25"/>
      <c r="J1552" s="25"/>
      <c r="K1552" s="25"/>
      <c r="X1552" s="23"/>
    </row>
    <row r="1553" spans="1:24" ht="12.75">
      <c r="A1553" s="2"/>
      <c r="B1553" s="2"/>
      <c r="C1553" s="2"/>
      <c r="D1553" s="2"/>
      <c r="E1553" s="2"/>
      <c r="F1553" s="2"/>
      <c r="G1553" s="2"/>
      <c r="H1553" s="25"/>
      <c r="I1553" s="25"/>
      <c r="J1553" s="25"/>
      <c r="K1553" s="25"/>
      <c r="X1553" s="23"/>
    </row>
    <row r="1554" spans="1:24" ht="12.75">
      <c r="A1554" s="2"/>
      <c r="B1554" s="2"/>
      <c r="C1554" s="2"/>
      <c r="D1554" s="2"/>
      <c r="E1554" s="2"/>
      <c r="F1554" s="2"/>
      <c r="G1554" s="2"/>
      <c r="H1554" s="25"/>
      <c r="I1554" s="25"/>
      <c r="J1554" s="25"/>
      <c r="K1554" s="25"/>
      <c r="X1554" s="23"/>
    </row>
    <row r="1555" spans="1:24" ht="12.75">
      <c r="A1555" s="2"/>
      <c r="B1555" s="2"/>
      <c r="C1555" s="2"/>
      <c r="D1555" s="2"/>
      <c r="E1555" s="2"/>
      <c r="F1555" s="2"/>
      <c r="G1555" s="2"/>
      <c r="H1555" s="25"/>
      <c r="I1555" s="25"/>
      <c r="J1555" s="25"/>
      <c r="K1555" s="25"/>
      <c r="X1555" s="23"/>
    </row>
    <row r="1556" spans="1:24" ht="12.75">
      <c r="A1556" s="2"/>
      <c r="B1556" s="2"/>
      <c r="C1556" s="2"/>
      <c r="D1556" s="2"/>
      <c r="E1556" s="2"/>
      <c r="F1556" s="2"/>
      <c r="G1556" s="2"/>
      <c r="H1556" s="25"/>
      <c r="I1556" s="25"/>
      <c r="J1556" s="25"/>
      <c r="K1556" s="25"/>
      <c r="X1556" s="23"/>
    </row>
    <row r="1557" spans="1:24" ht="12.75">
      <c r="A1557" s="2"/>
      <c r="B1557" s="2"/>
      <c r="C1557" s="2"/>
      <c r="D1557" s="2"/>
      <c r="E1557" s="2"/>
      <c r="F1557" s="2"/>
      <c r="G1557" s="2"/>
      <c r="H1557" s="25"/>
      <c r="I1557" s="25"/>
      <c r="J1557" s="25"/>
      <c r="K1557" s="25"/>
      <c r="X1557" s="23"/>
    </row>
    <row r="1558" spans="1:24" ht="12.75">
      <c r="A1558" s="2"/>
      <c r="B1558" s="2"/>
      <c r="C1558" s="2"/>
      <c r="D1558" s="2"/>
      <c r="E1558" s="2"/>
      <c r="F1558" s="2"/>
      <c r="G1558" s="2"/>
      <c r="H1558" s="25"/>
      <c r="I1558" s="25"/>
      <c r="J1558" s="25"/>
      <c r="K1558" s="25"/>
      <c r="X1558" s="23"/>
    </row>
    <row r="1559" spans="1:24" ht="12.75">
      <c r="A1559" s="2"/>
      <c r="B1559" s="2"/>
      <c r="C1559" s="2"/>
      <c r="D1559" s="2"/>
      <c r="E1559" s="2"/>
      <c r="F1559" s="2"/>
      <c r="G1559" s="2"/>
      <c r="H1559" s="25"/>
      <c r="I1559" s="25"/>
      <c r="J1559" s="25"/>
      <c r="K1559" s="25"/>
      <c r="X1559" s="23"/>
    </row>
    <row r="1560" spans="1:24" ht="12.75">
      <c r="A1560" s="2"/>
      <c r="B1560" s="2"/>
      <c r="C1560" s="2"/>
      <c r="D1560" s="2"/>
      <c r="E1560" s="2"/>
      <c r="F1560" s="2"/>
      <c r="G1560" s="2"/>
      <c r="H1560" s="25"/>
      <c r="I1560" s="25"/>
      <c r="J1560" s="25"/>
      <c r="K1560" s="25"/>
      <c r="X1560" s="23"/>
    </row>
    <row r="1561" spans="1:24" ht="12.75">
      <c r="A1561" s="2"/>
      <c r="B1561" s="2"/>
      <c r="C1561" s="2"/>
      <c r="D1561" s="2"/>
      <c r="E1561" s="2"/>
      <c r="F1561" s="2"/>
      <c r="G1561" s="2"/>
      <c r="H1561" s="25"/>
      <c r="I1561" s="25"/>
      <c r="J1561" s="25"/>
      <c r="K1561" s="25"/>
      <c r="X1561" s="23"/>
    </row>
    <row r="1562" spans="1:24" ht="12.75">
      <c r="A1562" s="2"/>
      <c r="B1562" s="2"/>
      <c r="C1562" s="2"/>
      <c r="D1562" s="2"/>
      <c r="E1562" s="2"/>
      <c r="F1562" s="2"/>
      <c r="G1562" s="2"/>
      <c r="H1562" s="25"/>
      <c r="I1562" s="25"/>
      <c r="J1562" s="25"/>
      <c r="K1562" s="25"/>
      <c r="X1562" s="23"/>
    </row>
    <row r="1563" spans="1:24" ht="12.75">
      <c r="A1563" s="2"/>
      <c r="B1563" s="2"/>
      <c r="C1563" s="2"/>
      <c r="D1563" s="2"/>
      <c r="E1563" s="2"/>
      <c r="F1563" s="2"/>
      <c r="G1563" s="2"/>
      <c r="H1563" s="25"/>
      <c r="I1563" s="25"/>
      <c r="J1563" s="25"/>
      <c r="K1563" s="25"/>
      <c r="X1563" s="23"/>
    </row>
    <row r="1564" spans="1:24" ht="12.75">
      <c r="A1564" s="2"/>
      <c r="B1564" s="2"/>
      <c r="C1564" s="2"/>
      <c r="D1564" s="2"/>
      <c r="E1564" s="2"/>
      <c r="F1564" s="2"/>
      <c r="G1564" s="2"/>
      <c r="H1564" s="25"/>
      <c r="I1564" s="25"/>
      <c r="J1564" s="25"/>
      <c r="K1564" s="25"/>
      <c r="X1564" s="23"/>
    </row>
    <row r="1565" spans="1:24" ht="12.75">
      <c r="A1565" s="2"/>
      <c r="B1565" s="2"/>
      <c r="C1565" s="2"/>
      <c r="D1565" s="2"/>
      <c r="E1565" s="2"/>
      <c r="F1565" s="2"/>
      <c r="G1565" s="2"/>
      <c r="H1565" s="25"/>
      <c r="I1565" s="25"/>
      <c r="J1565" s="25"/>
      <c r="K1565" s="25"/>
      <c r="X1565" s="23"/>
    </row>
    <row r="1566" spans="1:24" ht="12.75">
      <c r="A1566" s="2"/>
      <c r="B1566" s="2"/>
      <c r="C1566" s="2"/>
      <c r="D1566" s="2"/>
      <c r="E1566" s="2"/>
      <c r="F1566" s="2"/>
      <c r="G1566" s="2"/>
      <c r="H1566" s="25"/>
      <c r="I1566" s="25"/>
      <c r="J1566" s="25"/>
      <c r="K1566" s="25"/>
      <c r="X1566" s="23"/>
    </row>
    <row r="1567" spans="1:24" ht="12.75">
      <c r="A1567" s="2"/>
      <c r="B1567" s="2"/>
      <c r="C1567" s="2"/>
      <c r="D1567" s="2"/>
      <c r="E1567" s="2"/>
      <c r="F1567" s="2"/>
      <c r="G1567" s="2"/>
      <c r="H1567" s="25"/>
      <c r="I1567" s="25"/>
      <c r="J1567" s="25"/>
      <c r="K1567" s="25"/>
      <c r="X1567" s="23"/>
    </row>
    <row r="1568" spans="1:24" ht="12.75">
      <c r="A1568" s="2"/>
      <c r="B1568" s="2"/>
      <c r="C1568" s="2"/>
      <c r="D1568" s="2"/>
      <c r="E1568" s="2"/>
      <c r="F1568" s="2"/>
      <c r="G1568" s="2"/>
      <c r="H1568" s="25"/>
      <c r="I1568" s="25"/>
      <c r="J1568" s="25"/>
      <c r="K1568" s="25"/>
      <c r="X1568" s="23"/>
    </row>
    <row r="1569" spans="1:24" ht="12.75">
      <c r="A1569" s="2"/>
      <c r="B1569" s="2"/>
      <c r="C1569" s="2"/>
      <c r="D1569" s="2"/>
      <c r="E1569" s="2"/>
      <c r="F1569" s="2"/>
      <c r="G1569" s="2"/>
      <c r="H1569" s="25"/>
      <c r="I1569" s="25"/>
      <c r="J1569" s="25"/>
      <c r="K1569" s="25"/>
      <c r="X1569" s="23"/>
    </row>
    <row r="1570" spans="1:24" ht="12.75">
      <c r="A1570" s="2"/>
      <c r="B1570" s="2"/>
      <c r="C1570" s="2"/>
      <c r="D1570" s="2"/>
      <c r="E1570" s="2"/>
      <c r="F1570" s="2"/>
      <c r="G1570" s="2"/>
      <c r="H1570" s="25"/>
      <c r="I1570" s="25"/>
      <c r="J1570" s="25"/>
      <c r="K1570" s="25"/>
      <c r="X1570" s="23"/>
    </row>
    <row r="1571" spans="1:24" ht="12.75">
      <c r="A1571" s="2"/>
      <c r="B1571" s="2"/>
      <c r="C1571" s="2"/>
      <c r="D1571" s="2"/>
      <c r="E1571" s="2"/>
      <c r="F1571" s="2"/>
      <c r="G1571" s="2"/>
      <c r="H1571" s="25"/>
      <c r="I1571" s="25"/>
      <c r="J1571" s="25"/>
      <c r="K1571" s="25"/>
      <c r="X1571" s="23"/>
    </row>
    <row r="1572" spans="1:24" ht="12.75">
      <c r="A1572" s="2"/>
      <c r="B1572" s="2"/>
      <c r="C1572" s="2"/>
      <c r="D1572" s="2"/>
      <c r="E1572" s="2"/>
      <c r="F1572" s="2"/>
      <c r="G1572" s="2"/>
      <c r="H1572" s="25"/>
      <c r="I1572" s="25"/>
      <c r="J1572" s="25"/>
      <c r="K1572" s="25"/>
      <c r="X1572" s="23"/>
    </row>
    <row r="1573" spans="1:24" ht="12.75">
      <c r="A1573" s="2"/>
      <c r="B1573" s="2"/>
      <c r="C1573" s="2"/>
      <c r="D1573" s="2"/>
      <c r="E1573" s="2"/>
      <c r="F1573" s="2"/>
      <c r="G1573" s="2"/>
      <c r="H1573" s="25"/>
      <c r="I1573" s="25"/>
      <c r="J1573" s="25"/>
      <c r="K1573" s="25"/>
      <c r="X1573" s="23"/>
    </row>
    <row r="1574" spans="1:24" ht="12.75">
      <c r="A1574" s="2"/>
      <c r="B1574" s="2"/>
      <c r="C1574" s="2"/>
      <c r="D1574" s="2"/>
      <c r="E1574" s="2"/>
      <c r="F1574" s="2"/>
      <c r="G1574" s="2"/>
      <c r="H1574" s="25"/>
      <c r="I1574" s="25"/>
      <c r="J1574" s="25"/>
      <c r="K1574" s="25"/>
      <c r="X1574" s="23"/>
    </row>
    <row r="1575" spans="1:24" ht="12.75">
      <c r="A1575" s="2"/>
      <c r="B1575" s="2"/>
      <c r="C1575" s="2"/>
      <c r="D1575" s="2"/>
      <c r="E1575" s="2"/>
      <c r="F1575" s="2"/>
      <c r="G1575" s="2"/>
      <c r="H1575" s="25"/>
      <c r="I1575" s="25"/>
      <c r="J1575" s="25"/>
      <c r="K1575" s="25"/>
      <c r="X1575" s="23"/>
    </row>
    <row r="1576" spans="1:24" ht="12.75">
      <c r="A1576" s="2"/>
      <c r="B1576" s="2"/>
      <c r="C1576" s="2"/>
      <c r="D1576" s="2"/>
      <c r="E1576" s="2"/>
      <c r="F1576" s="2"/>
      <c r="G1576" s="2"/>
      <c r="H1576" s="25"/>
      <c r="I1576" s="25"/>
      <c r="J1576" s="25"/>
      <c r="K1576" s="25"/>
      <c r="X1576" s="23"/>
    </row>
    <row r="1577" spans="1:24" ht="12.75">
      <c r="A1577" s="2"/>
      <c r="B1577" s="2"/>
      <c r="C1577" s="2"/>
      <c r="D1577" s="2"/>
      <c r="E1577" s="2"/>
      <c r="F1577" s="2"/>
      <c r="G1577" s="2"/>
      <c r="H1577" s="25"/>
      <c r="I1577" s="25"/>
      <c r="J1577" s="25"/>
      <c r="K1577" s="25"/>
      <c r="X1577" s="23"/>
    </row>
    <row r="1578" spans="1:24" ht="12.75">
      <c r="A1578" s="2"/>
      <c r="B1578" s="2"/>
      <c r="C1578" s="2"/>
      <c r="D1578" s="2"/>
      <c r="E1578" s="2"/>
      <c r="F1578" s="2"/>
      <c r="G1578" s="2"/>
      <c r="H1578" s="25"/>
      <c r="I1578" s="25"/>
      <c r="J1578" s="25"/>
      <c r="K1578" s="25"/>
      <c r="X1578" s="23"/>
    </row>
    <row r="1579" spans="1:24" ht="12.75">
      <c r="A1579" s="2"/>
      <c r="B1579" s="2"/>
      <c r="C1579" s="2"/>
      <c r="D1579" s="2"/>
      <c r="E1579" s="2"/>
      <c r="F1579" s="2"/>
      <c r="G1579" s="2"/>
      <c r="H1579" s="25"/>
      <c r="I1579" s="25"/>
      <c r="J1579" s="25"/>
      <c r="K1579" s="25"/>
      <c r="X1579" s="23"/>
    </row>
    <row r="1580" spans="1:24" ht="12.75">
      <c r="A1580" s="2"/>
      <c r="B1580" s="2"/>
      <c r="C1580" s="2"/>
      <c r="D1580" s="2"/>
      <c r="E1580" s="2"/>
      <c r="F1580" s="2"/>
      <c r="G1580" s="2"/>
      <c r="H1580" s="25"/>
      <c r="I1580" s="25"/>
      <c r="J1580" s="25"/>
      <c r="K1580" s="25"/>
      <c r="X1580" s="23"/>
    </row>
    <row r="1581" spans="1:24" ht="12.75">
      <c r="A1581" s="2"/>
      <c r="B1581" s="2"/>
      <c r="C1581" s="2"/>
      <c r="D1581" s="2"/>
      <c r="E1581" s="2"/>
      <c r="F1581" s="2"/>
      <c r="G1581" s="2"/>
      <c r="H1581" s="25"/>
      <c r="I1581" s="25"/>
      <c r="J1581" s="25"/>
      <c r="K1581" s="25"/>
      <c r="X1581" s="23"/>
    </row>
    <row r="1582" spans="1:24" ht="12.75">
      <c r="A1582" s="2"/>
      <c r="B1582" s="2"/>
      <c r="C1582" s="2"/>
      <c r="D1582" s="2"/>
      <c r="E1582" s="2"/>
      <c r="F1582" s="2"/>
      <c r="G1582" s="2"/>
      <c r="H1582" s="25"/>
      <c r="I1582" s="25"/>
      <c r="J1582" s="25"/>
      <c r="K1582" s="25"/>
      <c r="X1582" s="23"/>
    </row>
    <row r="1583" spans="1:24" ht="12.75">
      <c r="A1583" s="2"/>
      <c r="B1583" s="2"/>
      <c r="C1583" s="2"/>
      <c r="D1583" s="2"/>
      <c r="E1583" s="2"/>
      <c r="F1583" s="2"/>
      <c r="G1583" s="2"/>
      <c r="H1583" s="25"/>
      <c r="I1583" s="25"/>
      <c r="J1583" s="25"/>
      <c r="K1583" s="25"/>
      <c r="X1583" s="23"/>
    </row>
    <row r="1584" spans="1:24" ht="12.75">
      <c r="A1584" s="2"/>
      <c r="B1584" s="2"/>
      <c r="C1584" s="2"/>
      <c r="D1584" s="2"/>
      <c r="E1584" s="2"/>
      <c r="F1584" s="2"/>
      <c r="G1584" s="2"/>
      <c r="H1584" s="25"/>
      <c r="I1584" s="25"/>
      <c r="J1584" s="25"/>
      <c r="K1584" s="25"/>
      <c r="X1584" s="23"/>
    </row>
    <row r="1585" spans="1:24" ht="12.75">
      <c r="A1585" s="2"/>
      <c r="B1585" s="2"/>
      <c r="C1585" s="2"/>
      <c r="D1585" s="2"/>
      <c r="E1585" s="2"/>
      <c r="F1585" s="2"/>
      <c r="G1585" s="2"/>
      <c r="H1585" s="25"/>
      <c r="I1585" s="25"/>
      <c r="J1585" s="25"/>
      <c r="K1585" s="25"/>
      <c r="X1585" s="23"/>
    </row>
    <row r="1586" spans="1:24" ht="12.75">
      <c r="A1586" s="2"/>
      <c r="B1586" s="2"/>
      <c r="C1586" s="2"/>
      <c r="D1586" s="2"/>
      <c r="E1586" s="2"/>
      <c r="F1586" s="2"/>
      <c r="G1586" s="2"/>
      <c r="H1586" s="25"/>
      <c r="I1586" s="25"/>
      <c r="J1586" s="25"/>
      <c r="K1586" s="25"/>
      <c r="X1586" s="23"/>
    </row>
    <row r="1587" spans="1:24" ht="12.75">
      <c r="A1587" s="2"/>
      <c r="B1587" s="2"/>
      <c r="C1587" s="2"/>
      <c r="D1587" s="2"/>
      <c r="E1587" s="2"/>
      <c r="F1587" s="2"/>
      <c r="G1587" s="2"/>
      <c r="H1587" s="25"/>
      <c r="I1587" s="25"/>
      <c r="J1587" s="25"/>
      <c r="K1587" s="25"/>
      <c r="X1587" s="23"/>
    </row>
    <row r="1588" spans="1:24" ht="12.75">
      <c r="A1588" s="2"/>
      <c r="B1588" s="2"/>
      <c r="C1588" s="2"/>
      <c r="D1588" s="2"/>
      <c r="E1588" s="2"/>
      <c r="F1588" s="2"/>
      <c r="G1588" s="2"/>
      <c r="H1588" s="25"/>
      <c r="I1588" s="25"/>
      <c r="J1588" s="25"/>
      <c r="K1588" s="25"/>
      <c r="X1588" s="23"/>
    </row>
    <row r="1589" spans="1:24" ht="12.75">
      <c r="A1589" s="2"/>
      <c r="B1589" s="2"/>
      <c r="C1589" s="2"/>
      <c r="D1589" s="2"/>
      <c r="E1589" s="2"/>
      <c r="F1589" s="2"/>
      <c r="G1589" s="2"/>
      <c r="H1589" s="25"/>
      <c r="I1589" s="25"/>
      <c r="J1589" s="25"/>
      <c r="K1589" s="25"/>
      <c r="X1589" s="23"/>
    </row>
    <row r="1590" spans="1:24" ht="12.75">
      <c r="A1590" s="2"/>
      <c r="B1590" s="2"/>
      <c r="C1590" s="2"/>
      <c r="D1590" s="2"/>
      <c r="E1590" s="2"/>
      <c r="F1590" s="2"/>
      <c r="G1590" s="2"/>
      <c r="H1590" s="25"/>
      <c r="I1590" s="25"/>
      <c r="J1590" s="25"/>
      <c r="K1590" s="25"/>
      <c r="X1590" s="23"/>
    </row>
    <row r="1591" spans="1:24" ht="12.75">
      <c r="A1591" s="2"/>
      <c r="B1591" s="2"/>
      <c r="C1591" s="2"/>
      <c r="D1591" s="2"/>
      <c r="E1591" s="2"/>
      <c r="F1591" s="2"/>
      <c r="G1591" s="2"/>
      <c r="H1591" s="25"/>
      <c r="I1591" s="25"/>
      <c r="J1591" s="25"/>
      <c r="K1591" s="25"/>
      <c r="X1591" s="23"/>
    </row>
    <row r="1592" spans="1:24" ht="12.75">
      <c r="A1592" s="2"/>
      <c r="B1592" s="2"/>
      <c r="C1592" s="2"/>
      <c r="D1592" s="2"/>
      <c r="E1592" s="2"/>
      <c r="F1592" s="2"/>
      <c r="G1592" s="2"/>
      <c r="H1592" s="25"/>
      <c r="I1592" s="25"/>
      <c r="J1592" s="25"/>
      <c r="K1592" s="25"/>
      <c r="X1592" s="23"/>
    </row>
    <row r="1593" spans="1:24" ht="12.75">
      <c r="A1593" s="2"/>
      <c r="B1593" s="2"/>
      <c r="C1593" s="2"/>
      <c r="D1593" s="2"/>
      <c r="E1593" s="2"/>
      <c r="F1593" s="2"/>
      <c r="G1593" s="2"/>
      <c r="H1593" s="25"/>
      <c r="I1593" s="25"/>
      <c r="J1593" s="25"/>
      <c r="K1593" s="25"/>
      <c r="X1593" s="23"/>
    </row>
    <row r="1594" spans="1:24" ht="12.75">
      <c r="A1594" s="2"/>
      <c r="B1594" s="2"/>
      <c r="C1594" s="2"/>
      <c r="D1594" s="2"/>
      <c r="E1594" s="2"/>
      <c r="F1594" s="2"/>
      <c r="G1594" s="2"/>
      <c r="H1594" s="25"/>
      <c r="I1594" s="25"/>
      <c r="J1594" s="25"/>
      <c r="K1594" s="25"/>
      <c r="X1594" s="23"/>
    </row>
    <row r="1595" spans="1:24" ht="12.75">
      <c r="A1595" s="2"/>
      <c r="B1595" s="2"/>
      <c r="C1595" s="2"/>
      <c r="D1595" s="2"/>
      <c r="E1595" s="2"/>
      <c r="F1595" s="2"/>
      <c r="G1595" s="2"/>
      <c r="H1595" s="25"/>
      <c r="I1595" s="25"/>
      <c r="J1595" s="25"/>
      <c r="K1595" s="25"/>
      <c r="X1595" s="23"/>
    </row>
    <row r="1596" spans="1:24" ht="12.75">
      <c r="A1596" s="2"/>
      <c r="B1596" s="2"/>
      <c r="C1596" s="2"/>
      <c r="D1596" s="2"/>
      <c r="E1596" s="2"/>
      <c r="F1596" s="2"/>
      <c r="G1596" s="2"/>
      <c r="H1596" s="25"/>
      <c r="I1596" s="25"/>
      <c r="J1596" s="25"/>
      <c r="K1596" s="25"/>
      <c r="X1596" s="23"/>
    </row>
    <row r="1597" spans="1:24" ht="12.75">
      <c r="A1597" s="2"/>
      <c r="B1597" s="2"/>
      <c r="C1597" s="2"/>
      <c r="D1597" s="2"/>
      <c r="E1597" s="2"/>
      <c r="F1597" s="2"/>
      <c r="G1597" s="2"/>
      <c r="H1597" s="25"/>
      <c r="I1597" s="25"/>
      <c r="J1597" s="25"/>
      <c r="K1597" s="25"/>
      <c r="X1597" s="23"/>
    </row>
    <row r="1598" spans="1:24" ht="12.75">
      <c r="A1598" s="2"/>
      <c r="B1598" s="2"/>
      <c r="C1598" s="2"/>
      <c r="D1598" s="2"/>
      <c r="E1598" s="2"/>
      <c r="F1598" s="2"/>
      <c r="G1598" s="2"/>
      <c r="H1598" s="25"/>
      <c r="I1598" s="25"/>
      <c r="J1598" s="25"/>
      <c r="K1598" s="25"/>
      <c r="X1598" s="23"/>
    </row>
    <row r="1599" spans="1:24" ht="12.75">
      <c r="A1599" s="2"/>
      <c r="B1599" s="2"/>
      <c r="C1599" s="2"/>
      <c r="D1599" s="2"/>
      <c r="E1599" s="2"/>
      <c r="F1599" s="2"/>
      <c r="G1599" s="2"/>
      <c r="H1599" s="25"/>
      <c r="I1599" s="25"/>
      <c r="J1599" s="25"/>
      <c r="K1599" s="25"/>
      <c r="X1599" s="23"/>
    </row>
    <row r="1600" spans="1:24" ht="12.75">
      <c r="A1600" s="2"/>
      <c r="B1600" s="2"/>
      <c r="C1600" s="2"/>
      <c r="D1600" s="2"/>
      <c r="E1600" s="2"/>
      <c r="F1600" s="2"/>
      <c r="G1600" s="2"/>
      <c r="H1600" s="25"/>
      <c r="I1600" s="25"/>
      <c r="J1600" s="25"/>
      <c r="K1600" s="25"/>
      <c r="X1600" s="23"/>
    </row>
    <row r="1601" spans="1:24" ht="12.75">
      <c r="A1601" s="2"/>
      <c r="B1601" s="2"/>
      <c r="C1601" s="2"/>
      <c r="D1601" s="2"/>
      <c r="E1601" s="2"/>
      <c r="F1601" s="2"/>
      <c r="G1601" s="2"/>
      <c r="H1601" s="25"/>
      <c r="I1601" s="25"/>
      <c r="J1601" s="25"/>
      <c r="K1601" s="25"/>
      <c r="X1601" s="23"/>
    </row>
    <row r="1602" spans="1:24" ht="12.75">
      <c r="A1602" s="2"/>
      <c r="B1602" s="2"/>
      <c r="C1602" s="2"/>
      <c r="D1602" s="2"/>
      <c r="E1602" s="2"/>
      <c r="F1602" s="2"/>
      <c r="G1602" s="2"/>
      <c r="H1602" s="25"/>
      <c r="I1602" s="25"/>
      <c r="J1602" s="25"/>
      <c r="K1602" s="25"/>
      <c r="X1602" s="23"/>
    </row>
    <row r="1603" spans="1:24" ht="12.75">
      <c r="A1603" s="2"/>
      <c r="B1603" s="2"/>
      <c r="C1603" s="2"/>
      <c r="D1603" s="2"/>
      <c r="E1603" s="2"/>
      <c r="F1603" s="2"/>
      <c r="G1603" s="2"/>
      <c r="H1603" s="25"/>
      <c r="I1603" s="25"/>
      <c r="J1603" s="25"/>
      <c r="K1603" s="25"/>
      <c r="X1603" s="23"/>
    </row>
    <row r="1604" spans="1:24" ht="12.75">
      <c r="A1604" s="2"/>
      <c r="B1604" s="2"/>
      <c r="C1604" s="2"/>
      <c r="D1604" s="2"/>
      <c r="E1604" s="2"/>
      <c r="F1604" s="2"/>
      <c r="G1604" s="2"/>
      <c r="H1604" s="25"/>
      <c r="I1604" s="25"/>
      <c r="J1604" s="25"/>
      <c r="K1604" s="25"/>
      <c r="X1604" s="23"/>
    </row>
    <row r="1605" spans="1:24" ht="12.75">
      <c r="A1605" s="2"/>
      <c r="B1605" s="2"/>
      <c r="C1605" s="2"/>
      <c r="D1605" s="2"/>
      <c r="E1605" s="2"/>
      <c r="F1605" s="2"/>
      <c r="G1605" s="2"/>
      <c r="H1605" s="25"/>
      <c r="I1605" s="25"/>
      <c r="J1605" s="25"/>
      <c r="K1605" s="25"/>
      <c r="X1605" s="23"/>
    </row>
    <row r="1606" spans="1:24" ht="12.75">
      <c r="A1606" s="2"/>
      <c r="B1606" s="2"/>
      <c r="C1606" s="2"/>
      <c r="D1606" s="2"/>
      <c r="E1606" s="2"/>
      <c r="F1606" s="2"/>
      <c r="G1606" s="2"/>
      <c r="H1606" s="25"/>
      <c r="I1606" s="25"/>
      <c r="J1606" s="25"/>
      <c r="K1606" s="25"/>
      <c r="X1606" s="23"/>
    </row>
    <row r="1607" spans="1:24" ht="12.75">
      <c r="A1607" s="2"/>
      <c r="B1607" s="2"/>
      <c r="C1607" s="2"/>
      <c r="D1607" s="2"/>
      <c r="E1607" s="2"/>
      <c r="F1607" s="2"/>
      <c r="G1607" s="2"/>
      <c r="H1607" s="25"/>
      <c r="I1607" s="25"/>
      <c r="J1607" s="25"/>
      <c r="K1607" s="25"/>
      <c r="X1607" s="23"/>
    </row>
    <row r="1608" spans="1:24" ht="12.75">
      <c r="A1608" s="2"/>
      <c r="B1608" s="2"/>
      <c r="C1608" s="2"/>
      <c r="D1608" s="2"/>
      <c r="E1608" s="2"/>
      <c r="F1608" s="2"/>
      <c r="G1608" s="2"/>
      <c r="H1608" s="25"/>
      <c r="I1608" s="25"/>
      <c r="J1608" s="25"/>
      <c r="K1608" s="25"/>
      <c r="X1608" s="23"/>
    </row>
    <row r="1609" spans="1:24" ht="12.75">
      <c r="A1609" s="2"/>
      <c r="B1609" s="2"/>
      <c r="C1609" s="2"/>
      <c r="D1609" s="2"/>
      <c r="E1609" s="2"/>
      <c r="F1609" s="2"/>
      <c r="G1609" s="2"/>
      <c r="H1609" s="25"/>
      <c r="I1609" s="25"/>
      <c r="J1609" s="25"/>
      <c r="K1609" s="25"/>
      <c r="X1609" s="23"/>
    </row>
    <row r="1610" spans="1:24" ht="12.75">
      <c r="A1610" s="2"/>
      <c r="B1610" s="2"/>
      <c r="C1610" s="2"/>
      <c r="D1610" s="2"/>
      <c r="E1610" s="2"/>
      <c r="F1610" s="2"/>
      <c r="G1610" s="2"/>
      <c r="H1610" s="25"/>
      <c r="I1610" s="25"/>
      <c r="J1610" s="25"/>
      <c r="K1610" s="25"/>
      <c r="X1610" s="23"/>
    </row>
    <row r="1611" spans="1:24" ht="12.75">
      <c r="A1611" s="2"/>
      <c r="B1611" s="2"/>
      <c r="C1611" s="2"/>
      <c r="D1611" s="2"/>
      <c r="E1611" s="2"/>
      <c r="F1611" s="2"/>
      <c r="G1611" s="2"/>
      <c r="H1611" s="25"/>
      <c r="I1611" s="25"/>
      <c r="J1611" s="25"/>
      <c r="K1611" s="25"/>
      <c r="X1611" s="23"/>
    </row>
    <row r="1612" spans="1:24" ht="12.75">
      <c r="A1612" s="2"/>
      <c r="B1612" s="2"/>
      <c r="C1612" s="2"/>
      <c r="D1612" s="2"/>
      <c r="E1612" s="2"/>
      <c r="F1612" s="2"/>
      <c r="G1612" s="2"/>
      <c r="H1612" s="25"/>
      <c r="I1612" s="25"/>
      <c r="J1612" s="25"/>
      <c r="K1612" s="25"/>
      <c r="X1612" s="23"/>
    </row>
    <row r="1613" spans="1:24" ht="12.75">
      <c r="A1613" s="2"/>
      <c r="B1613" s="2"/>
      <c r="C1613" s="2"/>
      <c r="D1613" s="2"/>
      <c r="E1613" s="2"/>
      <c r="F1613" s="2"/>
      <c r="G1613" s="2"/>
      <c r="H1613" s="25"/>
      <c r="I1613" s="25"/>
      <c r="J1613" s="25"/>
      <c r="K1613" s="25"/>
      <c r="X1613" s="23"/>
    </row>
    <row r="1614" spans="1:24" ht="12.75">
      <c r="A1614" s="2"/>
      <c r="B1614" s="2"/>
      <c r="C1614" s="2"/>
      <c r="D1614" s="2"/>
      <c r="E1614" s="2"/>
      <c r="F1614" s="2"/>
      <c r="G1614" s="2"/>
      <c r="H1614" s="25"/>
      <c r="I1614" s="25"/>
      <c r="J1614" s="25"/>
      <c r="K1614" s="25"/>
      <c r="X1614" s="23"/>
    </row>
    <row r="1615" spans="1:24" ht="12.75">
      <c r="A1615" s="2"/>
      <c r="B1615" s="2"/>
      <c r="C1615" s="2"/>
      <c r="D1615" s="2"/>
      <c r="E1615" s="2"/>
      <c r="F1615" s="2"/>
      <c r="G1615" s="2"/>
      <c r="H1615" s="25"/>
      <c r="I1615" s="25"/>
      <c r="J1615" s="25"/>
      <c r="K1615" s="25"/>
      <c r="X1615" s="23"/>
    </row>
    <row r="1616" spans="1:24" ht="12.75">
      <c r="A1616" s="2"/>
      <c r="B1616" s="2"/>
      <c r="C1616" s="2"/>
      <c r="D1616" s="2"/>
      <c r="E1616" s="2"/>
      <c r="F1616" s="2"/>
      <c r="G1616" s="2"/>
      <c r="H1616" s="25"/>
      <c r="I1616" s="25"/>
      <c r="J1616" s="25"/>
      <c r="K1616" s="25"/>
      <c r="X1616" s="23"/>
    </row>
    <row r="1617" spans="1:24" ht="12.75">
      <c r="A1617" s="2"/>
      <c r="B1617" s="2"/>
      <c r="C1617" s="2"/>
      <c r="D1617" s="2"/>
      <c r="E1617" s="2"/>
      <c r="F1617" s="2"/>
      <c r="G1617" s="2"/>
      <c r="H1617" s="25"/>
      <c r="I1617" s="25"/>
      <c r="J1617" s="25"/>
      <c r="K1617" s="25"/>
      <c r="X1617" s="23"/>
    </row>
    <row r="1618" spans="1:24" ht="12.75">
      <c r="A1618" s="2"/>
      <c r="B1618" s="2"/>
      <c r="C1618" s="2"/>
      <c r="D1618" s="2"/>
      <c r="E1618" s="2"/>
      <c r="F1618" s="2"/>
      <c r="G1618" s="2"/>
      <c r="H1618" s="25"/>
      <c r="I1618" s="25"/>
      <c r="J1618" s="25"/>
      <c r="K1618" s="25"/>
      <c r="X1618" s="23"/>
    </row>
    <row r="1619" spans="1:24" ht="12.75">
      <c r="A1619" s="2"/>
      <c r="B1619" s="2"/>
      <c r="C1619" s="2"/>
      <c r="D1619" s="2"/>
      <c r="E1619" s="2"/>
      <c r="F1619" s="2"/>
      <c r="G1619" s="2"/>
      <c r="H1619" s="25"/>
      <c r="I1619" s="25"/>
      <c r="J1619" s="25"/>
      <c r="K1619" s="25"/>
      <c r="X1619" s="23"/>
    </row>
    <row r="1620" spans="1:24" ht="12.75">
      <c r="A1620" s="2"/>
      <c r="B1620" s="2"/>
      <c r="C1620" s="2"/>
      <c r="D1620" s="2"/>
      <c r="E1620" s="2"/>
      <c r="F1620" s="2"/>
      <c r="G1620" s="2"/>
      <c r="H1620" s="25"/>
      <c r="I1620" s="25"/>
      <c r="J1620" s="25"/>
      <c r="K1620" s="25"/>
      <c r="X1620" s="23"/>
    </row>
    <row r="1621" spans="1:24" ht="12.75">
      <c r="A1621" s="2"/>
      <c r="B1621" s="2"/>
      <c r="C1621" s="2"/>
      <c r="D1621" s="2"/>
      <c r="E1621" s="2"/>
      <c r="F1621" s="2"/>
      <c r="G1621" s="2"/>
      <c r="H1621" s="25"/>
      <c r="I1621" s="25"/>
      <c r="J1621" s="25"/>
      <c r="K1621" s="25"/>
      <c r="X1621" s="23"/>
    </row>
    <row r="1622" spans="1:24" ht="12.75">
      <c r="A1622" s="2"/>
      <c r="B1622" s="2"/>
      <c r="C1622" s="2"/>
      <c r="D1622" s="2"/>
      <c r="E1622" s="2"/>
      <c r="F1622" s="2"/>
      <c r="G1622" s="2"/>
      <c r="H1622" s="25"/>
      <c r="I1622" s="25"/>
      <c r="J1622" s="25"/>
      <c r="K1622" s="25"/>
      <c r="X1622" s="23"/>
    </row>
    <row r="1623" spans="1:24" ht="12.75">
      <c r="A1623" s="2"/>
      <c r="B1623" s="2"/>
      <c r="C1623" s="2"/>
      <c r="D1623" s="2"/>
      <c r="E1623" s="2"/>
      <c r="F1623" s="2"/>
      <c r="G1623" s="2"/>
      <c r="H1623" s="25"/>
      <c r="I1623" s="25"/>
      <c r="J1623" s="25"/>
      <c r="K1623" s="25"/>
      <c r="X1623" s="23"/>
    </row>
    <row r="1624" spans="1:24" ht="12.75">
      <c r="A1624" s="2"/>
      <c r="B1624" s="2"/>
      <c r="C1624" s="2"/>
      <c r="D1624" s="2"/>
      <c r="E1624" s="2"/>
      <c r="F1624" s="2"/>
      <c r="G1624" s="2"/>
      <c r="H1624" s="25"/>
      <c r="I1624" s="25"/>
      <c r="J1624" s="25"/>
      <c r="K1624" s="25"/>
      <c r="X1624" s="23"/>
    </row>
    <row r="1625" spans="1:24" ht="12.75">
      <c r="A1625" s="2"/>
      <c r="B1625" s="2"/>
      <c r="C1625" s="2"/>
      <c r="D1625" s="2"/>
      <c r="E1625" s="2"/>
      <c r="F1625" s="2"/>
      <c r="G1625" s="2"/>
      <c r="H1625" s="25"/>
      <c r="I1625" s="25"/>
      <c r="J1625" s="25"/>
      <c r="K1625" s="25"/>
      <c r="X1625" s="23"/>
    </row>
    <row r="1626" spans="1:24" ht="12.75">
      <c r="A1626" s="2"/>
      <c r="B1626" s="2"/>
      <c r="C1626" s="2"/>
      <c r="D1626" s="2"/>
      <c r="E1626" s="2"/>
      <c r="F1626" s="2"/>
      <c r="G1626" s="2"/>
      <c r="H1626" s="25"/>
      <c r="I1626" s="25"/>
      <c r="J1626" s="25"/>
      <c r="K1626" s="25"/>
      <c r="X1626" s="23"/>
    </row>
    <row r="1627" spans="1:24" ht="12.75">
      <c r="A1627" s="2"/>
      <c r="B1627" s="2"/>
      <c r="C1627" s="2"/>
      <c r="D1627" s="2"/>
      <c r="E1627" s="2"/>
      <c r="F1627" s="2"/>
      <c r="G1627" s="2"/>
      <c r="H1627" s="25"/>
      <c r="I1627" s="25"/>
      <c r="J1627" s="25"/>
      <c r="K1627" s="25"/>
      <c r="X1627" s="23"/>
    </row>
    <row r="1628" spans="1:24" ht="12.75">
      <c r="A1628" s="2"/>
      <c r="B1628" s="2"/>
      <c r="C1628" s="2"/>
      <c r="D1628" s="2"/>
      <c r="E1628" s="2"/>
      <c r="F1628" s="2"/>
      <c r="G1628" s="2"/>
      <c r="H1628" s="25"/>
      <c r="I1628" s="25"/>
      <c r="J1628" s="25"/>
      <c r="K1628" s="25"/>
      <c r="X1628" s="23"/>
    </row>
    <row r="1629" spans="1:24" ht="12.75">
      <c r="A1629" s="2"/>
      <c r="B1629" s="2"/>
      <c r="C1629" s="2"/>
      <c r="D1629" s="2"/>
      <c r="E1629" s="2"/>
      <c r="F1629" s="2"/>
      <c r="G1629" s="2"/>
      <c r="H1629" s="25"/>
      <c r="I1629" s="25"/>
      <c r="J1629" s="25"/>
      <c r="K1629" s="25"/>
      <c r="X1629" s="23"/>
    </row>
    <row r="1630" spans="1:24" ht="12.75">
      <c r="A1630" s="2"/>
      <c r="B1630" s="2"/>
      <c r="C1630" s="2"/>
      <c r="D1630" s="2"/>
      <c r="E1630" s="2"/>
      <c r="F1630" s="2"/>
      <c r="G1630" s="2"/>
      <c r="H1630" s="25"/>
      <c r="I1630" s="25"/>
      <c r="J1630" s="25"/>
      <c r="K1630" s="25"/>
      <c r="X1630" s="23"/>
    </row>
    <row r="1631" spans="1:24" ht="12.75">
      <c r="A1631" s="2"/>
      <c r="B1631" s="2"/>
      <c r="C1631" s="2"/>
      <c r="D1631" s="2"/>
      <c r="E1631" s="2"/>
      <c r="F1631" s="2"/>
      <c r="G1631" s="2"/>
      <c r="H1631" s="25"/>
      <c r="I1631" s="25"/>
      <c r="J1631" s="25"/>
      <c r="K1631" s="25"/>
      <c r="X1631" s="23"/>
    </row>
    <row r="1632" spans="1:24" ht="12.75">
      <c r="A1632" s="2"/>
      <c r="B1632" s="2"/>
      <c r="C1632" s="2"/>
      <c r="D1632" s="2"/>
      <c r="E1632" s="2"/>
      <c r="F1632" s="2"/>
      <c r="G1632" s="2"/>
      <c r="H1632" s="25"/>
      <c r="I1632" s="25"/>
      <c r="J1632" s="25"/>
      <c r="K1632" s="25"/>
      <c r="X1632" s="23"/>
    </row>
    <row r="1633" spans="1:24" ht="12.75">
      <c r="A1633" s="2"/>
      <c r="B1633" s="2"/>
      <c r="C1633" s="2"/>
      <c r="D1633" s="2"/>
      <c r="E1633" s="2"/>
      <c r="F1633" s="2"/>
      <c r="G1633" s="2"/>
      <c r="H1633" s="25"/>
      <c r="I1633" s="25"/>
      <c r="J1633" s="25"/>
      <c r="K1633" s="25"/>
      <c r="X1633" s="23"/>
    </row>
    <row r="1634" spans="1:24" ht="12.75">
      <c r="A1634" s="2"/>
      <c r="B1634" s="2"/>
      <c r="C1634" s="2"/>
      <c r="D1634" s="2"/>
      <c r="E1634" s="2"/>
      <c r="F1634" s="2"/>
      <c r="G1634" s="2"/>
      <c r="H1634" s="25"/>
      <c r="I1634" s="25"/>
      <c r="J1634" s="25"/>
      <c r="K1634" s="25"/>
      <c r="X1634" s="23"/>
    </row>
    <row r="1635" spans="1:24" ht="12.75">
      <c r="A1635" s="2"/>
      <c r="B1635" s="2"/>
      <c r="C1635" s="2"/>
      <c r="D1635" s="2"/>
      <c r="E1635" s="2"/>
      <c r="F1635" s="2"/>
      <c r="G1635" s="2"/>
      <c r="H1635" s="25"/>
      <c r="I1635" s="25"/>
      <c r="J1635" s="25"/>
      <c r="K1635" s="25"/>
      <c r="X1635" s="23"/>
    </row>
    <row r="1636" spans="1:24" ht="12.75">
      <c r="A1636" s="2"/>
      <c r="B1636" s="2"/>
      <c r="C1636" s="2"/>
      <c r="D1636" s="2"/>
      <c r="E1636" s="2"/>
      <c r="F1636" s="2"/>
      <c r="G1636" s="2"/>
      <c r="H1636" s="25"/>
      <c r="I1636" s="25"/>
      <c r="J1636" s="25"/>
      <c r="K1636" s="25"/>
      <c r="X1636" s="23"/>
    </row>
    <row r="1637" spans="1:24" ht="12.75">
      <c r="A1637" s="2"/>
      <c r="B1637" s="2"/>
      <c r="C1637" s="2"/>
      <c r="D1637" s="2"/>
      <c r="E1637" s="2"/>
      <c r="F1637" s="2"/>
      <c r="G1637" s="2"/>
      <c r="H1637" s="25"/>
      <c r="I1637" s="25"/>
      <c r="J1637" s="25"/>
      <c r="K1637" s="25"/>
      <c r="X1637" s="23"/>
    </row>
    <row r="1638" spans="1:24" ht="12.75">
      <c r="A1638" s="2"/>
      <c r="B1638" s="2"/>
      <c r="C1638" s="2"/>
      <c r="D1638" s="2"/>
      <c r="E1638" s="2"/>
      <c r="F1638" s="2"/>
      <c r="G1638" s="2"/>
      <c r="H1638" s="25"/>
      <c r="I1638" s="25"/>
      <c r="J1638" s="25"/>
      <c r="K1638" s="25"/>
      <c r="X1638" s="23"/>
    </row>
    <row r="1639" spans="1:24" ht="12.75">
      <c r="A1639" s="2"/>
      <c r="B1639" s="2"/>
      <c r="C1639" s="2"/>
      <c r="D1639" s="2"/>
      <c r="E1639" s="2"/>
      <c r="F1639" s="2"/>
      <c r="G1639" s="2"/>
      <c r="H1639" s="25"/>
      <c r="I1639" s="25"/>
      <c r="J1639" s="25"/>
      <c r="K1639" s="25"/>
      <c r="X1639" s="23"/>
    </row>
    <row r="1640" spans="1:24" ht="12.75">
      <c r="A1640" s="2"/>
      <c r="B1640" s="2"/>
      <c r="C1640" s="2"/>
      <c r="D1640" s="2"/>
      <c r="E1640" s="2"/>
      <c r="F1640" s="2"/>
      <c r="G1640" s="2"/>
      <c r="H1640" s="25"/>
      <c r="I1640" s="25"/>
      <c r="J1640" s="25"/>
      <c r="K1640" s="25"/>
      <c r="X1640" s="23"/>
    </row>
    <row r="1641" spans="1:24" ht="12.75">
      <c r="A1641" s="2"/>
      <c r="B1641" s="2"/>
      <c r="C1641" s="2"/>
      <c r="D1641" s="2"/>
      <c r="E1641" s="2"/>
      <c r="F1641" s="2"/>
      <c r="G1641" s="2"/>
      <c r="H1641" s="25"/>
      <c r="I1641" s="25"/>
      <c r="J1641" s="25"/>
      <c r="K1641" s="25"/>
      <c r="X1641" s="23"/>
    </row>
    <row r="1642" spans="1:24" ht="12.75">
      <c r="A1642" s="2"/>
      <c r="B1642" s="2"/>
      <c r="C1642" s="2"/>
      <c r="D1642" s="2"/>
      <c r="E1642" s="2"/>
      <c r="F1642" s="2"/>
      <c r="G1642" s="2"/>
      <c r="H1642" s="25"/>
      <c r="I1642" s="25"/>
      <c r="J1642" s="25"/>
      <c r="K1642" s="25"/>
      <c r="X1642" s="23"/>
    </row>
    <row r="1643" spans="1:24" ht="12.75">
      <c r="A1643" s="2"/>
      <c r="B1643" s="2"/>
      <c r="C1643" s="2"/>
      <c r="D1643" s="2"/>
      <c r="E1643" s="2"/>
      <c r="F1643" s="2"/>
      <c r="G1643" s="2"/>
      <c r="H1643" s="25"/>
      <c r="I1643" s="25"/>
      <c r="J1643" s="25"/>
      <c r="K1643" s="25"/>
      <c r="X1643" s="23"/>
    </row>
    <row r="1644" spans="1:24" ht="12.75">
      <c r="A1644" s="2"/>
      <c r="B1644" s="2"/>
      <c r="C1644" s="2"/>
      <c r="D1644" s="2"/>
      <c r="E1644" s="2"/>
      <c r="F1644" s="2"/>
      <c r="G1644" s="2"/>
      <c r="H1644" s="25"/>
      <c r="I1644" s="25"/>
      <c r="J1644" s="25"/>
      <c r="K1644" s="25"/>
      <c r="X1644" s="23"/>
    </row>
    <row r="1645" spans="1:24" ht="12.75">
      <c r="A1645" s="2"/>
      <c r="B1645" s="2"/>
      <c r="C1645" s="2"/>
      <c r="D1645" s="2"/>
      <c r="E1645" s="2"/>
      <c r="F1645" s="2"/>
      <c r="G1645" s="2"/>
      <c r="H1645" s="25"/>
      <c r="I1645" s="25"/>
      <c r="J1645" s="25"/>
      <c r="K1645" s="25"/>
      <c r="X1645" s="23"/>
    </row>
    <row r="1646" spans="1:24" ht="12.75">
      <c r="A1646" s="2"/>
      <c r="B1646" s="2"/>
      <c r="C1646" s="2"/>
      <c r="D1646" s="2"/>
      <c r="E1646" s="2"/>
      <c r="F1646" s="2"/>
      <c r="G1646" s="2"/>
      <c r="H1646" s="25"/>
      <c r="I1646" s="25"/>
      <c r="J1646" s="25"/>
      <c r="K1646" s="25"/>
      <c r="X1646" s="23"/>
    </row>
    <row r="1647" spans="1:24" ht="12.75">
      <c r="A1647" s="2"/>
      <c r="B1647" s="2"/>
      <c r="C1647" s="2"/>
      <c r="D1647" s="2"/>
      <c r="E1647" s="2"/>
      <c r="F1647" s="2"/>
      <c r="G1647" s="2"/>
      <c r="H1647" s="25"/>
      <c r="I1647" s="25"/>
      <c r="J1647" s="25"/>
      <c r="K1647" s="25"/>
      <c r="X1647" s="23"/>
    </row>
    <row r="1648" spans="1:24" ht="12.75">
      <c r="A1648" s="2"/>
      <c r="B1648" s="2"/>
      <c r="C1648" s="2"/>
      <c r="D1648" s="2"/>
      <c r="E1648" s="2"/>
      <c r="F1648" s="2"/>
      <c r="G1648" s="2"/>
      <c r="H1648" s="25"/>
      <c r="I1648" s="25"/>
      <c r="J1648" s="25"/>
      <c r="K1648" s="25"/>
      <c r="X1648" s="23"/>
    </row>
    <row r="1649" spans="1:24" ht="12.75">
      <c r="A1649" s="2"/>
      <c r="B1649" s="2"/>
      <c r="C1649" s="2"/>
      <c r="D1649" s="2"/>
      <c r="E1649" s="2"/>
      <c r="F1649" s="2"/>
      <c r="G1649" s="2"/>
      <c r="H1649" s="25"/>
      <c r="I1649" s="25"/>
      <c r="J1649" s="25"/>
      <c r="K1649" s="25"/>
      <c r="X1649" s="23"/>
    </row>
    <row r="1650" spans="1:24" ht="12.75">
      <c r="A1650" s="2"/>
      <c r="B1650" s="2"/>
      <c r="C1650" s="2"/>
      <c r="D1650" s="2"/>
      <c r="E1650" s="2"/>
      <c r="F1650" s="2"/>
      <c r="G1650" s="2"/>
      <c r="H1650" s="25"/>
      <c r="I1650" s="25"/>
      <c r="J1650" s="25"/>
      <c r="K1650" s="25"/>
      <c r="X1650" s="23"/>
    </row>
    <row r="1651" spans="1:24" ht="12.75">
      <c r="A1651" s="2"/>
      <c r="B1651" s="2"/>
      <c r="C1651" s="2"/>
      <c r="D1651" s="2"/>
      <c r="E1651" s="2"/>
      <c r="F1651" s="2"/>
      <c r="G1651" s="2"/>
      <c r="H1651" s="25"/>
      <c r="I1651" s="25"/>
      <c r="J1651" s="25"/>
      <c r="K1651" s="25"/>
      <c r="X1651" s="23"/>
    </row>
    <row r="1652" spans="1:24" ht="12.75">
      <c r="A1652" s="2"/>
      <c r="B1652" s="2"/>
      <c r="C1652" s="2"/>
      <c r="D1652" s="2"/>
      <c r="E1652" s="2"/>
      <c r="F1652" s="2"/>
      <c r="G1652" s="2"/>
      <c r="H1652" s="25"/>
      <c r="I1652" s="25"/>
      <c r="J1652" s="25"/>
      <c r="K1652" s="25"/>
      <c r="X1652" s="23"/>
    </row>
    <row r="1653" spans="1:24" ht="12.75">
      <c r="A1653" s="2"/>
      <c r="B1653" s="2"/>
      <c r="C1653" s="2"/>
      <c r="D1653" s="2"/>
      <c r="E1653" s="2"/>
      <c r="F1653" s="2"/>
      <c r="G1653" s="2"/>
      <c r="H1653" s="25"/>
      <c r="I1653" s="25"/>
      <c r="J1653" s="25"/>
      <c r="K1653" s="25"/>
      <c r="X1653" s="23"/>
    </row>
    <row r="1654" spans="1:24" ht="12.75">
      <c r="A1654" s="2"/>
      <c r="B1654" s="2"/>
      <c r="C1654" s="2"/>
      <c r="D1654" s="2"/>
      <c r="E1654" s="2"/>
      <c r="F1654" s="2"/>
      <c r="G1654" s="2"/>
      <c r="H1654" s="25"/>
      <c r="I1654" s="25"/>
      <c r="J1654" s="25"/>
      <c r="K1654" s="25"/>
      <c r="X1654" s="23"/>
    </row>
    <row r="1655" spans="1:24" ht="12.75">
      <c r="A1655" s="2"/>
      <c r="B1655" s="2"/>
      <c r="C1655" s="2"/>
      <c r="D1655" s="2"/>
      <c r="E1655" s="2"/>
      <c r="F1655" s="2"/>
      <c r="G1655" s="2"/>
      <c r="H1655" s="25"/>
      <c r="I1655" s="25"/>
      <c r="J1655" s="25"/>
      <c r="K1655" s="25"/>
      <c r="X1655" s="23"/>
    </row>
    <row r="1656" spans="1:24" ht="12.75">
      <c r="A1656" s="2"/>
      <c r="B1656" s="2"/>
      <c r="C1656" s="2"/>
      <c r="D1656" s="2"/>
      <c r="E1656" s="2"/>
      <c r="F1656" s="2"/>
      <c r="G1656" s="2"/>
      <c r="H1656" s="25"/>
      <c r="I1656" s="25"/>
      <c r="J1656" s="25"/>
      <c r="K1656" s="25"/>
      <c r="X1656" s="23"/>
    </row>
    <row r="1657" spans="1:24" ht="12.75">
      <c r="A1657" s="2"/>
      <c r="B1657" s="2"/>
      <c r="C1657" s="2"/>
      <c r="D1657" s="2"/>
      <c r="E1657" s="2"/>
      <c r="F1657" s="2"/>
      <c r="G1657" s="2"/>
      <c r="H1657" s="25"/>
      <c r="I1657" s="25"/>
      <c r="J1657" s="25"/>
      <c r="K1657" s="25"/>
      <c r="X1657" s="23"/>
    </row>
    <row r="1658" spans="1:24" ht="12.75">
      <c r="A1658" s="2"/>
      <c r="B1658" s="2"/>
      <c r="C1658" s="2"/>
      <c r="D1658" s="2"/>
      <c r="E1658" s="2"/>
      <c r="F1658" s="2"/>
      <c r="G1658" s="2"/>
      <c r="H1658" s="25"/>
      <c r="I1658" s="25"/>
      <c r="J1658" s="25"/>
      <c r="K1658" s="25"/>
      <c r="X1658" s="23"/>
    </row>
    <row r="1659" spans="1:24" ht="12.75">
      <c r="A1659" s="2"/>
      <c r="B1659" s="2"/>
      <c r="C1659" s="2"/>
      <c r="D1659" s="2"/>
      <c r="E1659" s="2"/>
      <c r="F1659" s="2"/>
      <c r="G1659" s="2"/>
      <c r="H1659" s="25"/>
      <c r="I1659" s="25"/>
      <c r="J1659" s="25"/>
      <c r="K1659" s="25"/>
      <c r="X1659" s="23"/>
    </row>
    <row r="1660" spans="1:24" ht="12.75">
      <c r="A1660" s="2"/>
      <c r="B1660" s="2"/>
      <c r="C1660" s="2"/>
      <c r="D1660" s="2"/>
      <c r="E1660" s="2"/>
      <c r="F1660" s="2"/>
      <c r="G1660" s="2"/>
      <c r="H1660" s="25"/>
      <c r="I1660" s="25"/>
      <c r="J1660" s="25"/>
      <c r="K1660" s="25"/>
      <c r="X1660" s="23"/>
    </row>
    <row r="1661" spans="1:24" ht="12.75">
      <c r="A1661" s="2"/>
      <c r="B1661" s="2"/>
      <c r="C1661" s="2"/>
      <c r="D1661" s="2"/>
      <c r="E1661" s="2"/>
      <c r="F1661" s="2"/>
      <c r="G1661" s="2"/>
      <c r="H1661" s="25"/>
      <c r="I1661" s="25"/>
      <c r="J1661" s="25"/>
      <c r="K1661" s="25"/>
      <c r="X1661" s="23"/>
    </row>
    <row r="1662" spans="1:24" ht="12.75">
      <c r="A1662" s="2"/>
      <c r="B1662" s="2"/>
      <c r="C1662" s="2"/>
      <c r="D1662" s="2"/>
      <c r="E1662" s="2"/>
      <c r="F1662" s="2"/>
      <c r="G1662" s="2"/>
      <c r="H1662" s="25"/>
      <c r="I1662" s="25"/>
      <c r="J1662" s="25"/>
      <c r="K1662" s="25"/>
      <c r="X1662" s="23"/>
    </row>
    <row r="1663" spans="1:24" ht="12.75">
      <c r="A1663" s="2"/>
      <c r="B1663" s="2"/>
      <c r="C1663" s="2"/>
      <c r="D1663" s="2"/>
      <c r="E1663" s="2"/>
      <c r="F1663" s="2"/>
      <c r="G1663" s="2"/>
      <c r="H1663" s="25"/>
      <c r="I1663" s="25"/>
      <c r="J1663" s="25"/>
      <c r="K1663" s="25"/>
      <c r="X1663" s="23"/>
    </row>
    <row r="1664" spans="1:24" ht="12.75">
      <c r="A1664" s="2"/>
      <c r="B1664" s="2"/>
      <c r="C1664" s="2"/>
      <c r="D1664" s="2"/>
      <c r="E1664" s="2"/>
      <c r="F1664" s="2"/>
      <c r="G1664" s="2"/>
      <c r="H1664" s="25"/>
      <c r="I1664" s="25"/>
      <c r="J1664" s="25"/>
      <c r="K1664" s="25"/>
      <c r="X1664" s="23"/>
    </row>
    <row r="1665" spans="1:24" ht="12.75">
      <c r="A1665" s="2"/>
      <c r="B1665" s="2"/>
      <c r="C1665" s="2"/>
      <c r="D1665" s="2"/>
      <c r="E1665" s="2"/>
      <c r="F1665" s="2"/>
      <c r="G1665" s="2"/>
      <c r="H1665" s="25"/>
      <c r="I1665" s="25"/>
      <c r="J1665" s="25"/>
      <c r="K1665" s="25"/>
      <c r="X1665" s="23"/>
    </row>
    <row r="1666" spans="1:24" ht="12.75">
      <c r="A1666" s="2"/>
      <c r="B1666" s="2"/>
      <c r="C1666" s="2"/>
      <c r="D1666" s="2"/>
      <c r="E1666" s="2"/>
      <c r="F1666" s="2"/>
      <c r="G1666" s="2"/>
      <c r="H1666" s="25"/>
      <c r="I1666" s="25"/>
      <c r="J1666" s="25"/>
      <c r="K1666" s="25"/>
      <c r="X1666" s="23"/>
    </row>
    <row r="1667" spans="1:24" ht="12.75">
      <c r="A1667" s="2"/>
      <c r="B1667" s="2"/>
      <c r="C1667" s="2"/>
      <c r="D1667" s="2"/>
      <c r="E1667" s="2"/>
      <c r="F1667" s="2"/>
      <c r="G1667" s="2"/>
      <c r="H1667" s="25"/>
      <c r="I1667" s="25"/>
      <c r="J1667" s="25"/>
      <c r="K1667" s="25"/>
      <c r="X1667" s="23"/>
    </row>
    <row r="1668" spans="1:24" ht="12.75">
      <c r="A1668" s="2"/>
      <c r="B1668" s="2"/>
      <c r="C1668" s="2"/>
      <c r="D1668" s="2"/>
      <c r="E1668" s="2"/>
      <c r="F1668" s="2"/>
      <c r="G1668" s="2"/>
      <c r="H1668" s="25"/>
      <c r="I1668" s="25"/>
      <c r="J1668" s="25"/>
      <c r="K1668" s="25"/>
      <c r="X1668" s="23"/>
    </row>
    <row r="1669" spans="1:24" ht="12.75">
      <c r="A1669" s="2"/>
      <c r="B1669" s="2"/>
      <c r="C1669" s="2"/>
      <c r="D1669" s="2"/>
      <c r="E1669" s="2"/>
      <c r="F1669" s="2"/>
      <c r="G1669" s="2"/>
      <c r="H1669" s="25"/>
      <c r="I1669" s="25"/>
      <c r="J1669" s="25"/>
      <c r="K1669" s="25"/>
      <c r="X1669" s="23"/>
    </row>
    <row r="1670" spans="1:24" ht="12.75">
      <c r="A1670" s="2"/>
      <c r="B1670" s="2"/>
      <c r="C1670" s="2"/>
      <c r="D1670" s="2"/>
      <c r="E1670" s="2"/>
      <c r="F1670" s="2"/>
      <c r="G1670" s="2"/>
      <c r="H1670" s="25"/>
      <c r="I1670" s="25"/>
      <c r="J1670" s="25"/>
      <c r="K1670" s="25"/>
      <c r="X1670" s="23"/>
    </row>
    <row r="1671" spans="1:24" ht="12.75">
      <c r="A1671" s="2"/>
      <c r="B1671" s="2"/>
      <c r="C1671" s="2"/>
      <c r="D1671" s="2"/>
      <c r="E1671" s="2"/>
      <c r="F1671" s="2"/>
      <c r="G1671" s="2"/>
      <c r="H1671" s="25"/>
      <c r="I1671" s="25"/>
      <c r="J1671" s="25"/>
      <c r="K1671" s="25"/>
      <c r="X1671" s="23"/>
    </row>
    <row r="1672" spans="8:24" ht="12.75">
      <c r="H1672" s="25"/>
      <c r="I1672" s="25"/>
      <c r="J1672" s="25"/>
      <c r="K1672" s="25"/>
      <c r="X1672" s="23"/>
    </row>
    <row r="1673" spans="8:24" ht="12.75">
      <c r="H1673" s="25"/>
      <c r="I1673" s="25"/>
      <c r="J1673" s="25"/>
      <c r="K1673" s="25"/>
      <c r="X1673" s="23"/>
    </row>
    <row r="1674" spans="8:24" ht="12.75">
      <c r="H1674" s="25"/>
      <c r="I1674" s="25"/>
      <c r="J1674" s="25"/>
      <c r="K1674" s="25"/>
      <c r="X1674" s="23"/>
    </row>
    <row r="1675" spans="8:24" ht="12.75">
      <c r="H1675" s="25"/>
      <c r="I1675" s="25"/>
      <c r="J1675" s="25"/>
      <c r="K1675" s="25"/>
      <c r="X1675" s="23"/>
    </row>
    <row r="1676" spans="8:24" ht="12.75">
      <c r="H1676" s="25"/>
      <c r="I1676" s="25"/>
      <c r="J1676" s="25"/>
      <c r="K1676" s="25"/>
      <c r="X1676" s="23"/>
    </row>
    <row r="1677" spans="8:24" ht="12.75">
      <c r="H1677" s="25"/>
      <c r="I1677" s="25"/>
      <c r="J1677" s="25"/>
      <c r="K1677" s="25"/>
      <c r="X1677" s="23"/>
    </row>
    <row r="1678" spans="8:24" ht="12.75">
      <c r="H1678" s="25"/>
      <c r="I1678" s="25"/>
      <c r="J1678" s="25"/>
      <c r="K1678" s="25"/>
      <c r="X1678" s="23"/>
    </row>
    <row r="1679" spans="8:24" ht="12.75">
      <c r="H1679" s="25"/>
      <c r="I1679" s="25"/>
      <c r="J1679" s="25"/>
      <c r="K1679" s="25"/>
      <c r="X1679" s="23"/>
    </row>
    <row r="1680" spans="8:24" ht="12.75">
      <c r="H1680" s="25"/>
      <c r="I1680" s="25"/>
      <c r="J1680" s="25"/>
      <c r="K1680" s="25"/>
      <c r="X1680" s="23"/>
    </row>
    <row r="1681" spans="8:24" ht="12.75">
      <c r="H1681" s="25"/>
      <c r="I1681" s="25"/>
      <c r="J1681" s="25"/>
      <c r="K1681" s="25"/>
      <c r="X1681" s="23"/>
    </row>
    <row r="1682" spans="8:24" ht="12.75">
      <c r="H1682" s="25"/>
      <c r="I1682" s="25"/>
      <c r="J1682" s="25"/>
      <c r="K1682" s="25"/>
      <c r="X1682" s="23"/>
    </row>
    <row r="1683" spans="8:24" ht="12.75">
      <c r="H1683" s="25"/>
      <c r="I1683" s="25"/>
      <c r="J1683" s="25"/>
      <c r="K1683" s="25"/>
      <c r="X1683" s="23"/>
    </row>
    <row r="1684" spans="8:24" ht="12.75">
      <c r="H1684" s="25"/>
      <c r="I1684" s="25"/>
      <c r="J1684" s="25"/>
      <c r="K1684" s="25"/>
      <c r="X1684" s="23"/>
    </row>
    <row r="1685" spans="8:24" ht="12.75">
      <c r="H1685" s="25"/>
      <c r="I1685" s="25"/>
      <c r="J1685" s="25"/>
      <c r="K1685" s="25"/>
      <c r="X1685" s="23"/>
    </row>
    <row r="1686" spans="8:24" ht="12.75">
      <c r="H1686" s="25"/>
      <c r="I1686" s="25"/>
      <c r="J1686" s="25"/>
      <c r="K1686" s="25"/>
      <c r="X1686" s="23"/>
    </row>
    <row r="1687" spans="8:24" ht="12.75">
      <c r="H1687" s="25"/>
      <c r="I1687" s="25"/>
      <c r="J1687" s="25"/>
      <c r="K1687" s="25"/>
      <c r="X1687" s="23"/>
    </row>
    <row r="1688" spans="8:24" ht="12.75">
      <c r="H1688" s="25"/>
      <c r="I1688" s="25"/>
      <c r="J1688" s="25"/>
      <c r="K1688" s="25"/>
      <c r="X1688" s="23"/>
    </row>
    <row r="1689" spans="8:24" ht="12.75">
      <c r="H1689" s="25"/>
      <c r="I1689" s="25"/>
      <c r="J1689" s="25"/>
      <c r="K1689" s="25"/>
      <c r="X1689" s="23"/>
    </row>
    <row r="1690" spans="8:24" ht="12.75">
      <c r="H1690" s="25"/>
      <c r="I1690" s="25"/>
      <c r="J1690" s="25"/>
      <c r="K1690" s="25"/>
      <c r="X1690" s="23"/>
    </row>
    <row r="1691" spans="8:24" ht="12.75">
      <c r="H1691" s="25"/>
      <c r="I1691" s="25"/>
      <c r="J1691" s="25"/>
      <c r="K1691" s="25"/>
      <c r="X1691" s="23"/>
    </row>
    <row r="1692" spans="8:24" ht="12.75">
      <c r="H1692" s="25"/>
      <c r="I1692" s="25"/>
      <c r="J1692" s="25"/>
      <c r="K1692" s="25"/>
      <c r="X1692" s="23"/>
    </row>
    <row r="1693" spans="8:24" ht="12.75">
      <c r="H1693" s="25"/>
      <c r="I1693" s="25"/>
      <c r="J1693" s="25"/>
      <c r="K1693" s="25"/>
      <c r="X1693" s="23"/>
    </row>
    <row r="1694" spans="8:24" ht="12.75">
      <c r="H1694" s="25"/>
      <c r="I1694" s="25"/>
      <c r="J1694" s="25"/>
      <c r="K1694" s="25"/>
      <c r="X1694" s="23"/>
    </row>
    <row r="1695" spans="8:24" ht="12.75">
      <c r="H1695" s="25"/>
      <c r="I1695" s="25"/>
      <c r="J1695" s="25"/>
      <c r="K1695" s="25"/>
      <c r="X1695" s="23"/>
    </row>
    <row r="1696" spans="8:24" ht="12.75">
      <c r="H1696" s="25"/>
      <c r="I1696" s="25"/>
      <c r="J1696" s="25"/>
      <c r="K1696" s="25"/>
      <c r="X1696" s="23"/>
    </row>
    <row r="1697" spans="8:24" ht="12.75">
      <c r="H1697" s="25"/>
      <c r="I1697" s="25"/>
      <c r="J1697" s="25"/>
      <c r="K1697" s="25"/>
      <c r="X1697" s="23"/>
    </row>
    <row r="1698" spans="8:24" ht="12.75">
      <c r="H1698" s="25"/>
      <c r="I1698" s="25"/>
      <c r="J1698" s="25"/>
      <c r="K1698" s="25"/>
      <c r="X1698" s="23"/>
    </row>
    <row r="1699" spans="8:24" ht="12.75">
      <c r="H1699" s="25"/>
      <c r="I1699" s="25"/>
      <c r="J1699" s="25"/>
      <c r="K1699" s="25"/>
      <c r="X1699" s="23"/>
    </row>
    <row r="1700" spans="8:24" ht="12.75">
      <c r="H1700" s="25"/>
      <c r="I1700" s="25"/>
      <c r="J1700" s="25"/>
      <c r="K1700" s="25"/>
      <c r="X1700" s="23"/>
    </row>
    <row r="1701" spans="8:24" ht="12.75">
      <c r="H1701" s="25"/>
      <c r="I1701" s="25"/>
      <c r="J1701" s="25"/>
      <c r="K1701" s="25"/>
      <c r="X1701" s="23"/>
    </row>
    <row r="1702" spans="8:24" ht="12.75">
      <c r="H1702" s="25"/>
      <c r="I1702" s="25"/>
      <c r="J1702" s="25"/>
      <c r="K1702" s="25"/>
      <c r="X1702" s="23"/>
    </row>
    <row r="1703" spans="8:24" ht="12.75">
      <c r="H1703" s="25"/>
      <c r="I1703" s="25"/>
      <c r="J1703" s="25"/>
      <c r="K1703" s="25"/>
      <c r="X1703" s="23"/>
    </row>
    <row r="1704" spans="8:24" ht="12.75">
      <c r="H1704" s="25"/>
      <c r="I1704" s="25"/>
      <c r="J1704" s="25"/>
      <c r="K1704" s="25"/>
      <c r="X1704" s="23"/>
    </row>
    <row r="1705" spans="8:24" ht="12.75">
      <c r="H1705" s="25"/>
      <c r="I1705" s="25"/>
      <c r="J1705" s="25"/>
      <c r="K1705" s="25"/>
      <c r="X1705" s="23"/>
    </row>
    <row r="1706" spans="8:24" ht="12.75">
      <c r="H1706" s="25"/>
      <c r="I1706" s="25"/>
      <c r="J1706" s="25"/>
      <c r="K1706" s="25"/>
      <c r="X1706" s="23"/>
    </row>
    <row r="1707" spans="8:24" ht="12.75">
      <c r="H1707" s="25"/>
      <c r="I1707" s="25"/>
      <c r="J1707" s="25"/>
      <c r="K1707" s="25"/>
      <c r="X1707" s="23"/>
    </row>
    <row r="1708" spans="8:24" ht="12.75">
      <c r="H1708" s="25"/>
      <c r="I1708" s="25"/>
      <c r="J1708" s="25"/>
      <c r="K1708" s="25"/>
      <c r="X1708" s="23"/>
    </row>
    <row r="1709" spans="8:24" ht="12.75">
      <c r="H1709" s="25"/>
      <c r="I1709" s="25"/>
      <c r="J1709" s="25"/>
      <c r="K1709" s="25"/>
      <c r="X1709" s="23"/>
    </row>
    <row r="1710" spans="8:24" ht="12.75">
      <c r="H1710" s="25"/>
      <c r="I1710" s="25"/>
      <c r="J1710" s="25"/>
      <c r="K1710" s="25"/>
      <c r="X1710" s="23"/>
    </row>
    <row r="1711" spans="8:24" ht="12.75">
      <c r="H1711" s="25"/>
      <c r="I1711" s="25"/>
      <c r="J1711" s="25"/>
      <c r="K1711" s="25"/>
      <c r="X1711" s="23"/>
    </row>
    <row r="1712" spans="8:24" ht="12.75">
      <c r="H1712" s="25"/>
      <c r="I1712" s="25"/>
      <c r="J1712" s="25"/>
      <c r="K1712" s="25"/>
      <c r="X1712" s="23"/>
    </row>
    <row r="1713" spans="8:24" ht="12.75">
      <c r="H1713" s="25"/>
      <c r="I1713" s="25"/>
      <c r="J1713" s="25"/>
      <c r="K1713" s="25"/>
      <c r="X1713" s="23"/>
    </row>
    <row r="1714" spans="8:24" ht="12.75">
      <c r="H1714" s="25"/>
      <c r="I1714" s="25"/>
      <c r="J1714" s="25"/>
      <c r="K1714" s="25"/>
      <c r="X1714" s="23"/>
    </row>
    <row r="1715" spans="8:24" ht="12.75">
      <c r="H1715" s="25"/>
      <c r="I1715" s="25"/>
      <c r="J1715" s="25"/>
      <c r="K1715" s="25"/>
      <c r="X1715" s="23"/>
    </row>
    <row r="1716" spans="8:24" ht="12.75">
      <c r="H1716" s="25"/>
      <c r="I1716" s="25"/>
      <c r="J1716" s="25"/>
      <c r="K1716" s="25"/>
      <c r="X1716" s="23"/>
    </row>
    <row r="1717" spans="8:24" ht="12.75">
      <c r="H1717" s="25"/>
      <c r="I1717" s="25"/>
      <c r="J1717" s="25"/>
      <c r="K1717" s="25"/>
      <c r="X1717" s="23"/>
    </row>
    <row r="1718" spans="8:24" ht="12.75">
      <c r="H1718" s="25"/>
      <c r="I1718" s="25"/>
      <c r="J1718" s="25"/>
      <c r="K1718" s="25"/>
      <c r="X1718" s="23"/>
    </row>
    <row r="1719" spans="8:24" ht="12.75">
      <c r="H1719" s="25"/>
      <c r="I1719" s="25"/>
      <c r="J1719" s="25"/>
      <c r="K1719" s="25"/>
      <c r="X1719" s="23"/>
    </row>
    <row r="1720" spans="8:24" ht="12.75">
      <c r="H1720" s="25"/>
      <c r="I1720" s="25"/>
      <c r="J1720" s="25"/>
      <c r="K1720" s="25"/>
      <c r="X1720" s="23"/>
    </row>
    <row r="1721" spans="8:24" ht="12.75">
      <c r="H1721" s="25"/>
      <c r="I1721" s="25"/>
      <c r="J1721" s="25"/>
      <c r="K1721" s="25"/>
      <c r="X1721" s="23"/>
    </row>
    <row r="1722" spans="8:24" ht="12.75">
      <c r="H1722" s="25"/>
      <c r="I1722" s="25"/>
      <c r="J1722" s="25"/>
      <c r="K1722" s="25"/>
      <c r="X1722" s="23"/>
    </row>
    <row r="1723" spans="8:24" ht="12.75">
      <c r="H1723" s="25"/>
      <c r="I1723" s="25"/>
      <c r="J1723" s="25"/>
      <c r="K1723" s="25"/>
      <c r="X1723" s="23"/>
    </row>
    <row r="1724" spans="8:24" ht="12.75">
      <c r="H1724" s="25"/>
      <c r="I1724" s="25"/>
      <c r="J1724" s="25"/>
      <c r="K1724" s="25"/>
      <c r="X1724" s="23"/>
    </row>
    <row r="1725" spans="8:24" ht="12.75">
      <c r="H1725" s="25"/>
      <c r="I1725" s="25"/>
      <c r="J1725" s="25"/>
      <c r="K1725" s="25"/>
      <c r="X1725" s="23"/>
    </row>
    <row r="1726" spans="8:24" ht="12.75">
      <c r="H1726" s="25"/>
      <c r="I1726" s="25"/>
      <c r="J1726" s="25"/>
      <c r="K1726" s="25"/>
      <c r="X1726" s="23"/>
    </row>
    <row r="1727" spans="8:24" ht="12.75">
      <c r="H1727" s="25"/>
      <c r="I1727" s="25"/>
      <c r="J1727" s="25"/>
      <c r="K1727" s="25"/>
      <c r="X1727" s="23"/>
    </row>
    <row r="1728" spans="8:24" ht="12.75">
      <c r="H1728" s="25"/>
      <c r="I1728" s="25"/>
      <c r="J1728" s="25"/>
      <c r="K1728" s="25"/>
      <c r="X1728" s="23"/>
    </row>
    <row r="1729" spans="8:24" ht="12.75">
      <c r="H1729" s="25"/>
      <c r="I1729" s="25"/>
      <c r="J1729" s="25"/>
      <c r="K1729" s="25"/>
      <c r="X1729" s="23"/>
    </row>
    <row r="1730" spans="8:24" ht="12.75">
      <c r="H1730" s="25"/>
      <c r="I1730" s="25"/>
      <c r="J1730" s="25"/>
      <c r="K1730" s="25"/>
      <c r="X1730" s="23"/>
    </row>
    <row r="1731" spans="8:24" ht="12.75">
      <c r="H1731" s="25"/>
      <c r="I1731" s="25"/>
      <c r="J1731" s="25"/>
      <c r="K1731" s="25"/>
      <c r="X1731" s="23"/>
    </row>
    <row r="1732" spans="8:24" ht="12.75">
      <c r="H1732" s="25"/>
      <c r="I1732" s="25"/>
      <c r="J1732" s="25"/>
      <c r="K1732" s="25"/>
      <c r="X1732" s="23"/>
    </row>
    <row r="1733" spans="8:24" ht="12.75">
      <c r="H1733" s="25"/>
      <c r="I1733" s="25"/>
      <c r="J1733" s="25"/>
      <c r="K1733" s="25"/>
      <c r="X1733" s="23"/>
    </row>
    <row r="1734" spans="8:24" ht="12.75">
      <c r="H1734" s="25"/>
      <c r="I1734" s="25"/>
      <c r="J1734" s="25"/>
      <c r="K1734" s="25"/>
      <c r="X1734" s="23"/>
    </row>
    <row r="1735" spans="8:24" ht="12.75">
      <c r="H1735" s="25"/>
      <c r="I1735" s="25"/>
      <c r="J1735" s="25"/>
      <c r="K1735" s="25"/>
      <c r="X1735" s="23"/>
    </row>
    <row r="1736" spans="8:24" ht="12.75">
      <c r="H1736" s="25"/>
      <c r="I1736" s="25"/>
      <c r="J1736" s="25"/>
      <c r="K1736" s="25"/>
      <c r="X1736" s="23"/>
    </row>
    <row r="1737" spans="8:24" ht="12.75">
      <c r="H1737" s="25"/>
      <c r="I1737" s="25"/>
      <c r="J1737" s="25"/>
      <c r="K1737" s="25"/>
      <c r="X1737" s="23"/>
    </row>
    <row r="1738" spans="8:24" ht="12.75">
      <c r="H1738" s="25"/>
      <c r="I1738" s="25"/>
      <c r="J1738" s="25"/>
      <c r="K1738" s="25"/>
      <c r="X1738" s="23"/>
    </row>
    <row r="1739" spans="8:24" ht="12.75">
      <c r="H1739" s="25"/>
      <c r="I1739" s="25"/>
      <c r="J1739" s="25"/>
      <c r="K1739" s="25"/>
      <c r="X1739" s="23"/>
    </row>
    <row r="1740" spans="8:24" ht="12.75">
      <c r="H1740" s="25"/>
      <c r="I1740" s="25"/>
      <c r="J1740" s="25"/>
      <c r="K1740" s="25"/>
      <c r="X1740" s="23"/>
    </row>
    <row r="1741" spans="8:24" ht="12.75">
      <c r="H1741" s="25"/>
      <c r="I1741" s="25"/>
      <c r="J1741" s="25"/>
      <c r="K1741" s="25"/>
      <c r="X1741" s="23"/>
    </row>
    <row r="1742" spans="8:24" ht="12.75">
      <c r="H1742" s="25"/>
      <c r="I1742" s="25"/>
      <c r="J1742" s="25"/>
      <c r="K1742" s="25"/>
      <c r="X1742" s="23"/>
    </row>
    <row r="1743" spans="8:24" ht="12.75">
      <c r="H1743" s="25"/>
      <c r="I1743" s="25"/>
      <c r="J1743" s="25"/>
      <c r="K1743" s="25"/>
      <c r="X1743" s="23"/>
    </row>
    <row r="1744" spans="8:24" ht="12.75">
      <c r="H1744" s="25"/>
      <c r="I1744" s="25"/>
      <c r="J1744" s="25"/>
      <c r="K1744" s="25"/>
      <c r="X1744" s="23"/>
    </row>
    <row r="1745" spans="8:24" ht="12.75">
      <c r="H1745" s="25"/>
      <c r="I1745" s="25"/>
      <c r="J1745" s="25"/>
      <c r="K1745" s="25"/>
      <c r="X1745" s="23"/>
    </row>
    <row r="1746" spans="8:24" ht="12.75">
      <c r="H1746" s="25"/>
      <c r="I1746" s="25"/>
      <c r="J1746" s="25"/>
      <c r="K1746" s="25"/>
      <c r="X1746" s="23"/>
    </row>
    <row r="1747" spans="8:24" ht="12.75">
      <c r="H1747" s="25"/>
      <c r="I1747" s="25"/>
      <c r="J1747" s="25"/>
      <c r="K1747" s="25"/>
      <c r="X1747" s="23"/>
    </row>
    <row r="1748" spans="8:24" ht="12.75">
      <c r="H1748" s="25"/>
      <c r="I1748" s="25"/>
      <c r="J1748" s="25"/>
      <c r="K1748" s="25"/>
      <c r="X1748" s="23"/>
    </row>
    <row r="1749" spans="8:24" ht="12.75">
      <c r="H1749" s="25"/>
      <c r="I1749" s="25"/>
      <c r="J1749" s="25"/>
      <c r="K1749" s="25"/>
      <c r="X1749" s="23"/>
    </row>
    <row r="1750" spans="8:24" ht="12.75">
      <c r="H1750" s="25"/>
      <c r="I1750" s="25"/>
      <c r="J1750" s="25"/>
      <c r="K1750" s="25"/>
      <c r="X1750" s="23"/>
    </row>
    <row r="1751" spans="8:24" ht="12.75">
      <c r="H1751" s="25"/>
      <c r="I1751" s="25"/>
      <c r="J1751" s="25"/>
      <c r="K1751" s="25"/>
      <c r="X1751" s="23"/>
    </row>
    <row r="1752" spans="8:24" ht="12.75">
      <c r="H1752" s="25"/>
      <c r="I1752" s="25"/>
      <c r="J1752" s="25"/>
      <c r="K1752" s="25"/>
      <c r="X1752" s="23"/>
    </row>
    <row r="1753" spans="8:24" ht="12.75">
      <c r="H1753" s="25"/>
      <c r="I1753" s="25"/>
      <c r="J1753" s="25"/>
      <c r="K1753" s="25"/>
      <c r="X1753" s="23"/>
    </row>
    <row r="1754" spans="8:24" ht="12.75">
      <c r="H1754" s="25"/>
      <c r="I1754" s="25"/>
      <c r="J1754" s="25"/>
      <c r="K1754" s="25"/>
      <c r="X1754" s="23"/>
    </row>
    <row r="1755" spans="8:24" ht="12.75">
      <c r="H1755" s="25"/>
      <c r="I1755" s="25"/>
      <c r="J1755" s="25"/>
      <c r="K1755" s="25"/>
      <c r="X1755" s="23"/>
    </row>
    <row r="1756" spans="8:24" ht="12.75">
      <c r="H1756" s="25"/>
      <c r="I1756" s="25"/>
      <c r="J1756" s="25"/>
      <c r="K1756" s="25"/>
      <c r="X1756" s="23"/>
    </row>
    <row r="1757" spans="8:24" ht="12.75">
      <c r="H1757" s="25"/>
      <c r="I1757" s="25"/>
      <c r="J1757" s="25"/>
      <c r="K1757" s="25"/>
      <c r="X1757" s="23"/>
    </row>
    <row r="1758" spans="8:24" ht="12.75">
      <c r="H1758" s="25"/>
      <c r="I1758" s="25"/>
      <c r="J1758" s="25"/>
      <c r="K1758" s="25"/>
      <c r="X1758" s="23"/>
    </row>
    <row r="1759" spans="8:24" ht="12.75">
      <c r="H1759" s="25"/>
      <c r="I1759" s="25"/>
      <c r="J1759" s="25"/>
      <c r="K1759" s="25"/>
      <c r="X1759" s="23"/>
    </row>
    <row r="1760" spans="8:24" ht="12.75">
      <c r="H1760" s="25"/>
      <c r="I1760" s="25"/>
      <c r="J1760" s="25"/>
      <c r="K1760" s="25"/>
      <c r="X1760" s="23"/>
    </row>
    <row r="1761" spans="8:24" ht="12.75">
      <c r="H1761" s="25"/>
      <c r="I1761" s="25"/>
      <c r="J1761" s="25"/>
      <c r="K1761" s="25"/>
      <c r="X1761" s="23"/>
    </row>
    <row r="1762" spans="8:24" ht="12.75">
      <c r="H1762" s="25"/>
      <c r="I1762" s="25"/>
      <c r="J1762" s="25"/>
      <c r="K1762" s="25"/>
      <c r="X1762" s="23"/>
    </row>
    <row r="1763" spans="8:24" ht="12.75">
      <c r="H1763" s="25"/>
      <c r="I1763" s="25"/>
      <c r="J1763" s="25"/>
      <c r="K1763" s="25"/>
      <c r="X1763" s="23"/>
    </row>
    <row r="1764" spans="8:24" ht="12.75">
      <c r="H1764" s="25"/>
      <c r="I1764" s="25"/>
      <c r="J1764" s="25"/>
      <c r="K1764" s="25"/>
      <c r="X1764" s="23"/>
    </row>
    <row r="1765" spans="8:24" ht="12.75">
      <c r="H1765" s="25"/>
      <c r="I1765" s="25"/>
      <c r="J1765" s="25"/>
      <c r="K1765" s="25"/>
      <c r="X1765" s="23"/>
    </row>
    <row r="1766" spans="8:24" ht="12.75">
      <c r="H1766" s="25"/>
      <c r="I1766" s="25"/>
      <c r="J1766" s="25"/>
      <c r="K1766" s="25"/>
      <c r="X1766" s="23"/>
    </row>
    <row r="1767" spans="8:24" ht="12.75">
      <c r="H1767" s="25"/>
      <c r="I1767" s="25"/>
      <c r="J1767" s="25"/>
      <c r="K1767" s="25"/>
      <c r="X1767" s="23"/>
    </row>
    <row r="1768" spans="8:24" ht="12.75">
      <c r="H1768" s="25"/>
      <c r="I1768" s="25"/>
      <c r="J1768" s="25"/>
      <c r="K1768" s="25"/>
      <c r="X1768" s="23"/>
    </row>
    <row r="1769" spans="8:24" ht="12.75">
      <c r="H1769" s="25"/>
      <c r="I1769" s="25"/>
      <c r="J1769" s="25"/>
      <c r="K1769" s="25"/>
      <c r="X1769" s="23"/>
    </row>
    <row r="1770" spans="8:24" ht="12.75">
      <c r="H1770" s="25"/>
      <c r="I1770" s="25"/>
      <c r="J1770" s="25"/>
      <c r="K1770" s="25"/>
      <c r="X1770" s="23"/>
    </row>
    <row r="1771" spans="8:24" ht="12.75">
      <c r="H1771" s="25"/>
      <c r="I1771" s="25"/>
      <c r="J1771" s="25"/>
      <c r="K1771" s="25"/>
      <c r="X1771" s="23"/>
    </row>
    <row r="1772" spans="8:24" ht="12.75">
      <c r="H1772" s="25"/>
      <c r="I1772" s="25"/>
      <c r="J1772" s="25"/>
      <c r="K1772" s="25"/>
      <c r="X1772" s="23"/>
    </row>
    <row r="1773" spans="8:24" ht="12.75">
      <c r="H1773" s="25"/>
      <c r="I1773" s="25"/>
      <c r="J1773" s="25"/>
      <c r="K1773" s="25"/>
      <c r="X1773" s="23"/>
    </row>
    <row r="1774" spans="8:24" ht="12.75">
      <c r="H1774" s="25"/>
      <c r="I1774" s="25"/>
      <c r="J1774" s="25"/>
      <c r="K1774" s="25"/>
      <c r="X1774" s="23"/>
    </row>
    <row r="1775" spans="8:24" ht="12.75">
      <c r="H1775" s="25"/>
      <c r="I1775" s="25"/>
      <c r="J1775" s="25"/>
      <c r="K1775" s="25"/>
      <c r="X1775" s="23"/>
    </row>
    <row r="1776" spans="8:24" ht="12.75">
      <c r="H1776" s="25"/>
      <c r="I1776" s="25"/>
      <c r="J1776" s="25"/>
      <c r="K1776" s="25"/>
      <c r="X1776" s="23"/>
    </row>
    <row r="1777" spans="8:24" ht="12.75">
      <c r="H1777" s="25"/>
      <c r="I1777" s="25"/>
      <c r="J1777" s="25"/>
      <c r="K1777" s="25"/>
      <c r="X1777" s="23"/>
    </row>
    <row r="1778" spans="8:24" ht="12.75">
      <c r="H1778" s="25"/>
      <c r="I1778" s="25"/>
      <c r="J1778" s="25"/>
      <c r="K1778" s="25"/>
      <c r="X1778" s="23"/>
    </row>
    <row r="1779" spans="8:24" ht="12.75">
      <c r="H1779" s="25"/>
      <c r="I1779" s="25"/>
      <c r="J1779" s="25"/>
      <c r="K1779" s="25"/>
      <c r="X1779" s="23"/>
    </row>
    <row r="1780" spans="8:24" ht="12.75">
      <c r="H1780" s="25"/>
      <c r="I1780" s="25"/>
      <c r="J1780" s="25"/>
      <c r="K1780" s="25"/>
      <c r="X1780" s="23"/>
    </row>
    <row r="1781" spans="8:24" ht="12.75">
      <c r="H1781" s="25"/>
      <c r="I1781" s="25"/>
      <c r="J1781" s="25"/>
      <c r="K1781" s="25"/>
      <c r="X1781" s="23"/>
    </row>
    <row r="1782" spans="8:24" ht="12.75">
      <c r="H1782" s="25"/>
      <c r="I1782" s="25"/>
      <c r="J1782" s="25"/>
      <c r="K1782" s="25"/>
      <c r="X1782" s="23"/>
    </row>
    <row r="1783" spans="8:24" ht="12.75">
      <c r="H1783" s="25"/>
      <c r="I1783" s="25"/>
      <c r="J1783" s="25"/>
      <c r="K1783" s="25"/>
      <c r="X1783" s="23"/>
    </row>
    <row r="1784" spans="8:24" ht="12.75">
      <c r="H1784" s="25"/>
      <c r="I1784" s="25"/>
      <c r="J1784" s="25"/>
      <c r="K1784" s="25"/>
      <c r="X1784" s="23"/>
    </row>
    <row r="1785" spans="8:24" ht="12.75">
      <c r="H1785" s="25"/>
      <c r="I1785" s="25"/>
      <c r="J1785" s="25"/>
      <c r="K1785" s="25"/>
      <c r="X1785" s="23"/>
    </row>
    <row r="1786" spans="8:24" ht="12.75">
      <c r="H1786" s="25"/>
      <c r="I1786" s="25"/>
      <c r="J1786" s="25"/>
      <c r="K1786" s="25"/>
      <c r="X1786" s="23"/>
    </row>
    <row r="1787" spans="8:24" ht="12.75">
      <c r="H1787" s="25"/>
      <c r="I1787" s="25"/>
      <c r="J1787" s="25"/>
      <c r="K1787" s="25"/>
      <c r="X1787" s="23"/>
    </row>
    <row r="1788" spans="8:24" ht="12.75">
      <c r="H1788" s="25"/>
      <c r="I1788" s="25"/>
      <c r="J1788" s="25"/>
      <c r="K1788" s="25"/>
      <c r="X1788" s="23"/>
    </row>
    <row r="1789" spans="8:24" ht="12.75">
      <c r="H1789" s="25"/>
      <c r="I1789" s="25"/>
      <c r="J1789" s="25"/>
      <c r="K1789" s="25"/>
      <c r="X1789" s="23"/>
    </row>
    <row r="1790" spans="8:24" ht="12.75">
      <c r="H1790" s="25"/>
      <c r="I1790" s="25"/>
      <c r="J1790" s="25"/>
      <c r="K1790" s="25"/>
      <c r="X1790" s="23"/>
    </row>
    <row r="1791" spans="8:24" ht="12.75">
      <c r="H1791" s="25"/>
      <c r="I1791" s="25"/>
      <c r="J1791" s="25"/>
      <c r="K1791" s="25"/>
      <c r="X1791" s="23"/>
    </row>
    <row r="1792" spans="8:24" ht="12.75">
      <c r="H1792" s="25"/>
      <c r="I1792" s="25"/>
      <c r="J1792" s="25"/>
      <c r="K1792" s="25"/>
      <c r="X1792" s="23"/>
    </row>
    <row r="1793" spans="8:24" ht="12.75">
      <c r="H1793" s="25"/>
      <c r="I1793" s="25"/>
      <c r="J1793" s="25"/>
      <c r="K1793" s="25"/>
      <c r="X1793" s="23"/>
    </row>
    <row r="1794" spans="8:24" ht="12.75">
      <c r="H1794" s="25"/>
      <c r="I1794" s="25"/>
      <c r="J1794" s="25"/>
      <c r="K1794" s="25"/>
      <c r="X1794" s="23"/>
    </row>
    <row r="1795" spans="8:24" ht="12.75">
      <c r="H1795" s="25"/>
      <c r="I1795" s="25"/>
      <c r="J1795" s="25"/>
      <c r="K1795" s="25"/>
      <c r="X1795" s="23"/>
    </row>
    <row r="1796" spans="8:24" ht="12.75">
      <c r="H1796" s="25"/>
      <c r="I1796" s="25"/>
      <c r="J1796" s="25"/>
      <c r="K1796" s="25"/>
      <c r="X1796" s="23"/>
    </row>
    <row r="1797" spans="8:24" ht="12.75">
      <c r="H1797" s="25"/>
      <c r="I1797" s="25"/>
      <c r="J1797" s="25"/>
      <c r="K1797" s="25"/>
      <c r="X1797" s="23"/>
    </row>
    <row r="1798" spans="8:24" ht="12.75">
      <c r="H1798" s="25"/>
      <c r="I1798" s="25"/>
      <c r="J1798" s="25"/>
      <c r="K1798" s="25"/>
      <c r="X1798" s="23"/>
    </row>
    <row r="1799" spans="8:24" ht="12.75">
      <c r="H1799" s="25"/>
      <c r="I1799" s="25"/>
      <c r="J1799" s="25"/>
      <c r="K1799" s="25"/>
      <c r="X1799" s="23"/>
    </row>
    <row r="1800" spans="8:24" ht="12.75">
      <c r="H1800" s="25"/>
      <c r="I1800" s="25"/>
      <c r="J1800" s="25"/>
      <c r="K1800" s="25"/>
      <c r="X1800" s="23"/>
    </row>
    <row r="1801" spans="8:24" ht="12.75">
      <c r="H1801" s="25"/>
      <c r="I1801" s="25"/>
      <c r="J1801" s="25"/>
      <c r="K1801" s="25"/>
      <c r="X1801" s="23"/>
    </row>
    <row r="1802" spans="8:24" ht="12.75">
      <c r="H1802" s="25"/>
      <c r="I1802" s="25"/>
      <c r="J1802" s="25"/>
      <c r="K1802" s="25"/>
      <c r="X1802" s="23"/>
    </row>
    <row r="1803" spans="8:24" ht="12.75">
      <c r="H1803" s="25"/>
      <c r="I1803" s="25"/>
      <c r="J1803" s="25"/>
      <c r="K1803" s="25"/>
      <c r="X1803" s="23"/>
    </row>
    <row r="1804" spans="8:24" ht="12.75">
      <c r="H1804" s="25"/>
      <c r="I1804" s="25"/>
      <c r="J1804" s="25"/>
      <c r="K1804" s="25"/>
      <c r="X1804" s="23"/>
    </row>
    <row r="1805" spans="8:24" ht="12.75">
      <c r="H1805" s="25"/>
      <c r="I1805" s="25"/>
      <c r="J1805" s="25"/>
      <c r="K1805" s="25"/>
      <c r="X1805" s="23"/>
    </row>
    <row r="1806" spans="8:24" ht="12.75">
      <c r="H1806" s="25"/>
      <c r="I1806" s="25"/>
      <c r="J1806" s="25"/>
      <c r="K1806" s="25"/>
      <c r="X1806" s="23"/>
    </row>
    <row r="1807" spans="8:24" ht="12.75">
      <c r="H1807" s="25"/>
      <c r="I1807" s="25"/>
      <c r="J1807" s="25"/>
      <c r="K1807" s="25"/>
      <c r="X1807" s="23"/>
    </row>
    <row r="1808" spans="8:24" ht="12.75">
      <c r="H1808" s="25"/>
      <c r="I1808" s="25"/>
      <c r="J1808" s="25"/>
      <c r="K1808" s="25"/>
      <c r="X1808" s="23"/>
    </row>
    <row r="1809" spans="8:24" ht="12.75">
      <c r="H1809" s="25"/>
      <c r="I1809" s="25"/>
      <c r="J1809" s="25"/>
      <c r="K1809" s="25"/>
      <c r="X1809" s="23"/>
    </row>
    <row r="1810" spans="8:24" ht="12.75">
      <c r="H1810" s="25"/>
      <c r="I1810" s="25"/>
      <c r="J1810" s="25"/>
      <c r="K1810" s="25"/>
      <c r="X1810" s="23"/>
    </row>
    <row r="1811" spans="8:24" ht="12.75">
      <c r="H1811" s="25"/>
      <c r="I1811" s="25"/>
      <c r="J1811" s="25"/>
      <c r="K1811" s="25"/>
      <c r="X1811" s="23"/>
    </row>
    <row r="1812" spans="8:24" ht="12.75">
      <c r="H1812" s="25"/>
      <c r="I1812" s="25"/>
      <c r="J1812" s="25"/>
      <c r="K1812" s="25"/>
      <c r="X1812" s="23"/>
    </row>
    <row r="1813" spans="8:24" ht="12.75">
      <c r="H1813" s="25"/>
      <c r="I1813" s="25"/>
      <c r="J1813" s="25"/>
      <c r="K1813" s="25"/>
      <c r="X1813" s="23"/>
    </row>
    <row r="1814" spans="8:24" ht="12.75">
      <c r="H1814" s="25"/>
      <c r="I1814" s="25"/>
      <c r="J1814" s="25"/>
      <c r="K1814" s="25"/>
      <c r="X1814" s="23"/>
    </row>
    <row r="1815" spans="8:24" ht="12.75">
      <c r="H1815" s="25"/>
      <c r="I1815" s="25"/>
      <c r="J1815" s="25"/>
      <c r="K1815" s="25"/>
      <c r="X1815" s="23"/>
    </row>
    <row r="1816" spans="8:24" ht="12.75">
      <c r="H1816" s="25"/>
      <c r="I1816" s="25"/>
      <c r="J1816" s="25"/>
      <c r="K1816" s="25"/>
      <c r="X1816" s="23"/>
    </row>
    <row r="1817" spans="8:24" ht="12.75">
      <c r="H1817" s="25"/>
      <c r="I1817" s="25"/>
      <c r="J1817" s="25"/>
      <c r="K1817" s="25"/>
      <c r="X1817" s="23"/>
    </row>
    <row r="1818" spans="8:24" ht="12.75">
      <c r="H1818" s="25"/>
      <c r="I1818" s="25"/>
      <c r="J1818" s="25"/>
      <c r="K1818" s="25"/>
      <c r="X1818" s="23"/>
    </row>
    <row r="1819" spans="8:24" ht="12.75">
      <c r="H1819" s="25"/>
      <c r="I1819" s="25"/>
      <c r="J1819" s="25"/>
      <c r="K1819" s="25"/>
      <c r="X1819" s="23"/>
    </row>
    <row r="1820" spans="8:24" ht="12.75">
      <c r="H1820" s="25"/>
      <c r="I1820" s="25"/>
      <c r="J1820" s="25"/>
      <c r="K1820" s="25"/>
      <c r="X1820" s="23"/>
    </row>
    <row r="1821" spans="8:24" ht="12.75">
      <c r="H1821" s="25"/>
      <c r="I1821" s="25"/>
      <c r="J1821" s="25"/>
      <c r="K1821" s="25"/>
      <c r="X1821" s="23"/>
    </row>
    <row r="1822" spans="8:24" ht="12.75">
      <c r="H1822" s="25"/>
      <c r="I1822" s="25"/>
      <c r="J1822" s="25"/>
      <c r="K1822" s="25"/>
      <c r="X1822" s="23"/>
    </row>
    <row r="1823" spans="8:24" ht="12.75">
      <c r="H1823" s="25"/>
      <c r="I1823" s="25"/>
      <c r="J1823" s="25"/>
      <c r="K1823" s="25"/>
      <c r="X1823" s="23"/>
    </row>
    <row r="1824" spans="8:24" ht="12.75">
      <c r="H1824" s="25"/>
      <c r="I1824" s="25"/>
      <c r="J1824" s="25"/>
      <c r="K1824" s="25"/>
      <c r="X1824" s="23"/>
    </row>
    <row r="1825" spans="8:24" ht="12.75">
      <c r="H1825" s="25"/>
      <c r="I1825" s="25"/>
      <c r="J1825" s="25"/>
      <c r="K1825" s="25"/>
      <c r="X1825" s="23"/>
    </row>
    <row r="1826" spans="8:24" ht="12.75">
      <c r="H1826" s="25"/>
      <c r="I1826" s="25"/>
      <c r="J1826" s="25"/>
      <c r="K1826" s="25"/>
      <c r="X1826" s="23"/>
    </row>
    <row r="1827" spans="8:24" ht="12.75">
      <c r="H1827" s="25"/>
      <c r="I1827" s="25"/>
      <c r="J1827" s="25"/>
      <c r="K1827" s="25"/>
      <c r="X1827" s="23"/>
    </row>
    <row r="1828" spans="8:24" ht="12.75">
      <c r="H1828" s="25"/>
      <c r="I1828" s="25"/>
      <c r="J1828" s="25"/>
      <c r="K1828" s="25"/>
      <c r="X1828" s="23"/>
    </row>
    <row r="1829" spans="8:24" ht="12.75">
      <c r="H1829" s="25"/>
      <c r="I1829" s="25"/>
      <c r="J1829" s="25"/>
      <c r="K1829" s="25"/>
      <c r="X1829" s="23"/>
    </row>
    <row r="1830" spans="8:24" ht="12.75">
      <c r="H1830" s="25"/>
      <c r="I1830" s="25"/>
      <c r="J1830" s="25"/>
      <c r="K1830" s="25"/>
      <c r="X1830" s="23"/>
    </row>
    <row r="1831" spans="8:24" ht="12.75">
      <c r="H1831" s="25"/>
      <c r="I1831" s="25"/>
      <c r="J1831" s="25"/>
      <c r="K1831" s="25"/>
      <c r="X1831" s="23"/>
    </row>
    <row r="1832" spans="8:24" ht="12.75">
      <c r="H1832" s="25"/>
      <c r="I1832" s="25"/>
      <c r="J1832" s="25"/>
      <c r="K1832" s="25"/>
      <c r="X1832" s="23"/>
    </row>
    <row r="1833" spans="8:24" ht="12.75">
      <c r="H1833" s="25"/>
      <c r="I1833" s="25"/>
      <c r="J1833" s="25"/>
      <c r="K1833" s="25"/>
      <c r="X1833" s="23"/>
    </row>
    <row r="1834" spans="8:24" ht="12.75">
      <c r="H1834" s="25"/>
      <c r="I1834" s="25"/>
      <c r="J1834" s="25"/>
      <c r="K1834" s="25"/>
      <c r="X1834" s="23"/>
    </row>
    <row r="1835" spans="8:24" ht="12.75">
      <c r="H1835" s="25"/>
      <c r="I1835" s="25"/>
      <c r="J1835" s="25"/>
      <c r="K1835" s="25"/>
      <c r="X1835" s="23"/>
    </row>
    <row r="1836" spans="8:24" ht="12.75">
      <c r="H1836" s="25"/>
      <c r="I1836" s="25"/>
      <c r="J1836" s="25"/>
      <c r="K1836" s="25"/>
      <c r="X1836" s="23"/>
    </row>
    <row r="1837" spans="8:24" ht="12.75">
      <c r="H1837" s="25"/>
      <c r="I1837" s="25"/>
      <c r="J1837" s="25"/>
      <c r="K1837" s="25"/>
      <c r="X1837" s="23"/>
    </row>
    <row r="1838" spans="8:24" ht="12.75">
      <c r="H1838" s="25"/>
      <c r="I1838" s="25"/>
      <c r="J1838" s="25"/>
      <c r="K1838" s="25"/>
      <c r="X1838" s="23"/>
    </row>
    <row r="1839" spans="8:24" ht="12.75">
      <c r="H1839" s="25"/>
      <c r="I1839" s="25"/>
      <c r="J1839" s="25"/>
      <c r="K1839" s="25"/>
      <c r="X1839" s="23"/>
    </row>
    <row r="1840" spans="8:24" ht="12.75">
      <c r="H1840" s="25"/>
      <c r="I1840" s="25"/>
      <c r="J1840" s="25"/>
      <c r="K1840" s="25"/>
      <c r="X1840" s="23"/>
    </row>
    <row r="1841" spans="8:24" ht="12.75">
      <c r="H1841" s="25"/>
      <c r="I1841" s="25"/>
      <c r="J1841" s="25"/>
      <c r="K1841" s="25"/>
      <c r="X1841" s="23"/>
    </row>
    <row r="1842" spans="8:24" ht="12.75">
      <c r="H1842" s="25"/>
      <c r="I1842" s="25"/>
      <c r="J1842" s="25"/>
      <c r="K1842" s="25"/>
      <c r="X1842" s="23"/>
    </row>
    <row r="1843" spans="8:24" ht="12.75">
      <c r="H1843" s="25"/>
      <c r="I1843" s="25"/>
      <c r="J1843" s="25"/>
      <c r="K1843" s="25"/>
      <c r="X1843" s="23"/>
    </row>
    <row r="1844" spans="8:24" ht="12.75">
      <c r="H1844" s="25"/>
      <c r="I1844" s="25"/>
      <c r="J1844" s="25"/>
      <c r="K1844" s="25"/>
      <c r="X1844" s="23"/>
    </row>
    <row r="1845" spans="8:24" ht="12.75">
      <c r="H1845" s="25"/>
      <c r="I1845" s="25"/>
      <c r="J1845" s="25"/>
      <c r="K1845" s="25"/>
      <c r="X1845" s="23"/>
    </row>
    <row r="1846" spans="8:24" ht="12.75">
      <c r="H1846" s="25"/>
      <c r="I1846" s="25"/>
      <c r="J1846" s="25"/>
      <c r="K1846" s="25"/>
      <c r="X1846" s="23"/>
    </row>
    <row r="1847" spans="8:24" ht="12.75">
      <c r="H1847" s="25"/>
      <c r="I1847" s="25"/>
      <c r="J1847" s="25"/>
      <c r="K1847" s="25"/>
      <c r="X1847" s="23"/>
    </row>
    <row r="1848" spans="8:24" ht="12.75">
      <c r="H1848" s="25"/>
      <c r="I1848" s="25"/>
      <c r="J1848" s="25"/>
      <c r="K1848" s="25"/>
      <c r="X1848" s="23"/>
    </row>
    <row r="1849" spans="8:24" ht="12.75">
      <c r="H1849" s="25"/>
      <c r="I1849" s="25"/>
      <c r="J1849" s="25"/>
      <c r="K1849" s="25"/>
      <c r="X1849" s="23"/>
    </row>
    <row r="1850" spans="8:24" ht="12.75">
      <c r="H1850" s="25"/>
      <c r="I1850" s="25"/>
      <c r="J1850" s="25"/>
      <c r="K1850" s="25"/>
      <c r="X1850" s="23"/>
    </row>
    <row r="1851" spans="8:24" ht="12.75">
      <c r="H1851" s="25"/>
      <c r="I1851" s="25"/>
      <c r="J1851" s="25"/>
      <c r="K1851" s="25"/>
      <c r="X1851" s="23"/>
    </row>
    <row r="1852" spans="8:24" ht="12.75">
      <c r="H1852" s="25"/>
      <c r="I1852" s="25"/>
      <c r="J1852" s="25"/>
      <c r="K1852" s="25"/>
      <c r="X1852" s="23"/>
    </row>
    <row r="1853" spans="8:24" ht="12.75">
      <c r="H1853" s="25"/>
      <c r="I1853" s="25"/>
      <c r="J1853" s="25"/>
      <c r="K1853" s="25"/>
      <c r="X1853" s="23"/>
    </row>
    <row r="1854" spans="8:24" ht="12.75">
      <c r="H1854" s="25"/>
      <c r="I1854" s="25"/>
      <c r="J1854" s="25"/>
      <c r="K1854" s="25"/>
      <c r="X1854" s="23"/>
    </row>
    <row r="1855" spans="8:24" ht="12.75">
      <c r="H1855" s="25"/>
      <c r="I1855" s="25"/>
      <c r="J1855" s="25"/>
      <c r="K1855" s="25"/>
      <c r="X1855" s="23"/>
    </row>
    <row r="1856" spans="8:24" ht="12.75">
      <c r="H1856" s="25"/>
      <c r="I1856" s="25"/>
      <c r="J1856" s="25"/>
      <c r="K1856" s="25"/>
      <c r="X1856" s="23"/>
    </row>
    <row r="1857" spans="8:24" ht="12.75">
      <c r="H1857" s="25"/>
      <c r="I1857" s="25"/>
      <c r="J1857" s="25"/>
      <c r="K1857" s="25"/>
      <c r="X1857" s="23"/>
    </row>
    <row r="1858" spans="8:24" ht="12.75">
      <c r="H1858" s="25"/>
      <c r="I1858" s="25"/>
      <c r="J1858" s="25"/>
      <c r="K1858" s="25"/>
      <c r="X1858" s="23"/>
    </row>
    <row r="1859" spans="8:24" ht="12.75">
      <c r="H1859" s="25"/>
      <c r="I1859" s="25"/>
      <c r="J1859" s="25"/>
      <c r="K1859" s="25"/>
      <c r="X1859" s="23"/>
    </row>
    <row r="1860" spans="8:24" ht="12.75">
      <c r="H1860" s="25"/>
      <c r="I1860" s="25"/>
      <c r="J1860" s="25"/>
      <c r="K1860" s="25"/>
      <c r="X1860" s="23"/>
    </row>
    <row r="1861" spans="8:24" ht="12.75">
      <c r="H1861" s="25"/>
      <c r="I1861" s="25"/>
      <c r="J1861" s="25"/>
      <c r="K1861" s="25"/>
      <c r="X1861" s="23"/>
    </row>
    <row r="1862" spans="8:24" ht="12.75">
      <c r="H1862" s="25"/>
      <c r="I1862" s="25"/>
      <c r="J1862" s="25"/>
      <c r="K1862" s="25"/>
      <c r="X1862" s="23"/>
    </row>
    <row r="1863" spans="8:24" ht="12.75">
      <c r="H1863" s="25"/>
      <c r="I1863" s="25"/>
      <c r="J1863" s="25"/>
      <c r="K1863" s="25"/>
      <c r="X1863" s="23"/>
    </row>
    <row r="1864" spans="8:24" ht="12.75">
      <c r="H1864" s="25"/>
      <c r="I1864" s="25"/>
      <c r="J1864" s="25"/>
      <c r="K1864" s="25"/>
      <c r="X1864" s="23"/>
    </row>
    <row r="1865" spans="8:24" ht="12.75">
      <c r="H1865" s="25"/>
      <c r="I1865" s="25"/>
      <c r="J1865" s="25"/>
      <c r="K1865" s="25"/>
      <c r="X1865" s="23"/>
    </row>
    <row r="1866" spans="8:24" ht="12.75">
      <c r="H1866" s="25"/>
      <c r="I1866" s="25"/>
      <c r="J1866" s="25"/>
      <c r="K1866" s="25"/>
      <c r="X1866" s="23"/>
    </row>
    <row r="1867" spans="8:24" ht="12.75">
      <c r="H1867" s="25"/>
      <c r="I1867" s="25"/>
      <c r="J1867" s="25"/>
      <c r="K1867" s="25"/>
      <c r="X1867" s="23"/>
    </row>
    <row r="1868" spans="8:24" ht="12.75">
      <c r="H1868" s="25"/>
      <c r="I1868" s="25"/>
      <c r="J1868" s="25"/>
      <c r="K1868" s="25"/>
      <c r="X1868" s="23"/>
    </row>
    <row r="1869" spans="8:24" ht="12.75">
      <c r="H1869" s="25"/>
      <c r="I1869" s="25"/>
      <c r="J1869" s="25"/>
      <c r="K1869" s="25"/>
      <c r="X1869" s="23"/>
    </row>
    <row r="1870" spans="8:24" ht="12.75">
      <c r="H1870" s="25"/>
      <c r="I1870" s="25"/>
      <c r="J1870" s="25"/>
      <c r="K1870" s="25"/>
      <c r="X1870" s="23"/>
    </row>
    <row r="1871" spans="8:24" ht="12.75">
      <c r="H1871" s="25"/>
      <c r="I1871" s="25"/>
      <c r="J1871" s="25"/>
      <c r="K1871" s="25"/>
      <c r="X1871" s="23"/>
    </row>
    <row r="1872" spans="8:24" ht="12.75">
      <c r="H1872" s="25"/>
      <c r="I1872" s="25"/>
      <c r="J1872" s="25"/>
      <c r="K1872" s="25"/>
      <c r="X1872" s="23"/>
    </row>
    <row r="1873" spans="8:24" ht="12.75">
      <c r="H1873" s="25"/>
      <c r="I1873" s="25"/>
      <c r="J1873" s="25"/>
      <c r="K1873" s="25"/>
      <c r="X1873" s="23"/>
    </row>
    <row r="1874" spans="8:24" ht="12.75">
      <c r="H1874" s="25"/>
      <c r="I1874" s="25"/>
      <c r="J1874" s="25"/>
      <c r="K1874" s="25"/>
      <c r="X1874" s="23"/>
    </row>
    <row r="1875" spans="8:24" ht="12.75">
      <c r="H1875" s="25"/>
      <c r="I1875" s="25"/>
      <c r="J1875" s="25"/>
      <c r="K1875" s="25"/>
      <c r="X1875" s="23"/>
    </row>
    <row r="1876" spans="8:24" ht="12.75">
      <c r="H1876" s="25"/>
      <c r="I1876" s="25"/>
      <c r="J1876" s="25"/>
      <c r="K1876" s="25"/>
      <c r="X1876" s="23"/>
    </row>
    <row r="1877" spans="8:24" ht="12.75">
      <c r="H1877" s="25"/>
      <c r="I1877" s="25"/>
      <c r="J1877" s="25"/>
      <c r="K1877" s="25"/>
      <c r="X1877" s="23"/>
    </row>
    <row r="1878" spans="8:24" ht="12.75">
      <c r="H1878" s="25"/>
      <c r="I1878" s="25"/>
      <c r="J1878" s="25"/>
      <c r="K1878" s="25"/>
      <c r="X1878" s="23"/>
    </row>
    <row r="1879" spans="8:24" ht="12.75">
      <c r="H1879" s="25"/>
      <c r="I1879" s="25"/>
      <c r="J1879" s="25"/>
      <c r="K1879" s="25"/>
      <c r="X1879" s="23"/>
    </row>
    <row r="1880" spans="8:24" ht="12.75">
      <c r="H1880" s="25"/>
      <c r="I1880" s="25"/>
      <c r="J1880" s="25"/>
      <c r="K1880" s="25"/>
      <c r="X1880" s="23"/>
    </row>
    <row r="1881" spans="8:24" ht="12.75">
      <c r="H1881" s="25"/>
      <c r="I1881" s="25"/>
      <c r="J1881" s="25"/>
      <c r="K1881" s="25"/>
      <c r="X1881" s="23"/>
    </row>
    <row r="1882" spans="8:24" ht="12.75">
      <c r="H1882" s="25"/>
      <c r="I1882" s="25"/>
      <c r="J1882" s="25"/>
      <c r="K1882" s="25"/>
      <c r="X1882" s="23"/>
    </row>
    <row r="1883" spans="8:24" ht="12.75">
      <c r="H1883" s="25"/>
      <c r="I1883" s="25"/>
      <c r="J1883" s="25"/>
      <c r="K1883" s="25"/>
      <c r="X1883" s="23"/>
    </row>
    <row r="1884" spans="8:24" ht="12.75">
      <c r="H1884" s="25"/>
      <c r="I1884" s="25"/>
      <c r="J1884" s="25"/>
      <c r="K1884" s="25"/>
      <c r="X1884" s="23"/>
    </row>
    <row r="1885" spans="8:24" ht="12.75">
      <c r="H1885" s="25"/>
      <c r="I1885" s="25"/>
      <c r="J1885" s="25"/>
      <c r="K1885" s="25"/>
      <c r="X1885" s="23"/>
    </row>
    <row r="1886" spans="8:24" ht="12.75">
      <c r="H1886" s="25"/>
      <c r="I1886" s="25"/>
      <c r="J1886" s="25"/>
      <c r="K1886" s="25"/>
      <c r="X1886" s="23"/>
    </row>
    <row r="1887" spans="8:24" ht="12.75">
      <c r="H1887" s="25"/>
      <c r="I1887" s="25"/>
      <c r="J1887" s="25"/>
      <c r="K1887" s="25"/>
      <c r="X1887" s="23"/>
    </row>
    <row r="1888" spans="8:24" ht="12.75">
      <c r="H1888" s="25"/>
      <c r="I1888" s="25"/>
      <c r="J1888" s="25"/>
      <c r="K1888" s="25"/>
      <c r="X1888" s="23"/>
    </row>
    <row r="1889" spans="8:24" ht="12.75">
      <c r="H1889" s="25"/>
      <c r="I1889" s="25"/>
      <c r="J1889" s="25"/>
      <c r="K1889" s="25"/>
      <c r="X1889" s="23"/>
    </row>
    <row r="1890" spans="8:24" ht="12.75">
      <c r="H1890" s="25"/>
      <c r="I1890" s="25"/>
      <c r="J1890" s="25"/>
      <c r="K1890" s="25"/>
      <c r="X1890" s="23"/>
    </row>
    <row r="1891" spans="8:24" ht="12.75">
      <c r="H1891" s="25"/>
      <c r="I1891" s="25"/>
      <c r="J1891" s="25"/>
      <c r="K1891" s="25"/>
      <c r="X1891" s="23"/>
    </row>
    <row r="1892" spans="8:24" ht="12.75">
      <c r="H1892" s="25"/>
      <c r="I1892" s="25"/>
      <c r="J1892" s="25"/>
      <c r="K1892" s="25"/>
      <c r="X1892" s="23"/>
    </row>
    <row r="1893" spans="8:24" ht="12.75">
      <c r="H1893" s="25"/>
      <c r="I1893" s="25"/>
      <c r="J1893" s="25"/>
      <c r="K1893" s="25"/>
      <c r="X1893" s="23"/>
    </row>
    <row r="1894" spans="8:24" ht="12.75">
      <c r="H1894" s="25"/>
      <c r="I1894" s="25"/>
      <c r="J1894" s="25"/>
      <c r="K1894" s="25"/>
      <c r="X1894" s="23"/>
    </row>
    <row r="1895" spans="8:24" ht="12.75">
      <c r="H1895" s="25"/>
      <c r="I1895" s="25"/>
      <c r="J1895" s="25"/>
      <c r="K1895" s="25"/>
      <c r="X1895" s="23"/>
    </row>
    <row r="1896" spans="8:24" ht="12.75">
      <c r="H1896" s="25"/>
      <c r="I1896" s="25"/>
      <c r="J1896" s="25"/>
      <c r="K1896" s="25"/>
      <c r="X1896" s="23"/>
    </row>
    <row r="1897" spans="8:24" ht="12.75">
      <c r="H1897" s="25"/>
      <c r="I1897" s="25"/>
      <c r="J1897" s="25"/>
      <c r="K1897" s="25"/>
      <c r="X1897" s="23"/>
    </row>
    <row r="1898" spans="8:24" ht="12.75">
      <c r="H1898" s="25"/>
      <c r="I1898" s="25"/>
      <c r="J1898" s="25"/>
      <c r="K1898" s="25"/>
      <c r="X1898" s="23"/>
    </row>
    <row r="1899" spans="8:24" ht="12.75">
      <c r="H1899" s="25"/>
      <c r="I1899" s="25"/>
      <c r="J1899" s="25"/>
      <c r="K1899" s="25"/>
      <c r="X1899" s="23"/>
    </row>
    <row r="1900" spans="8:24" ht="12.75">
      <c r="H1900" s="25"/>
      <c r="I1900" s="25"/>
      <c r="J1900" s="25"/>
      <c r="K1900" s="25"/>
      <c r="X1900" s="23"/>
    </row>
    <row r="1901" spans="8:24" ht="12.75">
      <c r="H1901" s="25"/>
      <c r="I1901" s="25"/>
      <c r="J1901" s="25"/>
      <c r="K1901" s="25"/>
      <c r="X1901" s="23"/>
    </row>
    <row r="1902" spans="8:24" ht="12.75">
      <c r="H1902" s="25"/>
      <c r="I1902" s="25"/>
      <c r="J1902" s="25"/>
      <c r="K1902" s="25"/>
      <c r="X1902" s="23"/>
    </row>
    <row r="1903" spans="8:24" ht="12.75">
      <c r="H1903" s="25"/>
      <c r="I1903" s="25"/>
      <c r="J1903" s="25"/>
      <c r="K1903" s="25"/>
      <c r="X1903" s="23"/>
    </row>
    <row r="1904" spans="8:24" ht="12.75">
      <c r="H1904" s="25"/>
      <c r="I1904" s="25"/>
      <c r="J1904" s="25"/>
      <c r="K1904" s="25"/>
      <c r="X1904" s="23"/>
    </row>
    <row r="1905" spans="8:24" ht="12.75">
      <c r="H1905" s="25"/>
      <c r="I1905" s="25"/>
      <c r="J1905" s="25"/>
      <c r="K1905" s="25"/>
      <c r="X1905" s="23"/>
    </row>
    <row r="1906" spans="8:24" ht="12.75">
      <c r="H1906" s="25"/>
      <c r="I1906" s="25"/>
      <c r="J1906" s="25"/>
      <c r="K1906" s="25"/>
      <c r="X1906" s="23"/>
    </row>
    <row r="1907" spans="8:24" ht="12.75">
      <c r="H1907" s="25"/>
      <c r="I1907" s="25"/>
      <c r="J1907" s="25"/>
      <c r="K1907" s="25"/>
      <c r="X1907" s="23"/>
    </row>
    <row r="1908" spans="8:24" ht="12.75">
      <c r="H1908" s="25"/>
      <c r="I1908" s="25"/>
      <c r="J1908" s="25"/>
      <c r="K1908" s="25"/>
      <c r="X1908" s="23"/>
    </row>
    <row r="1909" spans="8:24" ht="12.75">
      <c r="H1909" s="25"/>
      <c r="I1909" s="25"/>
      <c r="J1909" s="25"/>
      <c r="K1909" s="25"/>
      <c r="X1909" s="23"/>
    </row>
    <row r="1910" spans="8:24" ht="12.75">
      <c r="H1910" s="25"/>
      <c r="I1910" s="25"/>
      <c r="J1910" s="25"/>
      <c r="K1910" s="25"/>
      <c r="X1910" s="23"/>
    </row>
    <row r="1911" spans="8:24" ht="12.75">
      <c r="H1911" s="25"/>
      <c r="I1911" s="25"/>
      <c r="J1911" s="25"/>
      <c r="K1911" s="25"/>
      <c r="X1911" s="23"/>
    </row>
    <row r="1912" spans="8:24" ht="12.75">
      <c r="H1912" s="25"/>
      <c r="I1912" s="25"/>
      <c r="J1912" s="25"/>
      <c r="K1912" s="25"/>
      <c r="X1912" s="23"/>
    </row>
    <row r="1913" spans="8:24" ht="12.75">
      <c r="H1913" s="25"/>
      <c r="I1913" s="25"/>
      <c r="J1913" s="25"/>
      <c r="K1913" s="25"/>
      <c r="X1913" s="23"/>
    </row>
    <row r="1914" spans="8:24" ht="12.75">
      <c r="H1914" s="25"/>
      <c r="I1914" s="25"/>
      <c r="J1914" s="25"/>
      <c r="K1914" s="25"/>
      <c r="X1914" s="23"/>
    </row>
    <row r="1915" spans="8:24" ht="12.75">
      <c r="H1915" s="25"/>
      <c r="I1915" s="25"/>
      <c r="J1915" s="25"/>
      <c r="K1915" s="25"/>
      <c r="X1915" s="23"/>
    </row>
    <row r="1916" spans="8:24" ht="12.75">
      <c r="H1916" s="25"/>
      <c r="I1916" s="25"/>
      <c r="J1916" s="25"/>
      <c r="K1916" s="25"/>
      <c r="X1916" s="23"/>
    </row>
    <row r="1917" spans="8:24" ht="12.75">
      <c r="H1917" s="25"/>
      <c r="I1917" s="25"/>
      <c r="J1917" s="25"/>
      <c r="K1917" s="25"/>
      <c r="X1917" s="23"/>
    </row>
    <row r="1918" spans="8:24" ht="12.75">
      <c r="H1918" s="25"/>
      <c r="I1918" s="25"/>
      <c r="J1918" s="25"/>
      <c r="K1918" s="25"/>
      <c r="X1918" s="23"/>
    </row>
    <row r="1919" spans="8:24" ht="12.75">
      <c r="H1919" s="25"/>
      <c r="I1919" s="25"/>
      <c r="J1919" s="25"/>
      <c r="K1919" s="25"/>
      <c r="X1919" s="23"/>
    </row>
    <row r="1920" spans="8:24" ht="12.75">
      <c r="H1920" s="25"/>
      <c r="I1920" s="25"/>
      <c r="J1920" s="25"/>
      <c r="K1920" s="25"/>
      <c r="X1920" s="23"/>
    </row>
    <row r="1921" spans="8:24" ht="12.75">
      <c r="H1921" s="25"/>
      <c r="I1921" s="25"/>
      <c r="J1921" s="25"/>
      <c r="K1921" s="25"/>
      <c r="X1921" s="23"/>
    </row>
    <row r="1922" spans="8:24" ht="12.75">
      <c r="H1922" s="25"/>
      <c r="I1922" s="25"/>
      <c r="J1922" s="25"/>
      <c r="K1922" s="25"/>
      <c r="X1922" s="23"/>
    </row>
    <row r="1923" spans="8:24" ht="12.75">
      <c r="H1923" s="25"/>
      <c r="I1923" s="25"/>
      <c r="J1923" s="25"/>
      <c r="K1923" s="25"/>
      <c r="X1923" s="23"/>
    </row>
    <row r="1924" spans="8:24" ht="12.75">
      <c r="H1924" s="25"/>
      <c r="I1924" s="25"/>
      <c r="J1924" s="25"/>
      <c r="K1924" s="25"/>
      <c r="X1924" s="23"/>
    </row>
    <row r="1925" spans="8:24" ht="12.75">
      <c r="H1925" s="25"/>
      <c r="I1925" s="25"/>
      <c r="J1925" s="25"/>
      <c r="K1925" s="25"/>
      <c r="X1925" s="23"/>
    </row>
    <row r="1926" spans="8:24" ht="12.75">
      <c r="H1926" s="25"/>
      <c r="I1926" s="25"/>
      <c r="J1926" s="25"/>
      <c r="K1926" s="25"/>
      <c r="X1926" s="23"/>
    </row>
    <row r="1927" spans="8:24" ht="12.75">
      <c r="H1927" s="25"/>
      <c r="I1927" s="25"/>
      <c r="J1927" s="25"/>
      <c r="K1927" s="25"/>
      <c r="X1927" s="23"/>
    </row>
    <row r="1928" spans="8:24" ht="12.75">
      <c r="H1928" s="25"/>
      <c r="I1928" s="25"/>
      <c r="J1928" s="25"/>
      <c r="K1928" s="25"/>
      <c r="X1928" s="23"/>
    </row>
    <row r="1929" spans="8:24" ht="12.75">
      <c r="H1929" s="25"/>
      <c r="I1929" s="25"/>
      <c r="J1929" s="25"/>
      <c r="K1929" s="25"/>
      <c r="X1929" s="23"/>
    </row>
    <row r="1930" spans="8:24" ht="12.75">
      <c r="H1930" s="25"/>
      <c r="I1930" s="25"/>
      <c r="J1930" s="25"/>
      <c r="K1930" s="25"/>
      <c r="X1930" s="23"/>
    </row>
    <row r="1931" spans="8:24" ht="12.75">
      <c r="H1931" s="25"/>
      <c r="I1931" s="25"/>
      <c r="J1931" s="25"/>
      <c r="K1931" s="25"/>
      <c r="X1931" s="23"/>
    </row>
    <row r="1932" spans="8:24" ht="12.75">
      <c r="H1932" s="25"/>
      <c r="I1932" s="25"/>
      <c r="J1932" s="25"/>
      <c r="K1932" s="25"/>
      <c r="X1932" s="23"/>
    </row>
    <row r="1933" spans="8:24" ht="12.75">
      <c r="H1933" s="25"/>
      <c r="I1933" s="25"/>
      <c r="J1933" s="25"/>
      <c r="K1933" s="25"/>
      <c r="X1933" s="23"/>
    </row>
    <row r="1934" spans="8:24" ht="12.75">
      <c r="H1934" s="25"/>
      <c r="I1934" s="25"/>
      <c r="J1934" s="25"/>
      <c r="K1934" s="25"/>
      <c r="X1934" s="23"/>
    </row>
    <row r="1935" spans="8:24" ht="12.75">
      <c r="H1935" s="25"/>
      <c r="I1935" s="25"/>
      <c r="J1935" s="25"/>
      <c r="K1935" s="25"/>
      <c r="X1935" s="23"/>
    </row>
    <row r="1936" spans="8:24" ht="12.75">
      <c r="H1936" s="25"/>
      <c r="I1936" s="25"/>
      <c r="J1936" s="25"/>
      <c r="K1936" s="25"/>
      <c r="X1936" s="23"/>
    </row>
    <row r="1937" spans="8:24" ht="12.75">
      <c r="H1937" s="25"/>
      <c r="I1937" s="25"/>
      <c r="J1937" s="25"/>
      <c r="K1937" s="25"/>
      <c r="X1937" s="23"/>
    </row>
    <row r="1938" spans="8:24" ht="12.75">
      <c r="H1938" s="25"/>
      <c r="I1938" s="25"/>
      <c r="J1938" s="25"/>
      <c r="K1938" s="25"/>
      <c r="X1938" s="23"/>
    </row>
    <row r="1939" spans="8:24" ht="12.75">
      <c r="H1939" s="25"/>
      <c r="I1939" s="25"/>
      <c r="J1939" s="25"/>
      <c r="K1939" s="25"/>
      <c r="X1939" s="23"/>
    </row>
    <row r="1940" spans="8:24" ht="12.75">
      <c r="H1940" s="25"/>
      <c r="I1940" s="25"/>
      <c r="J1940" s="25"/>
      <c r="K1940" s="25"/>
      <c r="X1940" s="23"/>
    </row>
    <row r="1941" spans="8:24" ht="12.75">
      <c r="H1941" s="25"/>
      <c r="I1941" s="25"/>
      <c r="J1941" s="25"/>
      <c r="K1941" s="25"/>
      <c r="X1941" s="23"/>
    </row>
    <row r="1942" spans="8:24" ht="12.75">
      <c r="H1942" s="25"/>
      <c r="I1942" s="25"/>
      <c r="J1942" s="25"/>
      <c r="K1942" s="25"/>
      <c r="X1942" s="23"/>
    </row>
    <row r="1943" spans="8:24" ht="12.75">
      <c r="H1943" s="25"/>
      <c r="I1943" s="25"/>
      <c r="J1943" s="25"/>
      <c r="K1943" s="25"/>
      <c r="X1943" s="23"/>
    </row>
    <row r="1944" spans="8:24" ht="12.75">
      <c r="H1944" s="25"/>
      <c r="I1944" s="25"/>
      <c r="J1944" s="25"/>
      <c r="K1944" s="25"/>
      <c r="X1944" s="23"/>
    </row>
    <row r="1945" spans="8:24" ht="12.75">
      <c r="H1945" s="25"/>
      <c r="I1945" s="25"/>
      <c r="J1945" s="25"/>
      <c r="K1945" s="25"/>
      <c r="X1945" s="23"/>
    </row>
    <row r="1946" spans="8:24" ht="12.75">
      <c r="H1946" s="25"/>
      <c r="I1946" s="25"/>
      <c r="J1946" s="25"/>
      <c r="K1946" s="25"/>
      <c r="X1946" s="23"/>
    </row>
    <row r="1947" spans="8:24" ht="12.75">
      <c r="H1947" s="25"/>
      <c r="I1947" s="25"/>
      <c r="J1947" s="25"/>
      <c r="K1947" s="25"/>
      <c r="X1947" s="23"/>
    </row>
    <row r="1948" spans="8:24" ht="12.75">
      <c r="H1948" s="25"/>
      <c r="I1948" s="25"/>
      <c r="J1948" s="25"/>
      <c r="K1948" s="25"/>
      <c r="X1948" s="23"/>
    </row>
    <row r="1949" spans="8:24" ht="12.75">
      <c r="H1949" s="25"/>
      <c r="I1949" s="25"/>
      <c r="J1949" s="25"/>
      <c r="K1949" s="25"/>
      <c r="X1949" s="23"/>
    </row>
    <row r="1950" spans="8:24" ht="12.75">
      <c r="H1950" s="25"/>
      <c r="I1950" s="25"/>
      <c r="J1950" s="25"/>
      <c r="K1950" s="25"/>
      <c r="X1950" s="23"/>
    </row>
    <row r="1951" spans="8:24" ht="12.75">
      <c r="H1951" s="25"/>
      <c r="I1951" s="25"/>
      <c r="J1951" s="25"/>
      <c r="K1951" s="25"/>
      <c r="X1951" s="23"/>
    </row>
    <row r="1952" spans="8:24" ht="12.75">
      <c r="H1952" s="25"/>
      <c r="I1952" s="25"/>
      <c r="J1952" s="25"/>
      <c r="K1952" s="25"/>
      <c r="X1952" s="23"/>
    </row>
    <row r="1953" spans="8:24" ht="12.75">
      <c r="H1953" s="25"/>
      <c r="I1953" s="25"/>
      <c r="J1953" s="25"/>
      <c r="K1953" s="25"/>
      <c r="X1953" s="23"/>
    </row>
    <row r="1954" spans="8:24" ht="12.75">
      <c r="H1954" s="25"/>
      <c r="I1954" s="25"/>
      <c r="J1954" s="25"/>
      <c r="K1954" s="25"/>
      <c r="X1954" s="23"/>
    </row>
    <row r="1955" spans="8:24" ht="12.75">
      <c r="H1955" s="25"/>
      <c r="I1955" s="25"/>
      <c r="J1955" s="25"/>
      <c r="K1955" s="25"/>
      <c r="X1955" s="23"/>
    </row>
    <row r="1956" spans="8:24" ht="12.75">
      <c r="H1956" s="25"/>
      <c r="I1956" s="25"/>
      <c r="J1956" s="25"/>
      <c r="K1956" s="25"/>
      <c r="X1956" s="23"/>
    </row>
    <row r="1957" spans="8:24" ht="12.75">
      <c r="H1957" s="25"/>
      <c r="I1957" s="25"/>
      <c r="J1957" s="25"/>
      <c r="K1957" s="25"/>
      <c r="X1957" s="23"/>
    </row>
    <row r="1958" spans="8:24" ht="12.75">
      <c r="H1958" s="25"/>
      <c r="I1958" s="25"/>
      <c r="J1958" s="25"/>
      <c r="K1958" s="25"/>
      <c r="X1958" s="23"/>
    </row>
    <row r="1959" spans="8:24" ht="12.75">
      <c r="H1959" s="25"/>
      <c r="I1959" s="25"/>
      <c r="J1959" s="25"/>
      <c r="K1959" s="25"/>
      <c r="X1959" s="23"/>
    </row>
    <row r="1960" spans="8:24" ht="12.75">
      <c r="H1960" s="25"/>
      <c r="I1960" s="25"/>
      <c r="J1960" s="25"/>
      <c r="K1960" s="25"/>
      <c r="X1960" s="23"/>
    </row>
    <row r="1961" spans="8:24" ht="12.75">
      <c r="H1961" s="25"/>
      <c r="I1961" s="25"/>
      <c r="J1961" s="25"/>
      <c r="K1961" s="25"/>
      <c r="X1961" s="23"/>
    </row>
    <row r="1962" spans="8:24" ht="12.75">
      <c r="H1962" s="25"/>
      <c r="I1962" s="25"/>
      <c r="J1962" s="25"/>
      <c r="K1962" s="25"/>
      <c r="X1962" s="23"/>
    </row>
    <row r="1963" spans="8:24" ht="12.75">
      <c r="H1963" s="25"/>
      <c r="I1963" s="25"/>
      <c r="J1963" s="25"/>
      <c r="K1963" s="25"/>
      <c r="X1963" s="23"/>
    </row>
    <row r="1964" spans="8:24" ht="12.75">
      <c r="H1964" s="25"/>
      <c r="I1964" s="25"/>
      <c r="J1964" s="25"/>
      <c r="K1964" s="25"/>
      <c r="X1964" s="23"/>
    </row>
    <row r="1965" spans="8:24" ht="12.75">
      <c r="H1965" s="25"/>
      <c r="I1965" s="25"/>
      <c r="J1965" s="25"/>
      <c r="K1965" s="25"/>
      <c r="X1965" s="23"/>
    </row>
    <row r="1966" spans="8:24" ht="12.75">
      <c r="H1966" s="25"/>
      <c r="I1966" s="25"/>
      <c r="J1966" s="25"/>
      <c r="K1966" s="25"/>
      <c r="X1966" s="23"/>
    </row>
    <row r="1967" spans="8:24" ht="12.75">
      <c r="H1967" s="25"/>
      <c r="I1967" s="25"/>
      <c r="J1967" s="25"/>
      <c r="K1967" s="25"/>
      <c r="X1967" s="23"/>
    </row>
    <row r="1968" spans="8:24" ht="12.75">
      <c r="H1968" s="25"/>
      <c r="I1968" s="25"/>
      <c r="J1968" s="25"/>
      <c r="K1968" s="25"/>
      <c r="X1968" s="23"/>
    </row>
    <row r="1969" spans="8:24" ht="12.75">
      <c r="H1969" s="25"/>
      <c r="I1969" s="25"/>
      <c r="J1969" s="25"/>
      <c r="K1969" s="25"/>
      <c r="X1969" s="23"/>
    </row>
    <row r="1970" spans="8:24" ht="12.75">
      <c r="H1970" s="25"/>
      <c r="I1970" s="25"/>
      <c r="J1970" s="25"/>
      <c r="K1970" s="25"/>
      <c r="X1970" s="23"/>
    </row>
    <row r="1971" spans="8:24" ht="12.75">
      <c r="H1971" s="25"/>
      <c r="I1971" s="25"/>
      <c r="J1971" s="25"/>
      <c r="K1971" s="25"/>
      <c r="X1971" s="23"/>
    </row>
    <row r="1972" spans="8:24" ht="12.75">
      <c r="H1972" s="25"/>
      <c r="I1972" s="25"/>
      <c r="J1972" s="25"/>
      <c r="K1972" s="25"/>
      <c r="X1972" s="23"/>
    </row>
    <row r="1973" spans="8:24" ht="12.75">
      <c r="H1973" s="25"/>
      <c r="I1973" s="25"/>
      <c r="J1973" s="25"/>
      <c r="K1973" s="25"/>
      <c r="X1973" s="23"/>
    </row>
    <row r="1974" spans="8:24" ht="12.75">
      <c r="H1974" s="25"/>
      <c r="I1974" s="25"/>
      <c r="J1974" s="25"/>
      <c r="K1974" s="25"/>
      <c r="X1974" s="23"/>
    </row>
    <row r="1975" spans="8:24" ht="12.75">
      <c r="H1975" s="25"/>
      <c r="I1975" s="25"/>
      <c r="J1975" s="25"/>
      <c r="K1975" s="25"/>
      <c r="X1975" s="23"/>
    </row>
    <row r="1976" spans="8:24" ht="12.75">
      <c r="H1976" s="25"/>
      <c r="I1976" s="25"/>
      <c r="J1976" s="25"/>
      <c r="K1976" s="25"/>
      <c r="X1976" s="23"/>
    </row>
    <row r="1977" spans="8:24" ht="12.75">
      <c r="H1977" s="25"/>
      <c r="I1977" s="25"/>
      <c r="J1977" s="25"/>
      <c r="K1977" s="25"/>
      <c r="X1977" s="23"/>
    </row>
    <row r="1978" spans="8:24" ht="12.75">
      <c r="H1978" s="25"/>
      <c r="I1978" s="25"/>
      <c r="J1978" s="25"/>
      <c r="K1978" s="25"/>
      <c r="X1978" s="23"/>
    </row>
    <row r="1979" spans="8:24" ht="12.75">
      <c r="H1979" s="25"/>
      <c r="I1979" s="25"/>
      <c r="J1979" s="25"/>
      <c r="K1979" s="25"/>
      <c r="X1979" s="23"/>
    </row>
    <row r="1980" spans="8:24" ht="12.75">
      <c r="H1980" s="25"/>
      <c r="I1980" s="25"/>
      <c r="J1980" s="25"/>
      <c r="K1980" s="25"/>
      <c r="X1980" s="23"/>
    </row>
    <row r="1981" spans="8:24" ht="12.75">
      <c r="H1981" s="25"/>
      <c r="I1981" s="25"/>
      <c r="J1981" s="25"/>
      <c r="K1981" s="25"/>
      <c r="X1981" s="23"/>
    </row>
    <row r="1982" spans="8:24" ht="12.75">
      <c r="H1982" s="25"/>
      <c r="I1982" s="25"/>
      <c r="J1982" s="25"/>
      <c r="K1982" s="25"/>
      <c r="X1982" s="23"/>
    </row>
    <row r="1983" spans="8:24" ht="12.75">
      <c r="H1983" s="25"/>
      <c r="I1983" s="25"/>
      <c r="J1983" s="25"/>
      <c r="K1983" s="25"/>
      <c r="X1983" s="23"/>
    </row>
    <row r="1984" spans="8:24" ht="12.75">
      <c r="H1984" s="25"/>
      <c r="I1984" s="25"/>
      <c r="J1984" s="25"/>
      <c r="K1984" s="25"/>
      <c r="X1984" s="23"/>
    </row>
    <row r="1985" spans="8:24" ht="12.75">
      <c r="H1985" s="25"/>
      <c r="I1985" s="25"/>
      <c r="J1985" s="25"/>
      <c r="K1985" s="25"/>
      <c r="X1985" s="23"/>
    </row>
    <row r="1986" spans="8:24" ht="12.75">
      <c r="H1986" s="25"/>
      <c r="I1986" s="25"/>
      <c r="J1986" s="25"/>
      <c r="K1986" s="25"/>
      <c r="X1986" s="23"/>
    </row>
    <row r="1987" spans="8:24" ht="12.75">
      <c r="H1987" s="25"/>
      <c r="I1987" s="25"/>
      <c r="J1987" s="25"/>
      <c r="K1987" s="25"/>
      <c r="X1987" s="23"/>
    </row>
    <row r="1988" spans="8:24" ht="12.75">
      <c r="H1988" s="25"/>
      <c r="I1988" s="25"/>
      <c r="J1988" s="25"/>
      <c r="K1988" s="25"/>
      <c r="X1988" s="23"/>
    </row>
    <row r="1989" spans="8:24" ht="12.75">
      <c r="H1989" s="25"/>
      <c r="I1989" s="25"/>
      <c r="J1989" s="25"/>
      <c r="K1989" s="25"/>
      <c r="X1989" s="23"/>
    </row>
    <row r="1990" spans="8:24" ht="12.75">
      <c r="H1990" s="25"/>
      <c r="I1990" s="25"/>
      <c r="J1990" s="25"/>
      <c r="K1990" s="25"/>
      <c r="X1990" s="23"/>
    </row>
    <row r="1991" spans="8:24" ht="12.75">
      <c r="H1991" s="25"/>
      <c r="I1991" s="25"/>
      <c r="J1991" s="25"/>
      <c r="K1991" s="25"/>
      <c r="X1991" s="23"/>
    </row>
    <row r="1992" spans="8:24" ht="12.75">
      <c r="H1992" s="25"/>
      <c r="I1992" s="25"/>
      <c r="J1992" s="25"/>
      <c r="K1992" s="25"/>
      <c r="X1992" s="23"/>
    </row>
    <row r="1993" spans="8:24" ht="12.75">
      <c r="H1993" s="25"/>
      <c r="I1993" s="25"/>
      <c r="J1993" s="25"/>
      <c r="K1993" s="25"/>
      <c r="X1993" s="23"/>
    </row>
    <row r="1994" spans="8:24" ht="12.75">
      <c r="H1994" s="25"/>
      <c r="I1994" s="25"/>
      <c r="J1994" s="25"/>
      <c r="K1994" s="25"/>
      <c r="X1994" s="23"/>
    </row>
    <row r="1995" spans="8:24" ht="12.75">
      <c r="H1995" s="25"/>
      <c r="I1995" s="25"/>
      <c r="J1995" s="25"/>
      <c r="K1995" s="25"/>
      <c r="X1995" s="23"/>
    </row>
    <row r="1996" spans="8:24" ht="12.75">
      <c r="H1996" s="25"/>
      <c r="I1996" s="25"/>
      <c r="J1996" s="25"/>
      <c r="K1996" s="25"/>
      <c r="X1996" s="23"/>
    </row>
    <row r="1997" spans="8:24" ht="12.75">
      <c r="H1997" s="25"/>
      <c r="I1997" s="25"/>
      <c r="J1997" s="25"/>
      <c r="K1997" s="25"/>
      <c r="X1997" s="23"/>
    </row>
    <row r="1998" spans="8:24" ht="12.75">
      <c r="H1998" s="25"/>
      <c r="I1998" s="25"/>
      <c r="J1998" s="25"/>
      <c r="K1998" s="25"/>
      <c r="X1998" s="23"/>
    </row>
    <row r="1999" spans="8:24" ht="12.75">
      <c r="H1999" s="25"/>
      <c r="I1999" s="25"/>
      <c r="J1999" s="25"/>
      <c r="K1999" s="25"/>
      <c r="X1999" s="23"/>
    </row>
    <row r="2000" spans="8:24" ht="12.75">
      <c r="H2000" s="25"/>
      <c r="I2000" s="25"/>
      <c r="J2000" s="25"/>
      <c r="K2000" s="25"/>
      <c r="X2000" s="23"/>
    </row>
    <row r="2001" spans="8:24" ht="12.75">
      <c r="H2001" s="25"/>
      <c r="I2001" s="25"/>
      <c r="J2001" s="25"/>
      <c r="K2001" s="25"/>
      <c r="X2001" s="23"/>
    </row>
    <row r="2002" spans="8:24" ht="12.75">
      <c r="H2002" s="25"/>
      <c r="I2002" s="25"/>
      <c r="J2002" s="25"/>
      <c r="K2002" s="25"/>
      <c r="X2002" s="23"/>
    </row>
    <row r="2003" spans="8:24" ht="12.75">
      <c r="H2003" s="25"/>
      <c r="I2003" s="25"/>
      <c r="J2003" s="25"/>
      <c r="K2003" s="25"/>
      <c r="X2003" s="23"/>
    </row>
    <row r="2004" spans="8:24" ht="12.75">
      <c r="H2004" s="25"/>
      <c r="I2004" s="25"/>
      <c r="J2004" s="25"/>
      <c r="K2004" s="25"/>
      <c r="X2004" s="23"/>
    </row>
    <row r="2005" spans="8:24" ht="12.75">
      <c r="H2005" s="25"/>
      <c r="I2005" s="25"/>
      <c r="J2005" s="25"/>
      <c r="K2005" s="25"/>
      <c r="X2005" s="23"/>
    </row>
    <row r="2006" spans="8:24" ht="12.75">
      <c r="H2006" s="25"/>
      <c r="I2006" s="25"/>
      <c r="J2006" s="25"/>
      <c r="K2006" s="25"/>
      <c r="X2006" s="23"/>
    </row>
    <row r="2007" spans="8:24" ht="12.75">
      <c r="H2007" s="25"/>
      <c r="I2007" s="25"/>
      <c r="J2007" s="25"/>
      <c r="K2007" s="25"/>
      <c r="X2007" s="23"/>
    </row>
    <row r="2008" spans="8:24" ht="12.75">
      <c r="H2008" s="25"/>
      <c r="I2008" s="25"/>
      <c r="J2008" s="25"/>
      <c r="K2008" s="25"/>
      <c r="X2008" s="23"/>
    </row>
    <row r="2009" spans="8:24" ht="12.75">
      <c r="H2009" s="25"/>
      <c r="I2009" s="25"/>
      <c r="J2009" s="25"/>
      <c r="K2009" s="25"/>
      <c r="X2009" s="23"/>
    </row>
    <row r="2010" spans="8:24" ht="12.75">
      <c r="H2010" s="25"/>
      <c r="I2010" s="25"/>
      <c r="J2010" s="25"/>
      <c r="K2010" s="25"/>
      <c r="X2010" s="23"/>
    </row>
    <row r="2011" spans="8:24" ht="12.75">
      <c r="H2011" s="25"/>
      <c r="I2011" s="25"/>
      <c r="J2011" s="25"/>
      <c r="K2011" s="25"/>
      <c r="X2011" s="23"/>
    </row>
    <row r="2012" spans="8:24" ht="12.75">
      <c r="H2012" s="25"/>
      <c r="I2012" s="25"/>
      <c r="J2012" s="25"/>
      <c r="K2012" s="25"/>
      <c r="X2012" s="23"/>
    </row>
    <row r="2013" spans="8:24" ht="12.75">
      <c r="H2013" s="25"/>
      <c r="I2013" s="25"/>
      <c r="J2013" s="25"/>
      <c r="K2013" s="25"/>
      <c r="X2013" s="23"/>
    </row>
    <row r="2014" spans="8:24" ht="12.75">
      <c r="H2014" s="25"/>
      <c r="I2014" s="25"/>
      <c r="J2014" s="25"/>
      <c r="K2014" s="25"/>
      <c r="X2014" s="23"/>
    </row>
    <row r="2015" spans="8:24" ht="12.75">
      <c r="H2015" s="25"/>
      <c r="I2015" s="25"/>
      <c r="J2015" s="25"/>
      <c r="K2015" s="25"/>
      <c r="X2015" s="23"/>
    </row>
    <row r="2016" spans="8:24" ht="12.75">
      <c r="H2016" s="25"/>
      <c r="I2016" s="25"/>
      <c r="J2016" s="25"/>
      <c r="K2016" s="25"/>
      <c r="X2016" s="23"/>
    </row>
    <row r="2017" spans="8:24" ht="12.75">
      <c r="H2017" s="25"/>
      <c r="I2017" s="25"/>
      <c r="J2017" s="25"/>
      <c r="K2017" s="25"/>
      <c r="X2017" s="23"/>
    </row>
    <row r="2018" spans="8:24" ht="12.75">
      <c r="H2018" s="25"/>
      <c r="I2018" s="25"/>
      <c r="J2018" s="25"/>
      <c r="K2018" s="25"/>
      <c r="X2018" s="23"/>
    </row>
    <row r="2019" spans="8:24" ht="12.75">
      <c r="H2019" s="25"/>
      <c r="I2019" s="25"/>
      <c r="J2019" s="25"/>
      <c r="K2019" s="25"/>
      <c r="X2019" s="23"/>
    </row>
    <row r="2020" spans="8:24" ht="12.75">
      <c r="H2020" s="25"/>
      <c r="I2020" s="25"/>
      <c r="J2020" s="25"/>
      <c r="K2020" s="25"/>
      <c r="X2020" s="23"/>
    </row>
    <row r="2021" spans="8:24" ht="12.75">
      <c r="H2021" s="25"/>
      <c r="I2021" s="25"/>
      <c r="J2021" s="25"/>
      <c r="K2021" s="25"/>
      <c r="X2021" s="23"/>
    </row>
    <row r="2022" spans="8:24" ht="12.75">
      <c r="H2022" s="25"/>
      <c r="I2022" s="25"/>
      <c r="J2022" s="25"/>
      <c r="K2022" s="25"/>
      <c r="X2022" s="23"/>
    </row>
    <row r="2023" spans="8:24" ht="12.75">
      <c r="H2023" s="25"/>
      <c r="I2023" s="25"/>
      <c r="J2023" s="25"/>
      <c r="K2023" s="25"/>
      <c r="X2023" s="23"/>
    </row>
    <row r="2024" spans="8:24" ht="12.75">
      <c r="H2024" s="25"/>
      <c r="I2024" s="25"/>
      <c r="J2024" s="25"/>
      <c r="K2024" s="25"/>
      <c r="X2024" s="23"/>
    </row>
    <row r="2025" spans="8:24" ht="12.75">
      <c r="H2025" s="25"/>
      <c r="I2025" s="25"/>
      <c r="J2025" s="25"/>
      <c r="K2025" s="25"/>
      <c r="X2025" s="23"/>
    </row>
    <row r="2026" spans="8:24" ht="12.75">
      <c r="H2026" s="25"/>
      <c r="I2026" s="25"/>
      <c r="J2026" s="25"/>
      <c r="K2026" s="25"/>
      <c r="X2026" s="23"/>
    </row>
    <row r="2027" spans="8:24" ht="12.75">
      <c r="H2027" s="25"/>
      <c r="I2027" s="25"/>
      <c r="J2027" s="25"/>
      <c r="K2027" s="25"/>
      <c r="X2027" s="23"/>
    </row>
    <row r="2028" spans="8:24" ht="12.75">
      <c r="H2028" s="25"/>
      <c r="I2028" s="25"/>
      <c r="J2028" s="25"/>
      <c r="K2028" s="25"/>
      <c r="X2028" s="23"/>
    </row>
    <row r="2029" spans="8:24" ht="12.75">
      <c r="H2029" s="25"/>
      <c r="I2029" s="25"/>
      <c r="J2029" s="25"/>
      <c r="K2029" s="25"/>
      <c r="X2029" s="23"/>
    </row>
    <row r="2030" spans="8:24" ht="12.75">
      <c r="H2030" s="25"/>
      <c r="I2030" s="25"/>
      <c r="J2030" s="25"/>
      <c r="K2030" s="25"/>
      <c r="X2030" s="23"/>
    </row>
    <row r="2031" spans="8:24" ht="12.75">
      <c r="H2031" s="25"/>
      <c r="I2031" s="25"/>
      <c r="J2031" s="25"/>
      <c r="K2031" s="25"/>
      <c r="X2031" s="23"/>
    </row>
    <row r="2032" spans="8:24" ht="12.75">
      <c r="H2032" s="25"/>
      <c r="I2032" s="25"/>
      <c r="J2032" s="25"/>
      <c r="K2032" s="25"/>
      <c r="X2032" s="23"/>
    </row>
    <row r="2033" spans="8:24" ht="12.75">
      <c r="H2033" s="25"/>
      <c r="I2033" s="25"/>
      <c r="J2033" s="25"/>
      <c r="K2033" s="25"/>
      <c r="X2033" s="23"/>
    </row>
    <row r="2034" spans="8:24" ht="12.75">
      <c r="H2034" s="25"/>
      <c r="I2034" s="25"/>
      <c r="J2034" s="25"/>
      <c r="K2034" s="25"/>
      <c r="X2034" s="23"/>
    </row>
    <row r="2035" spans="8:24" ht="12.75">
      <c r="H2035" s="25"/>
      <c r="I2035" s="25"/>
      <c r="J2035" s="25"/>
      <c r="K2035" s="25"/>
      <c r="X2035" s="23"/>
    </row>
    <row r="2036" spans="8:24" ht="12.75">
      <c r="H2036" s="25"/>
      <c r="I2036" s="25"/>
      <c r="J2036" s="25"/>
      <c r="K2036" s="25"/>
      <c r="X2036" s="23"/>
    </row>
    <row r="2037" spans="8:24" ht="12.75">
      <c r="H2037" s="25"/>
      <c r="I2037" s="25"/>
      <c r="J2037" s="25"/>
      <c r="K2037" s="25"/>
      <c r="X2037" s="23"/>
    </row>
    <row r="2038" spans="8:24" ht="12.75">
      <c r="H2038" s="25"/>
      <c r="I2038" s="25"/>
      <c r="J2038" s="25"/>
      <c r="K2038" s="25"/>
      <c r="X2038" s="23"/>
    </row>
    <row r="2039" spans="8:24" ht="12.75">
      <c r="H2039" s="25"/>
      <c r="I2039" s="25"/>
      <c r="J2039" s="25"/>
      <c r="K2039" s="25"/>
      <c r="X2039" s="23"/>
    </row>
    <row r="2040" spans="8:24" ht="12.75">
      <c r="H2040" s="25"/>
      <c r="I2040" s="25"/>
      <c r="J2040" s="25"/>
      <c r="K2040" s="25"/>
      <c r="X2040" s="23"/>
    </row>
    <row r="2041" spans="8:24" ht="12.75">
      <c r="H2041" s="25"/>
      <c r="I2041" s="25"/>
      <c r="J2041" s="25"/>
      <c r="K2041" s="25"/>
      <c r="X2041" s="23"/>
    </row>
    <row r="2042" spans="8:24" ht="12.75">
      <c r="H2042" s="25"/>
      <c r="I2042" s="25"/>
      <c r="J2042" s="25"/>
      <c r="K2042" s="25"/>
      <c r="X2042" s="23"/>
    </row>
    <row r="2043" spans="8:24" ht="12.75">
      <c r="H2043" s="25"/>
      <c r="I2043" s="25"/>
      <c r="J2043" s="25"/>
      <c r="K2043" s="25"/>
      <c r="X2043" s="23"/>
    </row>
    <row r="2044" spans="8:24" ht="12.75">
      <c r="H2044" s="25"/>
      <c r="I2044" s="25"/>
      <c r="J2044" s="25"/>
      <c r="K2044" s="25"/>
      <c r="X2044" s="23"/>
    </row>
    <row r="2045" spans="8:24" ht="12.75">
      <c r="H2045" s="25"/>
      <c r="I2045" s="25"/>
      <c r="J2045" s="25"/>
      <c r="K2045" s="25"/>
      <c r="X2045" s="23"/>
    </row>
    <row r="2046" spans="8:24" ht="12.75">
      <c r="H2046" s="25"/>
      <c r="I2046" s="25"/>
      <c r="J2046" s="25"/>
      <c r="K2046" s="25"/>
      <c r="X2046" s="23"/>
    </row>
    <row r="2047" spans="8:24" ht="12.75">
      <c r="H2047" s="25"/>
      <c r="I2047" s="25"/>
      <c r="J2047" s="25"/>
      <c r="K2047" s="25"/>
      <c r="X2047" s="23"/>
    </row>
    <row r="2048" spans="8:24" ht="12.75">
      <c r="H2048" s="25"/>
      <c r="I2048" s="25"/>
      <c r="J2048" s="25"/>
      <c r="K2048" s="25"/>
      <c r="X2048" s="23"/>
    </row>
    <row r="2049" spans="8:24" ht="12.75">
      <c r="H2049" s="25"/>
      <c r="I2049" s="25"/>
      <c r="J2049" s="25"/>
      <c r="K2049" s="25"/>
      <c r="X2049" s="23"/>
    </row>
    <row r="2050" spans="8:24" ht="12.75">
      <c r="H2050" s="25"/>
      <c r="I2050" s="25"/>
      <c r="J2050" s="25"/>
      <c r="K2050" s="25"/>
      <c r="X2050" s="23"/>
    </row>
    <row r="2051" spans="8:24" ht="12.75">
      <c r="H2051" s="25"/>
      <c r="I2051" s="25"/>
      <c r="J2051" s="25"/>
      <c r="K2051" s="25"/>
      <c r="X2051" s="23"/>
    </row>
    <row r="2052" spans="8:24" ht="12.75">
      <c r="H2052" s="25"/>
      <c r="I2052" s="25"/>
      <c r="J2052" s="25"/>
      <c r="K2052" s="25"/>
      <c r="X2052" s="23"/>
    </row>
    <row r="2053" spans="8:24" ht="12.75">
      <c r="H2053" s="25"/>
      <c r="I2053" s="25"/>
      <c r="J2053" s="25"/>
      <c r="K2053" s="25"/>
      <c r="X2053" s="23"/>
    </row>
    <row r="2054" spans="8:24" ht="12.75">
      <c r="H2054" s="25"/>
      <c r="I2054" s="25"/>
      <c r="J2054" s="25"/>
      <c r="K2054" s="25"/>
      <c r="X2054" s="23"/>
    </row>
    <row r="2055" spans="8:24" ht="12.75">
      <c r="H2055" s="25"/>
      <c r="I2055" s="25"/>
      <c r="J2055" s="25"/>
      <c r="K2055" s="25"/>
      <c r="X2055" s="23"/>
    </row>
    <row r="2056" spans="8:24" ht="12.75">
      <c r="H2056" s="25"/>
      <c r="I2056" s="25"/>
      <c r="J2056" s="25"/>
      <c r="K2056" s="25"/>
      <c r="X2056" s="23"/>
    </row>
    <row r="2057" spans="8:24" ht="12.75">
      <c r="H2057" s="25"/>
      <c r="I2057" s="25"/>
      <c r="J2057" s="25"/>
      <c r="K2057" s="25"/>
      <c r="X2057" s="23"/>
    </row>
    <row r="2058" spans="8:24" ht="12.75">
      <c r="H2058" s="25"/>
      <c r="I2058" s="25"/>
      <c r="J2058" s="25"/>
      <c r="K2058" s="25"/>
      <c r="X2058" s="23"/>
    </row>
    <row r="2059" spans="8:24" ht="12.75">
      <c r="H2059" s="25"/>
      <c r="I2059" s="25"/>
      <c r="J2059" s="25"/>
      <c r="K2059" s="25"/>
      <c r="X2059" s="23"/>
    </row>
    <row r="2060" spans="8:24" ht="12.75">
      <c r="H2060" s="25"/>
      <c r="I2060" s="25"/>
      <c r="J2060" s="25"/>
      <c r="K2060" s="25"/>
      <c r="X2060" s="23"/>
    </row>
    <row r="2061" spans="8:24" ht="12.75">
      <c r="H2061" s="25"/>
      <c r="I2061" s="25"/>
      <c r="J2061" s="25"/>
      <c r="K2061" s="25"/>
      <c r="X2061" s="23"/>
    </row>
    <row r="2062" spans="8:24" ht="12.75">
      <c r="H2062" s="25"/>
      <c r="I2062" s="25"/>
      <c r="J2062" s="25"/>
      <c r="K2062" s="25"/>
      <c r="X2062" s="23"/>
    </row>
    <row r="2063" spans="8:24" ht="12.75">
      <c r="H2063" s="25"/>
      <c r="I2063" s="25"/>
      <c r="J2063" s="25"/>
      <c r="K2063" s="25"/>
      <c r="X2063" s="23"/>
    </row>
    <row r="2064" spans="8:24" ht="12.75">
      <c r="H2064" s="25"/>
      <c r="I2064" s="25"/>
      <c r="J2064" s="25"/>
      <c r="K2064" s="25"/>
      <c r="X2064" s="23"/>
    </row>
    <row r="2065" spans="8:24" ht="12.75">
      <c r="H2065" s="25"/>
      <c r="I2065" s="25"/>
      <c r="J2065" s="25"/>
      <c r="K2065" s="25"/>
      <c r="X2065" s="23"/>
    </row>
    <row r="2066" spans="8:24" ht="12.75">
      <c r="H2066" s="25"/>
      <c r="I2066" s="25"/>
      <c r="J2066" s="25"/>
      <c r="K2066" s="25"/>
      <c r="X2066" s="23"/>
    </row>
    <row r="2067" spans="8:24" ht="12.75">
      <c r="H2067" s="25"/>
      <c r="I2067" s="25"/>
      <c r="J2067" s="25"/>
      <c r="K2067" s="25"/>
      <c r="X2067" s="23"/>
    </row>
    <row r="2068" spans="8:24" ht="12.75">
      <c r="H2068" s="25"/>
      <c r="I2068" s="25"/>
      <c r="J2068" s="25"/>
      <c r="K2068" s="25"/>
      <c r="X2068" s="23"/>
    </row>
    <row r="2069" spans="8:24" ht="12.75">
      <c r="H2069" s="25"/>
      <c r="I2069" s="25"/>
      <c r="J2069" s="25"/>
      <c r="K2069" s="25"/>
      <c r="X2069" s="23"/>
    </row>
    <row r="2070" spans="8:24" ht="12.75">
      <c r="H2070" s="25"/>
      <c r="I2070" s="25"/>
      <c r="J2070" s="25"/>
      <c r="K2070" s="25"/>
      <c r="X2070" s="23"/>
    </row>
    <row r="2071" spans="8:24" ht="12.75">
      <c r="H2071" s="25"/>
      <c r="I2071" s="25"/>
      <c r="J2071" s="25"/>
      <c r="K2071" s="25"/>
      <c r="X2071" s="23"/>
    </row>
    <row r="2072" spans="8:24" ht="12.75">
      <c r="H2072" s="25"/>
      <c r="I2072" s="25"/>
      <c r="J2072" s="25"/>
      <c r="K2072" s="25"/>
      <c r="X2072" s="23"/>
    </row>
    <row r="2073" spans="8:24" ht="12.75">
      <c r="H2073" s="25"/>
      <c r="I2073" s="25"/>
      <c r="J2073" s="25"/>
      <c r="K2073" s="25"/>
      <c r="X2073" s="23"/>
    </row>
    <row r="2074" spans="8:24" ht="12.75">
      <c r="H2074" s="25"/>
      <c r="I2074" s="25"/>
      <c r="J2074" s="25"/>
      <c r="K2074" s="25"/>
      <c r="X2074" s="23"/>
    </row>
    <row r="2075" spans="8:24" ht="12.75">
      <c r="H2075" s="25"/>
      <c r="I2075" s="25"/>
      <c r="J2075" s="25"/>
      <c r="K2075" s="25"/>
      <c r="X2075" s="23"/>
    </row>
    <row r="2076" spans="8:24" ht="12.75">
      <c r="H2076" s="25"/>
      <c r="I2076" s="25"/>
      <c r="J2076" s="25"/>
      <c r="K2076" s="25"/>
      <c r="X2076" s="23"/>
    </row>
    <row r="2077" spans="8:24" ht="12.75">
      <c r="H2077" s="25"/>
      <c r="I2077" s="25"/>
      <c r="J2077" s="25"/>
      <c r="K2077" s="25"/>
      <c r="X2077" s="23"/>
    </row>
    <row r="2078" spans="8:24" ht="12.75">
      <c r="H2078" s="25"/>
      <c r="I2078" s="25"/>
      <c r="J2078" s="25"/>
      <c r="K2078" s="25"/>
      <c r="X2078" s="23"/>
    </row>
    <row r="2079" spans="8:24" ht="12.75">
      <c r="H2079" s="25"/>
      <c r="I2079" s="25"/>
      <c r="J2079" s="25"/>
      <c r="K2079" s="25"/>
      <c r="X2079" s="23"/>
    </row>
    <row r="2080" spans="8:24" ht="12.75">
      <c r="H2080" s="25"/>
      <c r="I2080" s="25"/>
      <c r="J2080" s="25"/>
      <c r="K2080" s="25"/>
      <c r="X2080" s="23"/>
    </row>
    <row r="2081" spans="8:24" ht="12.75">
      <c r="H2081" s="25"/>
      <c r="I2081" s="25"/>
      <c r="J2081" s="25"/>
      <c r="K2081" s="25"/>
      <c r="X2081" s="23"/>
    </row>
    <row r="2082" spans="8:24" ht="12.75">
      <c r="H2082" s="25"/>
      <c r="I2082" s="25"/>
      <c r="J2082" s="25"/>
      <c r="K2082" s="25"/>
      <c r="X2082" s="23"/>
    </row>
    <row r="2083" spans="8:24" ht="12.75">
      <c r="H2083" s="25"/>
      <c r="I2083" s="25"/>
      <c r="J2083" s="25"/>
      <c r="K2083" s="25"/>
      <c r="X2083" s="23"/>
    </row>
    <row r="2084" spans="8:24" ht="12.75">
      <c r="H2084" s="25"/>
      <c r="I2084" s="25"/>
      <c r="J2084" s="25"/>
      <c r="K2084" s="25"/>
      <c r="X2084" s="23"/>
    </row>
    <row r="2085" spans="8:24" ht="12.75">
      <c r="H2085" s="25"/>
      <c r="I2085" s="25"/>
      <c r="J2085" s="25"/>
      <c r="K2085" s="25"/>
      <c r="X2085" s="23"/>
    </row>
    <row r="2086" spans="8:24" ht="12.75">
      <c r="H2086" s="25"/>
      <c r="I2086" s="25"/>
      <c r="J2086" s="25"/>
      <c r="K2086" s="25"/>
      <c r="X2086" s="23"/>
    </row>
    <row r="2087" spans="8:24" ht="12.75">
      <c r="H2087" s="25"/>
      <c r="I2087" s="25"/>
      <c r="J2087" s="25"/>
      <c r="K2087" s="25"/>
      <c r="X2087" s="23"/>
    </row>
    <row r="2088" spans="8:24" ht="12.75">
      <c r="H2088" s="25"/>
      <c r="I2088" s="25"/>
      <c r="J2088" s="25"/>
      <c r="K2088" s="25"/>
      <c r="X2088" s="23"/>
    </row>
    <row r="2089" spans="8:24" ht="12.75">
      <c r="H2089" s="25"/>
      <c r="I2089" s="25"/>
      <c r="J2089" s="25"/>
      <c r="K2089" s="25"/>
      <c r="X2089" s="23"/>
    </row>
    <row r="2090" spans="8:24" ht="12.75">
      <c r="H2090" s="25"/>
      <c r="I2090" s="25"/>
      <c r="J2090" s="25"/>
      <c r="K2090" s="25"/>
      <c r="X2090" s="23"/>
    </row>
    <row r="2091" spans="8:24" ht="12.75">
      <c r="H2091" s="25"/>
      <c r="I2091" s="25"/>
      <c r="J2091" s="25"/>
      <c r="K2091" s="25"/>
      <c r="X2091" s="23"/>
    </row>
    <row r="2092" spans="8:24" ht="12.75">
      <c r="H2092" s="25"/>
      <c r="I2092" s="25"/>
      <c r="J2092" s="25"/>
      <c r="K2092" s="25"/>
      <c r="X2092" s="23"/>
    </row>
    <row r="2093" spans="8:24" ht="12.75">
      <c r="H2093" s="25"/>
      <c r="I2093" s="25"/>
      <c r="J2093" s="25"/>
      <c r="K2093" s="25"/>
      <c r="X2093" s="23"/>
    </row>
    <row r="2094" spans="8:24" ht="12.75">
      <c r="H2094" s="25"/>
      <c r="I2094" s="25"/>
      <c r="J2094" s="25"/>
      <c r="K2094" s="25"/>
      <c r="X2094" s="23"/>
    </row>
    <row r="2095" spans="8:24" ht="12.75">
      <c r="H2095" s="25"/>
      <c r="I2095" s="25"/>
      <c r="J2095" s="25"/>
      <c r="K2095" s="25"/>
      <c r="X2095" s="23"/>
    </row>
    <row r="2096" spans="8:24" ht="12.75">
      <c r="H2096" s="25"/>
      <c r="I2096" s="25"/>
      <c r="J2096" s="25"/>
      <c r="K2096" s="25"/>
      <c r="X2096" s="23"/>
    </row>
    <row r="2097" spans="8:24" ht="12.75">
      <c r="H2097" s="25"/>
      <c r="I2097" s="25"/>
      <c r="J2097" s="25"/>
      <c r="K2097" s="25"/>
      <c r="X2097" s="23"/>
    </row>
    <row r="2098" spans="8:24" ht="12.75">
      <c r="H2098" s="25"/>
      <c r="I2098" s="25"/>
      <c r="J2098" s="25"/>
      <c r="K2098" s="25"/>
      <c r="X2098" s="23"/>
    </row>
    <row r="2099" spans="8:24" ht="12.75">
      <c r="H2099" s="25"/>
      <c r="I2099" s="25"/>
      <c r="J2099" s="25"/>
      <c r="K2099" s="25"/>
      <c r="X2099" s="23"/>
    </row>
    <row r="2100" spans="8:24" ht="12.75">
      <c r="H2100" s="25"/>
      <c r="I2100" s="25"/>
      <c r="J2100" s="25"/>
      <c r="K2100" s="25"/>
      <c r="X2100" s="23"/>
    </row>
    <row r="2101" spans="8:24" ht="12.75">
      <c r="H2101" s="25"/>
      <c r="I2101" s="25"/>
      <c r="J2101" s="25"/>
      <c r="K2101" s="25"/>
      <c r="X2101" s="23"/>
    </row>
    <row r="2102" spans="8:24" ht="12.75">
      <c r="H2102" s="25"/>
      <c r="I2102" s="25"/>
      <c r="J2102" s="25"/>
      <c r="K2102" s="25"/>
      <c r="X2102" s="23"/>
    </row>
    <row r="2103" spans="8:24" ht="12.75">
      <c r="H2103" s="25"/>
      <c r="I2103" s="25"/>
      <c r="J2103" s="25"/>
      <c r="K2103" s="25"/>
      <c r="X2103" s="23"/>
    </row>
    <row r="2104" spans="8:24" ht="12.75">
      <c r="H2104" s="25"/>
      <c r="I2104" s="25"/>
      <c r="J2104" s="25"/>
      <c r="K2104" s="25"/>
      <c r="X2104" s="23"/>
    </row>
    <row r="2105" spans="8:24" ht="12.75">
      <c r="H2105" s="25"/>
      <c r="I2105" s="25"/>
      <c r="J2105" s="25"/>
      <c r="K2105" s="25"/>
      <c r="X2105" s="23"/>
    </row>
    <row r="2106" spans="8:24" ht="12.75">
      <c r="H2106" s="25"/>
      <c r="I2106" s="25"/>
      <c r="J2106" s="25"/>
      <c r="K2106" s="25"/>
      <c r="X2106" s="23"/>
    </row>
    <row r="2107" spans="8:24" ht="12.75">
      <c r="H2107" s="25"/>
      <c r="I2107" s="25"/>
      <c r="J2107" s="25"/>
      <c r="K2107" s="25"/>
      <c r="X2107" s="23"/>
    </row>
    <row r="2108" spans="8:24" ht="12.75">
      <c r="H2108" s="25"/>
      <c r="I2108" s="25"/>
      <c r="J2108" s="25"/>
      <c r="K2108" s="25"/>
      <c r="X2108" s="23"/>
    </row>
    <row r="2109" spans="8:24" ht="12.75">
      <c r="H2109" s="25"/>
      <c r="I2109" s="25"/>
      <c r="J2109" s="25"/>
      <c r="K2109" s="25"/>
      <c r="X2109" s="23"/>
    </row>
    <row r="2110" spans="8:24" ht="12.75">
      <c r="H2110" s="25"/>
      <c r="I2110" s="25"/>
      <c r="J2110" s="25"/>
      <c r="K2110" s="25"/>
      <c r="X2110" s="23"/>
    </row>
    <row r="2111" spans="8:24" ht="12.75">
      <c r="H2111" s="25"/>
      <c r="I2111" s="25"/>
      <c r="J2111" s="25"/>
      <c r="K2111" s="25"/>
      <c r="X2111" s="23"/>
    </row>
    <row r="2112" spans="8:24" ht="12.75">
      <c r="H2112" s="25"/>
      <c r="I2112" s="25"/>
      <c r="J2112" s="25"/>
      <c r="K2112" s="25"/>
      <c r="X2112" s="23"/>
    </row>
    <row r="2113" spans="8:24" ht="12.75">
      <c r="H2113" s="25"/>
      <c r="I2113" s="25"/>
      <c r="J2113" s="25"/>
      <c r="K2113" s="25"/>
      <c r="X2113" s="23"/>
    </row>
    <row r="2114" spans="8:24" ht="12.75">
      <c r="H2114" s="25"/>
      <c r="I2114" s="25"/>
      <c r="J2114" s="25"/>
      <c r="K2114" s="25"/>
      <c r="X2114" s="23"/>
    </row>
    <row r="2115" spans="8:24" ht="12.75">
      <c r="H2115" s="25"/>
      <c r="I2115" s="25"/>
      <c r="J2115" s="25"/>
      <c r="K2115" s="25"/>
      <c r="X2115" s="23"/>
    </row>
    <row r="2116" spans="8:24" ht="12.75">
      <c r="H2116" s="25"/>
      <c r="I2116" s="25"/>
      <c r="J2116" s="25"/>
      <c r="K2116" s="25"/>
      <c r="X2116" s="23"/>
    </row>
    <row r="2117" spans="8:24" ht="12.75">
      <c r="H2117" s="25"/>
      <c r="I2117" s="25"/>
      <c r="J2117" s="25"/>
      <c r="K2117" s="25"/>
      <c r="X2117" s="23"/>
    </row>
    <row r="2118" spans="8:24" ht="12.75">
      <c r="H2118" s="25"/>
      <c r="I2118" s="25"/>
      <c r="J2118" s="25"/>
      <c r="K2118" s="25"/>
      <c r="X2118" s="23"/>
    </row>
    <row r="2119" spans="8:24" ht="12.75">
      <c r="H2119" s="25"/>
      <c r="I2119" s="25"/>
      <c r="J2119" s="25"/>
      <c r="K2119" s="25"/>
      <c r="X2119" s="23"/>
    </row>
    <row r="2120" spans="8:24" ht="12.75">
      <c r="H2120" s="25"/>
      <c r="I2120" s="25"/>
      <c r="J2120" s="25"/>
      <c r="K2120" s="25"/>
      <c r="X2120" s="23"/>
    </row>
    <row r="2121" spans="8:24" ht="12.75">
      <c r="H2121" s="25"/>
      <c r="I2121" s="25"/>
      <c r="J2121" s="25"/>
      <c r="K2121" s="25"/>
      <c r="X2121" s="23"/>
    </row>
    <row r="2122" spans="8:24" ht="12.75">
      <c r="H2122" s="25"/>
      <c r="I2122" s="25"/>
      <c r="J2122" s="25"/>
      <c r="K2122" s="25"/>
      <c r="X2122" s="23"/>
    </row>
    <row r="2123" spans="8:24" ht="12.75">
      <c r="H2123" s="25"/>
      <c r="I2123" s="25"/>
      <c r="J2123" s="25"/>
      <c r="K2123" s="25"/>
      <c r="X2123" s="23"/>
    </row>
    <row r="2124" spans="8:24" ht="12.75">
      <c r="H2124" s="25"/>
      <c r="I2124" s="25"/>
      <c r="J2124" s="25"/>
      <c r="K2124" s="25"/>
      <c r="X2124" s="23"/>
    </row>
    <row r="2125" spans="8:24" ht="12.75">
      <c r="H2125" s="25"/>
      <c r="I2125" s="25"/>
      <c r="J2125" s="25"/>
      <c r="K2125" s="25"/>
      <c r="X2125" s="23"/>
    </row>
    <row r="2126" spans="8:24" ht="12.75">
      <c r="H2126" s="25"/>
      <c r="I2126" s="25"/>
      <c r="J2126" s="25"/>
      <c r="K2126" s="25"/>
      <c r="X2126" s="23"/>
    </row>
    <row r="2127" spans="8:24" ht="12.75">
      <c r="H2127" s="25"/>
      <c r="I2127" s="25"/>
      <c r="J2127" s="25"/>
      <c r="K2127" s="25"/>
      <c r="X2127" s="23"/>
    </row>
    <row r="2128" spans="8:24" ht="12.75">
      <c r="H2128" s="25"/>
      <c r="I2128" s="25"/>
      <c r="J2128" s="25"/>
      <c r="K2128" s="25"/>
      <c r="X2128" s="23"/>
    </row>
    <row r="2129" spans="8:24" ht="12.75">
      <c r="H2129" s="25"/>
      <c r="I2129" s="25"/>
      <c r="J2129" s="25"/>
      <c r="K2129" s="25"/>
      <c r="X2129" s="23"/>
    </row>
    <row r="2130" spans="8:24" ht="12.75">
      <c r="H2130" s="25"/>
      <c r="I2130" s="25"/>
      <c r="J2130" s="25"/>
      <c r="K2130" s="25"/>
      <c r="X2130" s="23"/>
    </row>
    <row r="2131" spans="8:24" ht="12.75">
      <c r="H2131" s="25"/>
      <c r="I2131" s="25"/>
      <c r="J2131" s="25"/>
      <c r="K2131" s="25"/>
      <c r="X2131" s="23"/>
    </row>
    <row r="2132" spans="8:24" ht="12.75">
      <c r="H2132" s="25"/>
      <c r="I2132" s="25"/>
      <c r="J2132" s="25"/>
      <c r="K2132" s="25"/>
      <c r="X2132" s="23"/>
    </row>
    <row r="2133" spans="8:24" ht="12.75">
      <c r="H2133" s="25"/>
      <c r="I2133" s="25"/>
      <c r="J2133" s="25"/>
      <c r="K2133" s="25"/>
      <c r="X2133" s="23"/>
    </row>
    <row r="2134" spans="8:24" ht="12.75">
      <c r="H2134" s="25"/>
      <c r="I2134" s="25"/>
      <c r="J2134" s="25"/>
      <c r="K2134" s="25"/>
      <c r="X2134" s="23"/>
    </row>
    <row r="2135" spans="8:24" ht="12.75">
      <c r="H2135" s="25"/>
      <c r="I2135" s="25"/>
      <c r="J2135" s="25"/>
      <c r="K2135" s="25"/>
      <c r="X2135" s="23"/>
    </row>
    <row r="2136" spans="8:24" ht="12.75">
      <c r="H2136" s="25"/>
      <c r="I2136" s="25"/>
      <c r="J2136" s="25"/>
      <c r="K2136" s="25"/>
      <c r="X2136" s="23"/>
    </row>
    <row r="2137" spans="8:24" ht="12.75">
      <c r="H2137" s="25"/>
      <c r="I2137" s="25"/>
      <c r="J2137" s="25"/>
      <c r="K2137" s="25"/>
      <c r="X2137" s="23"/>
    </row>
    <row r="2138" spans="8:24" ht="12.75">
      <c r="H2138" s="25"/>
      <c r="I2138" s="25"/>
      <c r="J2138" s="25"/>
      <c r="K2138" s="25"/>
      <c r="X2138" s="23"/>
    </row>
    <row r="2139" spans="8:24" ht="12.75">
      <c r="H2139" s="25"/>
      <c r="I2139" s="25"/>
      <c r="J2139" s="25"/>
      <c r="K2139" s="25"/>
      <c r="X2139" s="23"/>
    </row>
    <row r="2140" spans="8:24" ht="12.75">
      <c r="H2140" s="25"/>
      <c r="I2140" s="25"/>
      <c r="J2140" s="25"/>
      <c r="K2140" s="25"/>
      <c r="X2140" s="23"/>
    </row>
    <row r="2141" spans="8:24" ht="12.75">
      <c r="H2141" s="25"/>
      <c r="I2141" s="25"/>
      <c r="J2141" s="25"/>
      <c r="K2141" s="25"/>
      <c r="X2141" s="23"/>
    </row>
    <row r="2142" spans="8:24" ht="12.75">
      <c r="H2142" s="25"/>
      <c r="I2142" s="25"/>
      <c r="J2142" s="25"/>
      <c r="K2142" s="25"/>
      <c r="X2142" s="23"/>
    </row>
    <row r="2143" spans="8:24" ht="12.75">
      <c r="H2143" s="25"/>
      <c r="I2143" s="25"/>
      <c r="J2143" s="25"/>
      <c r="K2143" s="25"/>
      <c r="X2143" s="23"/>
    </row>
    <row r="2144" spans="8:24" ht="12.75">
      <c r="H2144" s="25"/>
      <c r="I2144" s="25"/>
      <c r="J2144" s="25"/>
      <c r="K2144" s="25"/>
      <c r="X2144" s="23"/>
    </row>
    <row r="2145" spans="8:24" ht="12.75">
      <c r="H2145" s="25"/>
      <c r="I2145" s="25"/>
      <c r="J2145" s="25"/>
      <c r="K2145" s="25"/>
      <c r="X2145" s="23"/>
    </row>
    <row r="2146" spans="8:24" ht="12.75">
      <c r="H2146" s="25"/>
      <c r="I2146" s="25"/>
      <c r="J2146" s="25"/>
      <c r="K2146" s="25"/>
      <c r="X2146" s="23"/>
    </row>
    <row r="2147" spans="8:24" ht="12.75">
      <c r="H2147" s="25"/>
      <c r="I2147" s="25"/>
      <c r="J2147" s="25"/>
      <c r="K2147" s="25"/>
      <c r="X2147" s="23"/>
    </row>
    <row r="2148" spans="8:24" ht="12.75">
      <c r="H2148" s="25"/>
      <c r="I2148" s="25"/>
      <c r="J2148" s="25"/>
      <c r="K2148" s="25"/>
      <c r="X2148" s="23"/>
    </row>
    <row r="2149" spans="8:24" ht="12.75">
      <c r="H2149" s="25"/>
      <c r="I2149" s="25"/>
      <c r="J2149" s="25"/>
      <c r="K2149" s="25"/>
      <c r="X2149" s="23"/>
    </row>
    <row r="2150" spans="8:24" ht="12.75">
      <c r="H2150" s="25"/>
      <c r="I2150" s="25"/>
      <c r="J2150" s="25"/>
      <c r="K2150" s="25"/>
      <c r="X2150" s="23"/>
    </row>
    <row r="2151" spans="8:24" ht="12.75">
      <c r="H2151" s="25"/>
      <c r="I2151" s="25"/>
      <c r="J2151" s="25"/>
      <c r="K2151" s="25"/>
      <c r="X2151" s="23"/>
    </row>
    <row r="2152" spans="8:24" ht="12.75">
      <c r="H2152" s="25"/>
      <c r="I2152" s="25"/>
      <c r="J2152" s="25"/>
      <c r="K2152" s="25"/>
      <c r="X2152" s="23"/>
    </row>
    <row r="2153" spans="8:24" ht="12.75">
      <c r="H2153" s="25"/>
      <c r="I2153" s="25"/>
      <c r="J2153" s="25"/>
      <c r="K2153" s="25"/>
      <c r="X2153" s="23"/>
    </row>
    <row r="2154" spans="8:24" ht="12.75">
      <c r="H2154" s="25"/>
      <c r="I2154" s="25"/>
      <c r="J2154" s="25"/>
      <c r="K2154" s="25"/>
      <c r="X2154" s="23"/>
    </row>
    <row r="2155" spans="8:24" ht="12.75">
      <c r="H2155" s="25"/>
      <c r="I2155" s="25"/>
      <c r="J2155" s="25"/>
      <c r="K2155" s="25"/>
      <c r="X2155" s="23"/>
    </row>
    <row r="2156" spans="8:24" ht="12.75">
      <c r="H2156" s="25"/>
      <c r="I2156" s="25"/>
      <c r="J2156" s="25"/>
      <c r="K2156" s="25"/>
      <c r="X2156" s="23"/>
    </row>
    <row r="2157" spans="8:24" ht="12.75">
      <c r="H2157" s="25"/>
      <c r="I2157" s="25"/>
      <c r="J2157" s="25"/>
      <c r="K2157" s="25"/>
      <c r="X2157" s="23"/>
    </row>
    <row r="2158" spans="8:24" ht="12.75">
      <c r="H2158" s="25"/>
      <c r="I2158" s="25"/>
      <c r="J2158" s="25"/>
      <c r="K2158" s="25"/>
      <c r="X2158" s="23"/>
    </row>
    <row r="2159" spans="8:24" ht="12.75">
      <c r="H2159" s="25"/>
      <c r="I2159" s="25"/>
      <c r="J2159" s="25"/>
      <c r="K2159" s="25"/>
      <c r="X2159" s="23"/>
    </row>
    <row r="2160" spans="8:24" ht="12.75">
      <c r="H2160" s="25"/>
      <c r="I2160" s="25"/>
      <c r="J2160" s="25"/>
      <c r="K2160" s="25"/>
      <c r="X2160" s="23"/>
    </row>
    <row r="2161" spans="8:24" ht="12.75">
      <c r="H2161" s="25"/>
      <c r="I2161" s="25"/>
      <c r="J2161" s="25"/>
      <c r="K2161" s="25"/>
      <c r="X2161" s="23"/>
    </row>
    <row r="2162" spans="8:24" ht="12.75">
      <c r="H2162" s="25"/>
      <c r="I2162" s="25"/>
      <c r="J2162" s="25"/>
      <c r="K2162" s="25"/>
      <c r="X2162" s="23"/>
    </row>
    <row r="2163" spans="8:24" ht="12.75">
      <c r="H2163" s="25"/>
      <c r="I2163" s="25"/>
      <c r="J2163" s="25"/>
      <c r="K2163" s="25"/>
      <c r="X2163" s="23"/>
    </row>
    <row r="2164" spans="8:24" ht="12.75">
      <c r="H2164" s="25"/>
      <c r="I2164" s="25"/>
      <c r="J2164" s="25"/>
      <c r="K2164" s="25"/>
      <c r="X2164" s="23"/>
    </row>
    <row r="2165" spans="8:24" ht="12.75">
      <c r="H2165" s="25"/>
      <c r="I2165" s="25"/>
      <c r="J2165" s="25"/>
      <c r="K2165" s="25"/>
      <c r="X2165" s="23"/>
    </row>
    <row r="2166" spans="8:24" ht="12.75">
      <c r="H2166" s="25"/>
      <c r="I2166" s="25"/>
      <c r="J2166" s="25"/>
      <c r="K2166" s="25"/>
      <c r="X2166" s="23"/>
    </row>
    <row r="2167" spans="8:24" ht="12.75">
      <c r="H2167" s="25"/>
      <c r="I2167" s="25"/>
      <c r="J2167" s="25"/>
      <c r="K2167" s="25"/>
      <c r="X2167" s="23"/>
    </row>
    <row r="2168" spans="8:24" ht="12.75">
      <c r="H2168" s="25"/>
      <c r="I2168" s="25"/>
      <c r="J2168" s="25"/>
      <c r="K2168" s="25"/>
      <c r="X2168" s="23"/>
    </row>
    <row r="2169" spans="8:24" ht="12.75">
      <c r="H2169" s="25"/>
      <c r="I2169" s="25"/>
      <c r="J2169" s="25"/>
      <c r="K2169" s="25"/>
      <c r="X2169" s="23"/>
    </row>
    <row r="2170" spans="8:24" ht="12.75">
      <c r="H2170" s="25"/>
      <c r="I2170" s="25"/>
      <c r="J2170" s="25"/>
      <c r="K2170" s="25"/>
      <c r="X2170" s="23"/>
    </row>
    <row r="2171" spans="8:24" ht="12.75">
      <c r="H2171" s="25"/>
      <c r="I2171" s="25"/>
      <c r="J2171" s="25"/>
      <c r="K2171" s="25"/>
      <c r="X2171" s="23"/>
    </row>
    <row r="2172" spans="8:24" ht="12.75">
      <c r="H2172" s="25"/>
      <c r="I2172" s="25"/>
      <c r="J2172" s="25"/>
      <c r="K2172" s="25"/>
      <c r="X2172" s="23"/>
    </row>
    <row r="2173" spans="8:24" ht="12.75">
      <c r="H2173" s="25"/>
      <c r="I2173" s="25"/>
      <c r="J2173" s="25"/>
      <c r="K2173" s="25"/>
      <c r="X2173" s="23"/>
    </row>
    <row r="2174" spans="8:24" ht="12.75">
      <c r="H2174" s="25"/>
      <c r="I2174" s="25"/>
      <c r="J2174" s="25"/>
      <c r="K2174" s="25"/>
      <c r="X2174" s="23"/>
    </row>
    <row r="2175" spans="8:24" ht="12.75">
      <c r="H2175" s="25"/>
      <c r="I2175" s="25"/>
      <c r="J2175" s="25"/>
      <c r="K2175" s="25"/>
      <c r="X2175" s="23"/>
    </row>
    <row r="2176" spans="8:24" ht="12.75">
      <c r="H2176" s="25"/>
      <c r="I2176" s="25"/>
      <c r="J2176" s="25"/>
      <c r="K2176" s="25"/>
      <c r="X2176" s="23"/>
    </row>
    <row r="2177" spans="8:24" ht="12.75">
      <c r="H2177" s="25"/>
      <c r="I2177" s="25"/>
      <c r="J2177" s="25"/>
      <c r="K2177" s="25"/>
      <c r="X2177" s="23"/>
    </row>
    <row r="2178" spans="8:24" ht="12.75">
      <c r="H2178" s="25"/>
      <c r="I2178" s="25"/>
      <c r="J2178" s="25"/>
      <c r="K2178" s="25"/>
      <c r="X2178" s="23"/>
    </row>
    <row r="2179" spans="8:24" ht="12.75">
      <c r="H2179" s="25"/>
      <c r="I2179" s="25"/>
      <c r="J2179" s="25"/>
      <c r="K2179" s="25"/>
      <c r="X2179" s="23"/>
    </row>
    <row r="2180" spans="8:24" ht="12.75">
      <c r="H2180" s="25"/>
      <c r="I2180" s="25"/>
      <c r="J2180" s="25"/>
      <c r="K2180" s="25"/>
      <c r="X2180" s="23"/>
    </row>
    <row r="2181" spans="8:24" ht="12.75">
      <c r="H2181" s="25"/>
      <c r="I2181" s="25"/>
      <c r="J2181" s="25"/>
      <c r="K2181" s="25"/>
      <c r="X2181" s="23"/>
    </row>
    <row r="2182" spans="8:24" ht="12.75">
      <c r="H2182" s="25"/>
      <c r="I2182" s="25"/>
      <c r="J2182" s="25"/>
      <c r="K2182" s="25"/>
      <c r="X2182" s="23"/>
    </row>
    <row r="2183" spans="8:24" ht="12.75">
      <c r="H2183" s="25"/>
      <c r="I2183" s="25"/>
      <c r="J2183" s="25"/>
      <c r="K2183" s="25"/>
      <c r="X2183" s="23"/>
    </row>
    <row r="2184" spans="8:24" ht="12.75">
      <c r="H2184" s="25"/>
      <c r="I2184" s="25"/>
      <c r="J2184" s="25"/>
      <c r="K2184" s="25"/>
      <c r="X2184" s="23"/>
    </row>
    <row r="2185" spans="8:24" ht="12.75">
      <c r="H2185" s="25"/>
      <c r="I2185" s="25"/>
      <c r="J2185" s="25"/>
      <c r="K2185" s="25"/>
      <c r="X2185" s="23"/>
    </row>
    <row r="2186" spans="8:24" ht="12.75">
      <c r="H2186" s="25"/>
      <c r="I2186" s="25"/>
      <c r="J2186" s="25"/>
      <c r="K2186" s="25"/>
      <c r="X2186" s="23"/>
    </row>
    <row r="2187" spans="8:24" ht="12.75">
      <c r="H2187" s="25"/>
      <c r="I2187" s="25"/>
      <c r="J2187" s="25"/>
      <c r="K2187" s="25"/>
      <c r="X2187" s="23"/>
    </row>
    <row r="2188" spans="8:24" ht="12.75">
      <c r="H2188" s="25"/>
      <c r="I2188" s="25"/>
      <c r="J2188" s="25"/>
      <c r="K2188" s="25"/>
      <c r="X2188" s="23"/>
    </row>
    <row r="2189" spans="8:24" ht="12.75">
      <c r="H2189" s="25"/>
      <c r="I2189" s="25"/>
      <c r="J2189" s="25"/>
      <c r="K2189" s="25"/>
      <c r="X2189" s="23"/>
    </row>
    <row r="2190" spans="8:24" ht="12.75">
      <c r="H2190" s="25"/>
      <c r="I2190" s="25"/>
      <c r="J2190" s="25"/>
      <c r="K2190" s="25"/>
      <c r="X2190" s="23"/>
    </row>
    <row r="2191" spans="8:24" ht="12.75">
      <c r="H2191" s="25"/>
      <c r="I2191" s="25"/>
      <c r="J2191" s="25"/>
      <c r="K2191" s="25"/>
      <c r="X2191" s="23"/>
    </row>
    <row r="2192" spans="8:24" ht="12.75">
      <c r="H2192" s="25"/>
      <c r="I2192" s="25"/>
      <c r="J2192" s="25"/>
      <c r="K2192" s="25"/>
      <c r="X2192" s="23"/>
    </row>
    <row r="2193" spans="8:24" ht="12.75">
      <c r="H2193" s="25"/>
      <c r="I2193" s="25"/>
      <c r="J2193" s="25"/>
      <c r="K2193" s="25"/>
      <c r="X2193" s="23"/>
    </row>
    <row r="2194" spans="8:24" ht="12.75">
      <c r="H2194" s="25"/>
      <c r="I2194" s="25"/>
      <c r="J2194" s="25"/>
      <c r="K2194" s="25"/>
      <c r="X2194" s="23"/>
    </row>
    <row r="2195" spans="8:24" ht="12.75">
      <c r="H2195" s="25"/>
      <c r="I2195" s="25"/>
      <c r="J2195" s="25"/>
      <c r="K2195" s="25"/>
      <c r="X2195" s="23"/>
    </row>
    <row r="2196" spans="8:24" ht="12.75">
      <c r="H2196" s="25"/>
      <c r="I2196" s="25"/>
      <c r="J2196" s="25"/>
      <c r="K2196" s="25"/>
      <c r="X2196" s="23"/>
    </row>
    <row r="2197" spans="8:24" ht="12.75">
      <c r="H2197" s="25"/>
      <c r="I2197" s="25"/>
      <c r="J2197" s="25"/>
      <c r="K2197" s="25"/>
      <c r="X2197" s="23"/>
    </row>
    <row r="2198" spans="8:24" ht="12.75">
      <c r="H2198" s="25"/>
      <c r="I2198" s="25"/>
      <c r="J2198" s="25"/>
      <c r="K2198" s="25"/>
      <c r="X2198" s="23"/>
    </row>
    <row r="2199" spans="8:24" ht="12.75">
      <c r="H2199" s="25"/>
      <c r="I2199" s="25"/>
      <c r="J2199" s="25"/>
      <c r="K2199" s="25"/>
      <c r="X2199" s="23"/>
    </row>
    <row r="2200" spans="8:24" ht="12.75">
      <c r="H2200" s="25"/>
      <c r="I2200" s="25"/>
      <c r="J2200" s="25"/>
      <c r="K2200" s="25"/>
      <c r="X2200" s="23"/>
    </row>
    <row r="2201" spans="8:24" ht="12.75">
      <c r="H2201" s="25"/>
      <c r="I2201" s="25"/>
      <c r="J2201" s="25"/>
      <c r="K2201" s="25"/>
      <c r="X2201" s="23"/>
    </row>
    <row r="2202" spans="8:24" ht="12.75">
      <c r="H2202" s="25"/>
      <c r="I2202" s="25"/>
      <c r="J2202" s="25"/>
      <c r="K2202" s="25"/>
      <c r="X2202" s="23"/>
    </row>
    <row r="2203" spans="8:24" ht="12.75">
      <c r="H2203" s="25"/>
      <c r="I2203" s="25"/>
      <c r="J2203" s="25"/>
      <c r="K2203" s="25"/>
      <c r="X2203" s="23"/>
    </row>
    <row r="2204" spans="8:24" ht="12.75">
      <c r="H2204" s="25"/>
      <c r="I2204" s="25"/>
      <c r="J2204" s="25"/>
      <c r="K2204" s="25"/>
      <c r="X2204" s="23"/>
    </row>
    <row r="2205" spans="8:24" ht="12.75">
      <c r="H2205" s="25"/>
      <c r="I2205" s="25"/>
      <c r="J2205" s="25"/>
      <c r="K2205" s="25"/>
      <c r="X2205" s="23"/>
    </row>
    <row r="2206" spans="8:24" ht="12.75">
      <c r="H2206" s="25"/>
      <c r="I2206" s="25"/>
      <c r="J2206" s="25"/>
      <c r="K2206" s="25"/>
      <c r="X2206" s="23"/>
    </row>
    <row r="2207" spans="8:24" ht="12.75">
      <c r="H2207" s="25"/>
      <c r="I2207" s="25"/>
      <c r="J2207" s="25"/>
      <c r="K2207" s="25"/>
      <c r="X2207" s="23"/>
    </row>
    <row r="2208" spans="8:24" ht="12.75">
      <c r="H2208" s="25"/>
      <c r="I2208" s="25"/>
      <c r="J2208" s="25"/>
      <c r="K2208" s="25"/>
      <c r="X2208" s="23"/>
    </row>
    <row r="2209" spans="8:24" ht="12.75">
      <c r="H2209" s="25"/>
      <c r="I2209" s="25"/>
      <c r="J2209" s="25"/>
      <c r="K2209" s="25"/>
      <c r="X2209" s="23"/>
    </row>
    <row r="2210" spans="8:24" ht="12.75">
      <c r="H2210" s="25"/>
      <c r="I2210" s="25"/>
      <c r="J2210" s="25"/>
      <c r="K2210" s="25"/>
      <c r="X2210" s="23"/>
    </row>
    <row r="2211" spans="8:24" ht="12.75">
      <c r="H2211" s="25"/>
      <c r="I2211" s="25"/>
      <c r="J2211" s="25"/>
      <c r="K2211" s="25"/>
      <c r="X2211" s="23"/>
    </row>
    <row r="2212" spans="8:24" ht="12.75">
      <c r="H2212" s="25"/>
      <c r="I2212" s="25"/>
      <c r="J2212" s="25"/>
      <c r="K2212" s="25"/>
      <c r="X2212" s="23"/>
    </row>
    <row r="2213" spans="8:24" ht="12.75">
      <c r="H2213" s="25"/>
      <c r="I2213" s="25"/>
      <c r="J2213" s="25"/>
      <c r="K2213" s="25"/>
      <c r="X2213" s="23"/>
    </row>
    <row r="2214" spans="8:24" ht="12.75">
      <c r="H2214" s="25"/>
      <c r="I2214" s="25"/>
      <c r="J2214" s="25"/>
      <c r="K2214" s="25"/>
      <c r="X2214" s="23"/>
    </row>
    <row r="2215" spans="8:24" ht="12.75">
      <c r="H2215" s="25"/>
      <c r="I2215" s="25"/>
      <c r="J2215" s="25"/>
      <c r="K2215" s="25"/>
      <c r="X2215" s="23"/>
    </row>
    <row r="2216" spans="8:24" ht="12.75">
      <c r="H2216" s="25"/>
      <c r="I2216" s="25"/>
      <c r="J2216" s="25"/>
      <c r="K2216" s="25"/>
      <c r="X2216" s="23"/>
    </row>
    <row r="2217" spans="8:24" ht="12.75">
      <c r="H2217" s="25"/>
      <c r="I2217" s="25"/>
      <c r="J2217" s="25"/>
      <c r="K2217" s="25"/>
      <c r="X2217" s="23"/>
    </row>
    <row r="2218" spans="8:24" ht="12.75">
      <c r="H2218" s="25"/>
      <c r="I2218" s="25"/>
      <c r="J2218" s="25"/>
      <c r="K2218" s="25"/>
      <c r="X2218" s="23"/>
    </row>
    <row r="2219" spans="8:24" ht="12.75">
      <c r="H2219" s="25"/>
      <c r="I2219" s="25"/>
      <c r="J2219" s="25"/>
      <c r="K2219" s="25"/>
      <c r="X2219" s="23"/>
    </row>
    <row r="2220" spans="8:24" ht="12.75">
      <c r="H2220" s="25"/>
      <c r="I2220" s="25"/>
      <c r="J2220" s="25"/>
      <c r="K2220" s="25"/>
      <c r="X2220" s="23"/>
    </row>
    <row r="2221" spans="8:24" ht="12.75">
      <c r="H2221" s="25"/>
      <c r="I2221" s="25"/>
      <c r="J2221" s="25"/>
      <c r="K2221" s="25"/>
      <c r="X2221" s="23"/>
    </row>
    <row r="2222" spans="8:24" ht="12.75">
      <c r="H2222" s="25"/>
      <c r="I2222" s="25"/>
      <c r="J2222" s="25"/>
      <c r="K2222" s="25"/>
      <c r="X2222" s="23"/>
    </row>
    <row r="2223" spans="8:24" ht="12.75">
      <c r="H2223" s="25"/>
      <c r="I2223" s="25"/>
      <c r="J2223" s="25"/>
      <c r="K2223" s="25"/>
      <c r="X2223" s="23"/>
    </row>
    <row r="2224" spans="8:24" ht="12.75">
      <c r="H2224" s="25"/>
      <c r="I2224" s="25"/>
      <c r="J2224" s="25"/>
      <c r="K2224" s="25"/>
      <c r="X2224" s="23"/>
    </row>
    <row r="2225" spans="8:24" ht="12.75">
      <c r="H2225" s="25"/>
      <c r="I2225" s="25"/>
      <c r="J2225" s="25"/>
      <c r="K2225" s="25"/>
      <c r="X2225" s="23"/>
    </row>
    <row r="2226" spans="8:24" ht="12.75">
      <c r="H2226" s="25"/>
      <c r="I2226" s="25"/>
      <c r="J2226" s="25"/>
      <c r="K2226" s="25"/>
      <c r="X2226" s="23"/>
    </row>
    <row r="2227" spans="8:24" ht="12.75">
      <c r="H2227" s="25"/>
      <c r="I2227" s="25"/>
      <c r="J2227" s="25"/>
      <c r="K2227" s="25"/>
      <c r="X2227" s="23"/>
    </row>
    <row r="2228" spans="8:24" ht="12.75">
      <c r="H2228" s="25"/>
      <c r="I2228" s="25"/>
      <c r="J2228" s="25"/>
      <c r="K2228" s="25"/>
      <c r="X2228" s="23"/>
    </row>
    <row r="2229" spans="8:24" ht="12.75">
      <c r="H2229" s="25"/>
      <c r="I2229" s="25"/>
      <c r="J2229" s="25"/>
      <c r="K2229" s="25"/>
      <c r="X2229" s="23"/>
    </row>
    <row r="2230" spans="8:24" ht="12.75">
      <c r="H2230" s="25"/>
      <c r="I2230" s="25"/>
      <c r="J2230" s="25"/>
      <c r="K2230" s="25"/>
      <c r="X2230" s="23"/>
    </row>
    <row r="2231" spans="8:24" ht="12.75">
      <c r="H2231" s="25"/>
      <c r="I2231" s="25"/>
      <c r="J2231" s="25"/>
      <c r="K2231" s="25"/>
      <c r="X2231" s="23"/>
    </row>
    <row r="2232" spans="8:24" ht="12.75">
      <c r="H2232" s="25"/>
      <c r="I2232" s="25"/>
      <c r="J2232" s="25"/>
      <c r="K2232" s="25"/>
      <c r="X2232" s="23"/>
    </row>
    <row r="2233" spans="8:24" ht="12.75">
      <c r="H2233" s="25"/>
      <c r="I2233" s="25"/>
      <c r="J2233" s="25"/>
      <c r="K2233" s="25"/>
      <c r="X2233" s="23"/>
    </row>
    <row r="2234" spans="8:24" ht="12.75">
      <c r="H2234" s="25"/>
      <c r="I2234" s="25"/>
      <c r="J2234" s="25"/>
      <c r="K2234" s="25"/>
      <c r="X2234" s="23"/>
    </row>
    <row r="2235" spans="8:24" ht="12.75">
      <c r="H2235" s="25"/>
      <c r="I2235" s="25"/>
      <c r="J2235" s="25"/>
      <c r="K2235" s="25"/>
      <c r="X2235" s="23"/>
    </row>
    <row r="2236" spans="8:24" ht="12.75">
      <c r="H2236" s="25"/>
      <c r="I2236" s="25"/>
      <c r="J2236" s="25"/>
      <c r="K2236" s="25"/>
      <c r="X2236" s="23"/>
    </row>
    <row r="2237" spans="8:24" ht="12.75">
      <c r="H2237" s="25"/>
      <c r="I2237" s="25"/>
      <c r="J2237" s="25"/>
      <c r="K2237" s="25"/>
      <c r="X2237" s="23"/>
    </row>
    <row r="2238" spans="8:24" ht="12.75">
      <c r="H2238" s="25"/>
      <c r="I2238" s="25"/>
      <c r="J2238" s="25"/>
      <c r="K2238" s="25"/>
      <c r="X2238" s="23"/>
    </row>
    <row r="2239" spans="8:24" ht="12.75">
      <c r="H2239" s="25"/>
      <c r="I2239" s="25"/>
      <c r="J2239" s="25"/>
      <c r="K2239" s="25"/>
      <c r="X2239" s="23"/>
    </row>
    <row r="2240" spans="8:24" ht="12.75">
      <c r="H2240" s="25"/>
      <c r="I2240" s="25"/>
      <c r="J2240" s="25"/>
      <c r="K2240" s="25"/>
      <c r="X2240" s="23"/>
    </row>
    <row r="2241" spans="8:24" ht="12.75">
      <c r="H2241" s="25"/>
      <c r="I2241" s="25"/>
      <c r="J2241" s="25"/>
      <c r="K2241" s="25"/>
      <c r="X2241" s="23"/>
    </row>
    <row r="2242" spans="8:24" ht="12.75">
      <c r="H2242" s="25"/>
      <c r="I2242" s="25"/>
      <c r="J2242" s="25"/>
      <c r="K2242" s="25"/>
      <c r="X2242" s="23"/>
    </row>
    <row r="2243" spans="8:24" ht="12.75">
      <c r="H2243" s="25"/>
      <c r="I2243" s="25"/>
      <c r="J2243" s="25"/>
      <c r="K2243" s="25"/>
      <c r="X2243" s="23"/>
    </row>
    <row r="2244" spans="8:24" ht="12.75">
      <c r="H2244" s="25"/>
      <c r="I2244" s="25"/>
      <c r="J2244" s="25"/>
      <c r="K2244" s="25"/>
      <c r="X2244" s="23"/>
    </row>
    <row r="2245" spans="8:24" ht="12.75">
      <c r="H2245" s="25"/>
      <c r="I2245" s="25"/>
      <c r="J2245" s="25"/>
      <c r="K2245" s="25"/>
      <c r="X2245" s="23"/>
    </row>
    <row r="2246" spans="8:24" ht="12.75">
      <c r="H2246" s="25"/>
      <c r="I2246" s="25"/>
      <c r="J2246" s="25"/>
      <c r="K2246" s="25"/>
      <c r="X2246" s="23"/>
    </row>
    <row r="2247" spans="8:24" ht="12.75">
      <c r="H2247" s="25"/>
      <c r="I2247" s="25"/>
      <c r="J2247" s="25"/>
      <c r="K2247" s="25"/>
      <c r="X2247" s="23"/>
    </row>
    <row r="2248" spans="8:24" ht="12.75">
      <c r="H2248" s="25"/>
      <c r="I2248" s="25"/>
      <c r="J2248" s="25"/>
      <c r="K2248" s="25"/>
      <c r="X2248" s="23"/>
    </row>
    <row r="2249" spans="8:24" ht="12.75">
      <c r="H2249" s="25"/>
      <c r="I2249" s="25"/>
      <c r="J2249" s="25"/>
      <c r="K2249" s="25"/>
      <c r="X2249" s="23"/>
    </row>
    <row r="2250" spans="8:24" ht="12.75">
      <c r="H2250" s="25"/>
      <c r="I2250" s="25"/>
      <c r="J2250" s="25"/>
      <c r="K2250" s="25"/>
      <c r="X2250" s="23"/>
    </row>
    <row r="2251" spans="8:24" ht="12.75">
      <c r="H2251" s="25"/>
      <c r="I2251" s="25"/>
      <c r="J2251" s="25"/>
      <c r="K2251" s="25"/>
      <c r="X2251" s="23"/>
    </row>
    <row r="2252" spans="8:24" ht="12.75">
      <c r="H2252" s="25"/>
      <c r="I2252" s="25"/>
      <c r="J2252" s="25"/>
      <c r="K2252" s="25"/>
      <c r="X2252" s="23"/>
    </row>
    <row r="2253" spans="8:24" ht="12.75">
      <c r="H2253" s="25"/>
      <c r="I2253" s="25"/>
      <c r="J2253" s="25"/>
      <c r="K2253" s="25"/>
      <c r="X2253" s="23"/>
    </row>
    <row r="2254" spans="8:24" ht="12.75">
      <c r="H2254" s="25"/>
      <c r="I2254" s="25"/>
      <c r="J2254" s="25"/>
      <c r="K2254" s="25"/>
      <c r="X2254" s="23"/>
    </row>
    <row r="2255" spans="8:24" ht="12.75">
      <c r="H2255" s="25"/>
      <c r="I2255" s="25"/>
      <c r="J2255" s="25"/>
      <c r="K2255" s="25"/>
      <c r="X2255" s="23"/>
    </row>
    <row r="2256" spans="8:24" ht="12.75">
      <c r="H2256" s="25"/>
      <c r="I2256" s="25"/>
      <c r="J2256" s="25"/>
      <c r="K2256" s="25"/>
      <c r="X2256" s="23"/>
    </row>
    <row r="2257" spans="8:24" ht="12.75">
      <c r="H2257" s="25"/>
      <c r="I2257" s="25"/>
      <c r="J2257" s="25"/>
      <c r="K2257" s="25"/>
      <c r="X2257" s="23"/>
    </row>
    <row r="2258" spans="8:24" ht="12.75">
      <c r="H2258" s="25"/>
      <c r="I2258" s="25"/>
      <c r="J2258" s="25"/>
      <c r="K2258" s="25"/>
      <c r="X2258" s="23"/>
    </row>
    <row r="2259" spans="8:24" ht="12.75">
      <c r="H2259" s="25"/>
      <c r="I2259" s="25"/>
      <c r="J2259" s="25"/>
      <c r="K2259" s="25"/>
      <c r="X2259" s="23"/>
    </row>
    <row r="2260" spans="8:24" ht="12.75">
      <c r="H2260" s="25"/>
      <c r="I2260" s="25"/>
      <c r="J2260" s="25"/>
      <c r="K2260" s="25"/>
      <c r="X2260" s="23"/>
    </row>
    <row r="2261" spans="8:24" ht="12.75">
      <c r="H2261" s="25"/>
      <c r="I2261" s="25"/>
      <c r="J2261" s="25"/>
      <c r="K2261" s="25"/>
      <c r="X2261" s="23"/>
    </row>
    <row r="2262" spans="8:24" ht="12.75">
      <c r="H2262" s="25"/>
      <c r="I2262" s="25"/>
      <c r="J2262" s="25"/>
      <c r="K2262" s="25"/>
      <c r="X2262" s="23"/>
    </row>
    <row r="2263" spans="8:24" ht="12.75">
      <c r="H2263" s="25"/>
      <c r="I2263" s="25"/>
      <c r="J2263" s="25"/>
      <c r="K2263" s="25"/>
      <c r="X2263" s="23"/>
    </row>
    <row r="2264" spans="8:24" ht="12.75">
      <c r="H2264" s="25"/>
      <c r="I2264" s="25"/>
      <c r="J2264" s="25"/>
      <c r="K2264" s="25"/>
      <c r="X2264" s="23"/>
    </row>
    <row r="2265" spans="8:24" ht="12.75">
      <c r="H2265" s="25"/>
      <c r="I2265" s="25"/>
      <c r="J2265" s="25"/>
      <c r="K2265" s="25"/>
      <c r="X2265" s="23"/>
    </row>
    <row r="2266" spans="8:24" ht="12.75">
      <c r="H2266" s="25"/>
      <c r="I2266" s="25"/>
      <c r="J2266" s="25"/>
      <c r="K2266" s="25"/>
      <c r="X2266" s="23"/>
    </row>
    <row r="2267" spans="8:24" ht="12.75">
      <c r="H2267" s="25"/>
      <c r="I2267" s="25"/>
      <c r="J2267" s="25"/>
      <c r="K2267" s="25"/>
      <c r="X2267" s="23"/>
    </row>
    <row r="2268" spans="8:24" ht="12.75">
      <c r="H2268" s="25"/>
      <c r="I2268" s="25"/>
      <c r="J2268" s="25"/>
      <c r="K2268" s="25"/>
      <c r="X2268" s="23"/>
    </row>
    <row r="2269" spans="8:24" ht="12.75">
      <c r="H2269" s="25"/>
      <c r="I2269" s="25"/>
      <c r="J2269" s="25"/>
      <c r="K2269" s="25"/>
      <c r="X2269" s="23"/>
    </row>
    <row r="2270" spans="8:24" ht="12.75">
      <c r="H2270" s="25"/>
      <c r="I2270" s="25"/>
      <c r="J2270" s="25"/>
      <c r="K2270" s="25"/>
      <c r="X2270" s="23"/>
    </row>
    <row r="2271" spans="8:24" ht="12.75">
      <c r="H2271" s="25"/>
      <c r="I2271" s="25"/>
      <c r="J2271" s="25"/>
      <c r="K2271" s="25"/>
      <c r="X2271" s="23"/>
    </row>
    <row r="2272" spans="8:24" ht="12.75">
      <c r="H2272" s="25"/>
      <c r="I2272" s="25"/>
      <c r="J2272" s="25"/>
      <c r="K2272" s="25"/>
      <c r="X2272" s="23"/>
    </row>
    <row r="2273" spans="8:24" ht="12.75">
      <c r="H2273" s="25"/>
      <c r="I2273" s="25"/>
      <c r="J2273" s="25"/>
      <c r="K2273" s="25"/>
      <c r="X2273" s="23"/>
    </row>
    <row r="2274" spans="8:24" ht="12.75">
      <c r="H2274" s="25"/>
      <c r="I2274" s="25"/>
      <c r="J2274" s="25"/>
      <c r="K2274" s="25"/>
      <c r="X2274" s="23"/>
    </row>
    <row r="2275" spans="8:24" ht="12.75">
      <c r="H2275" s="25"/>
      <c r="I2275" s="25"/>
      <c r="J2275" s="25"/>
      <c r="K2275" s="25"/>
      <c r="X2275" s="23"/>
    </row>
    <row r="2276" spans="8:24" ht="12.75">
      <c r="H2276" s="25"/>
      <c r="I2276" s="25"/>
      <c r="J2276" s="25"/>
      <c r="K2276" s="25"/>
      <c r="X2276" s="23"/>
    </row>
    <row r="2277" spans="8:24" ht="12.75">
      <c r="H2277" s="25"/>
      <c r="I2277" s="25"/>
      <c r="J2277" s="25"/>
      <c r="K2277" s="25"/>
      <c r="X2277" s="23"/>
    </row>
    <row r="2278" spans="8:24" ht="12.75">
      <c r="H2278" s="25"/>
      <c r="I2278" s="25"/>
      <c r="J2278" s="25"/>
      <c r="K2278" s="25"/>
      <c r="X2278" s="23"/>
    </row>
    <row r="2279" spans="8:24" ht="12.75">
      <c r="H2279" s="25"/>
      <c r="I2279" s="25"/>
      <c r="J2279" s="25"/>
      <c r="K2279" s="25"/>
      <c r="X2279" s="23"/>
    </row>
    <row r="2280" spans="8:24" ht="12.75">
      <c r="H2280" s="25"/>
      <c r="I2280" s="25"/>
      <c r="J2280" s="25"/>
      <c r="K2280" s="25"/>
      <c r="X2280" s="23"/>
    </row>
    <row r="2281" spans="8:24" ht="12.75">
      <c r="H2281" s="25"/>
      <c r="I2281" s="25"/>
      <c r="J2281" s="25"/>
      <c r="K2281" s="25"/>
      <c r="X2281" s="23"/>
    </row>
    <row r="2282" spans="8:24" ht="12.75">
      <c r="H2282" s="25"/>
      <c r="I2282" s="25"/>
      <c r="J2282" s="25"/>
      <c r="K2282" s="25"/>
      <c r="X2282" s="23"/>
    </row>
    <row r="2283" spans="8:24" ht="12.75">
      <c r="H2283" s="25"/>
      <c r="I2283" s="25"/>
      <c r="J2283" s="25"/>
      <c r="K2283" s="25"/>
      <c r="X2283" s="23"/>
    </row>
    <row r="2284" spans="8:24" ht="12.75">
      <c r="H2284" s="25"/>
      <c r="I2284" s="25"/>
      <c r="J2284" s="25"/>
      <c r="K2284" s="25"/>
      <c r="X2284" s="23"/>
    </row>
    <row r="2285" spans="8:24" ht="12.75">
      <c r="H2285" s="25"/>
      <c r="I2285" s="25"/>
      <c r="J2285" s="25"/>
      <c r="K2285" s="25"/>
      <c r="X2285" s="23"/>
    </row>
    <row r="2286" spans="8:24" ht="12.75">
      <c r="H2286" s="25"/>
      <c r="I2286" s="25"/>
      <c r="J2286" s="25"/>
      <c r="K2286" s="25"/>
      <c r="X2286" s="23"/>
    </row>
    <row r="2287" spans="8:24" ht="12.75">
      <c r="H2287" s="25"/>
      <c r="I2287" s="25"/>
      <c r="J2287" s="25"/>
      <c r="K2287" s="25"/>
      <c r="X2287" s="23"/>
    </row>
    <row r="2288" spans="8:24" ht="12.75">
      <c r="H2288" s="25"/>
      <c r="I2288" s="25"/>
      <c r="J2288" s="25"/>
      <c r="K2288" s="25"/>
      <c r="X2288" s="23"/>
    </row>
    <row r="2289" spans="8:24" ht="12.75">
      <c r="H2289" s="25"/>
      <c r="I2289" s="25"/>
      <c r="J2289" s="25"/>
      <c r="K2289" s="25"/>
      <c r="X2289" s="23"/>
    </row>
    <row r="2290" spans="8:24" ht="12.75">
      <c r="H2290" s="25"/>
      <c r="I2290" s="25"/>
      <c r="J2290" s="25"/>
      <c r="K2290" s="25"/>
      <c r="X2290" s="23"/>
    </row>
    <row r="2291" spans="8:24" ht="12.75">
      <c r="H2291" s="25"/>
      <c r="I2291" s="25"/>
      <c r="J2291" s="25"/>
      <c r="K2291" s="25"/>
      <c r="X2291" s="23"/>
    </row>
    <row r="2292" spans="8:24" ht="12.75">
      <c r="H2292" s="25"/>
      <c r="I2292" s="25"/>
      <c r="J2292" s="25"/>
      <c r="K2292" s="25"/>
      <c r="X2292" s="23"/>
    </row>
    <row r="2293" spans="8:24" ht="12.75">
      <c r="H2293" s="25"/>
      <c r="I2293" s="25"/>
      <c r="J2293" s="25"/>
      <c r="K2293" s="25"/>
      <c r="X2293" s="23"/>
    </row>
    <row r="2294" spans="8:24" ht="12.75">
      <c r="H2294" s="25"/>
      <c r="I2294" s="25"/>
      <c r="J2294" s="25"/>
      <c r="K2294" s="25"/>
      <c r="X2294" s="23"/>
    </row>
    <row r="2295" spans="8:24" ht="12.75">
      <c r="H2295" s="25"/>
      <c r="I2295" s="25"/>
      <c r="J2295" s="25"/>
      <c r="K2295" s="25"/>
      <c r="X2295" s="23"/>
    </row>
    <row r="2296" spans="8:24" ht="12.75">
      <c r="H2296" s="25"/>
      <c r="I2296" s="25"/>
      <c r="J2296" s="25"/>
      <c r="K2296" s="25"/>
      <c r="X2296" s="23"/>
    </row>
    <row r="2297" spans="8:24" ht="12.75">
      <c r="H2297" s="25"/>
      <c r="I2297" s="25"/>
      <c r="J2297" s="25"/>
      <c r="K2297" s="25"/>
      <c r="X2297" s="23"/>
    </row>
    <row r="2298" spans="8:24" ht="12.75">
      <c r="H2298" s="25"/>
      <c r="I2298" s="25"/>
      <c r="J2298" s="25"/>
      <c r="K2298" s="25"/>
      <c r="X2298" s="23"/>
    </row>
    <row r="2299" spans="8:24" ht="12.75">
      <c r="H2299" s="25"/>
      <c r="I2299" s="25"/>
      <c r="J2299" s="25"/>
      <c r="K2299" s="25"/>
      <c r="X2299" s="23"/>
    </row>
    <row r="2300" spans="8:24" ht="12.75">
      <c r="H2300" s="25"/>
      <c r="I2300" s="25"/>
      <c r="J2300" s="25"/>
      <c r="K2300" s="25"/>
      <c r="X2300" s="23"/>
    </row>
    <row r="2301" spans="8:24" ht="12.75">
      <c r="H2301" s="25"/>
      <c r="I2301" s="25"/>
      <c r="J2301" s="25"/>
      <c r="K2301" s="25"/>
      <c r="X2301" s="23"/>
    </row>
    <row r="2302" spans="8:24" ht="12.75">
      <c r="H2302" s="25"/>
      <c r="I2302" s="25"/>
      <c r="J2302" s="25"/>
      <c r="K2302" s="25"/>
      <c r="X2302" s="23"/>
    </row>
    <row r="2303" spans="8:24" ht="12.75">
      <c r="H2303" s="25"/>
      <c r="I2303" s="25"/>
      <c r="J2303" s="25"/>
      <c r="K2303" s="25"/>
      <c r="X2303" s="23"/>
    </row>
    <row r="2304" spans="8:24" ht="12.75">
      <c r="H2304" s="25"/>
      <c r="I2304" s="25"/>
      <c r="J2304" s="25"/>
      <c r="K2304" s="25"/>
      <c r="X2304" s="23"/>
    </row>
    <row r="2305" spans="8:24" ht="12.75">
      <c r="H2305" s="25"/>
      <c r="I2305" s="25"/>
      <c r="J2305" s="25"/>
      <c r="K2305" s="25"/>
      <c r="X2305" s="23"/>
    </row>
    <row r="2306" spans="8:24" ht="12.75">
      <c r="H2306" s="25"/>
      <c r="I2306" s="25"/>
      <c r="J2306" s="25"/>
      <c r="K2306" s="25"/>
      <c r="X2306" s="23"/>
    </row>
    <row r="2307" spans="8:24" ht="12.75">
      <c r="H2307" s="25"/>
      <c r="I2307" s="25"/>
      <c r="J2307" s="25"/>
      <c r="K2307" s="25"/>
      <c r="X2307" s="23"/>
    </row>
    <row r="2308" spans="8:24" ht="12.75">
      <c r="H2308" s="25"/>
      <c r="I2308" s="25"/>
      <c r="J2308" s="25"/>
      <c r="K2308" s="25"/>
      <c r="X2308" s="23"/>
    </row>
    <row r="2309" spans="8:24" ht="12.75">
      <c r="H2309" s="25"/>
      <c r="I2309" s="25"/>
      <c r="J2309" s="25"/>
      <c r="K2309" s="25"/>
      <c r="X2309" s="23"/>
    </row>
    <row r="2310" spans="8:24" ht="12.75">
      <c r="H2310" s="25"/>
      <c r="I2310" s="25"/>
      <c r="J2310" s="25"/>
      <c r="K2310" s="25"/>
      <c r="X2310" s="23"/>
    </row>
    <row r="2311" spans="8:24" ht="12.75">
      <c r="H2311" s="25"/>
      <c r="I2311" s="25"/>
      <c r="J2311" s="25"/>
      <c r="K2311" s="25"/>
      <c r="X2311" s="23"/>
    </row>
    <row r="2312" spans="8:24" ht="12.75">
      <c r="H2312" s="25"/>
      <c r="I2312" s="25"/>
      <c r="J2312" s="25"/>
      <c r="K2312" s="25"/>
      <c r="X2312" s="23"/>
    </row>
    <row r="2313" spans="8:24" ht="12.75">
      <c r="H2313" s="25"/>
      <c r="I2313" s="25"/>
      <c r="J2313" s="25"/>
      <c r="K2313" s="25"/>
      <c r="X2313" s="23"/>
    </row>
    <row r="2314" spans="8:24" ht="12.75">
      <c r="H2314" s="25"/>
      <c r="I2314" s="25"/>
      <c r="J2314" s="25"/>
      <c r="K2314" s="25"/>
      <c r="X2314" s="23"/>
    </row>
    <row r="2315" spans="8:24" ht="12.75">
      <c r="H2315" s="25"/>
      <c r="I2315" s="25"/>
      <c r="J2315" s="25"/>
      <c r="K2315" s="25"/>
      <c r="X2315" s="23"/>
    </row>
    <row r="2316" spans="8:24" ht="12.75">
      <c r="H2316" s="25"/>
      <c r="I2316" s="25"/>
      <c r="J2316" s="25"/>
      <c r="K2316" s="25"/>
      <c r="X2316" s="23"/>
    </row>
    <row r="2317" spans="8:24" ht="12.75">
      <c r="H2317" s="25"/>
      <c r="I2317" s="25"/>
      <c r="J2317" s="25"/>
      <c r="K2317" s="25"/>
      <c r="X2317" s="23"/>
    </row>
    <row r="2318" spans="8:24" ht="12.75">
      <c r="H2318" s="25"/>
      <c r="I2318" s="25"/>
      <c r="J2318" s="25"/>
      <c r="K2318" s="25"/>
      <c r="X2318" s="23"/>
    </row>
    <row r="2319" spans="8:24" ht="12.75">
      <c r="H2319" s="25"/>
      <c r="I2319" s="25"/>
      <c r="J2319" s="25"/>
      <c r="K2319" s="25"/>
      <c r="X2319" s="23"/>
    </row>
    <row r="2320" spans="8:24" ht="12.75">
      <c r="H2320" s="25"/>
      <c r="I2320" s="25"/>
      <c r="J2320" s="25"/>
      <c r="K2320" s="25"/>
      <c r="X2320" s="23"/>
    </row>
    <row r="2321" spans="8:24" ht="12.75">
      <c r="H2321" s="25"/>
      <c r="I2321" s="25"/>
      <c r="J2321" s="25"/>
      <c r="K2321" s="25"/>
      <c r="X2321" s="23"/>
    </row>
    <row r="2322" spans="8:24" ht="12.75">
      <c r="H2322" s="25"/>
      <c r="I2322" s="25"/>
      <c r="J2322" s="25"/>
      <c r="K2322" s="25"/>
      <c r="X2322" s="23"/>
    </row>
    <row r="2323" spans="8:24" ht="12.75">
      <c r="H2323" s="25"/>
      <c r="I2323" s="25"/>
      <c r="J2323" s="25"/>
      <c r="K2323" s="25"/>
      <c r="X2323" s="23"/>
    </row>
    <row r="2324" spans="8:24" ht="12.75">
      <c r="H2324" s="25"/>
      <c r="I2324" s="25"/>
      <c r="J2324" s="25"/>
      <c r="K2324" s="25"/>
      <c r="X2324" s="23"/>
    </row>
    <row r="2325" spans="8:24" ht="12.75">
      <c r="H2325" s="25"/>
      <c r="I2325" s="25"/>
      <c r="J2325" s="25"/>
      <c r="K2325" s="25"/>
      <c r="X2325" s="23"/>
    </row>
    <row r="2326" spans="8:24" ht="12.75">
      <c r="H2326" s="25"/>
      <c r="I2326" s="25"/>
      <c r="J2326" s="25"/>
      <c r="K2326" s="25"/>
      <c r="X2326" s="23"/>
    </row>
    <row r="2327" spans="8:24" ht="12.75">
      <c r="H2327" s="25"/>
      <c r="I2327" s="25"/>
      <c r="J2327" s="25"/>
      <c r="K2327" s="25"/>
      <c r="X2327" s="23"/>
    </row>
    <row r="2328" spans="8:24" ht="12.75">
      <c r="H2328" s="25"/>
      <c r="I2328" s="25"/>
      <c r="J2328" s="25"/>
      <c r="K2328" s="25"/>
      <c r="X2328" s="23"/>
    </row>
    <row r="2329" spans="8:24" ht="12.75">
      <c r="H2329" s="25"/>
      <c r="I2329" s="25"/>
      <c r="J2329" s="25"/>
      <c r="K2329" s="25"/>
      <c r="X2329" s="23"/>
    </row>
    <row r="2330" spans="8:24" ht="12.75">
      <c r="H2330" s="25"/>
      <c r="I2330" s="25"/>
      <c r="J2330" s="25"/>
      <c r="K2330" s="25"/>
      <c r="X2330" s="23"/>
    </row>
    <row r="2331" spans="8:24" ht="12.75">
      <c r="H2331" s="25"/>
      <c r="I2331" s="25"/>
      <c r="J2331" s="25"/>
      <c r="K2331" s="25"/>
      <c r="X2331" s="23"/>
    </row>
    <row r="2332" spans="8:24" ht="12.75">
      <c r="H2332" s="25"/>
      <c r="I2332" s="25"/>
      <c r="J2332" s="25"/>
      <c r="K2332" s="25"/>
      <c r="X2332" s="23"/>
    </row>
    <row r="2333" spans="8:24" ht="12.75">
      <c r="H2333" s="25"/>
      <c r="I2333" s="25"/>
      <c r="J2333" s="25"/>
      <c r="K2333" s="25"/>
      <c r="X2333" s="23"/>
    </row>
    <row r="2334" spans="8:24" ht="12.75">
      <c r="H2334" s="25"/>
      <c r="I2334" s="25"/>
      <c r="J2334" s="25"/>
      <c r="K2334" s="25"/>
      <c r="X2334" s="23"/>
    </row>
    <row r="2335" spans="8:24" ht="12.75">
      <c r="H2335" s="25"/>
      <c r="I2335" s="25"/>
      <c r="J2335" s="25"/>
      <c r="K2335" s="25"/>
      <c r="X2335" s="23"/>
    </row>
    <row r="2336" spans="8:24" ht="12.75">
      <c r="H2336" s="25"/>
      <c r="I2336" s="25"/>
      <c r="J2336" s="25"/>
      <c r="K2336" s="25"/>
      <c r="X2336" s="23"/>
    </row>
    <row r="2337" spans="8:24" ht="12.75">
      <c r="H2337" s="25"/>
      <c r="I2337" s="25"/>
      <c r="J2337" s="25"/>
      <c r="K2337" s="25"/>
      <c r="X2337" s="23"/>
    </row>
    <row r="2338" spans="8:24" ht="12.75">
      <c r="H2338" s="25"/>
      <c r="I2338" s="25"/>
      <c r="J2338" s="25"/>
      <c r="K2338" s="25"/>
      <c r="X2338" s="23"/>
    </row>
    <row r="2339" spans="8:24" ht="12.75">
      <c r="H2339" s="25"/>
      <c r="I2339" s="25"/>
      <c r="J2339" s="25"/>
      <c r="K2339" s="25"/>
      <c r="X2339" s="23"/>
    </row>
    <row r="2340" spans="8:24" ht="12.75">
      <c r="H2340" s="25"/>
      <c r="I2340" s="25"/>
      <c r="J2340" s="25"/>
      <c r="K2340" s="25"/>
      <c r="X2340" s="23"/>
    </row>
    <row r="2341" spans="8:24" ht="12.75">
      <c r="H2341" s="25"/>
      <c r="I2341" s="25"/>
      <c r="J2341" s="25"/>
      <c r="K2341" s="25"/>
      <c r="X2341" s="23"/>
    </row>
    <row r="2342" spans="8:24" ht="12.75">
      <c r="H2342" s="25"/>
      <c r="I2342" s="25"/>
      <c r="J2342" s="25"/>
      <c r="K2342" s="25"/>
      <c r="X2342" s="23"/>
    </row>
    <row r="2343" spans="8:24" ht="12.75">
      <c r="H2343" s="25"/>
      <c r="I2343" s="25"/>
      <c r="J2343" s="25"/>
      <c r="K2343" s="25"/>
      <c r="X2343" s="23"/>
    </row>
    <row r="2344" spans="8:24" ht="12.75">
      <c r="H2344" s="25"/>
      <c r="I2344" s="25"/>
      <c r="J2344" s="25"/>
      <c r="K2344" s="25"/>
      <c r="X2344" s="23"/>
    </row>
    <row r="2345" spans="8:24" ht="12.75">
      <c r="H2345" s="25"/>
      <c r="I2345" s="25"/>
      <c r="J2345" s="25"/>
      <c r="K2345" s="25"/>
      <c r="X2345" s="23"/>
    </row>
    <row r="2346" spans="8:24" ht="12.75">
      <c r="H2346" s="25"/>
      <c r="I2346" s="25"/>
      <c r="J2346" s="25"/>
      <c r="K2346" s="25"/>
      <c r="X2346" s="23"/>
    </row>
    <row r="2347" spans="8:24" ht="12.75">
      <c r="H2347" s="25"/>
      <c r="I2347" s="25"/>
      <c r="J2347" s="25"/>
      <c r="K2347" s="25"/>
      <c r="X2347" s="23"/>
    </row>
    <row r="2348" spans="8:24" ht="12.75">
      <c r="H2348" s="25"/>
      <c r="I2348" s="25"/>
      <c r="J2348" s="25"/>
      <c r="K2348" s="25"/>
      <c r="X2348" s="23"/>
    </row>
    <row r="2349" spans="8:24" ht="12.75">
      <c r="H2349" s="25"/>
      <c r="I2349" s="25"/>
      <c r="J2349" s="25"/>
      <c r="K2349" s="25"/>
      <c r="X2349" s="23"/>
    </row>
    <row r="2350" spans="8:24" ht="12.75">
      <c r="H2350" s="25"/>
      <c r="I2350" s="25"/>
      <c r="J2350" s="25"/>
      <c r="K2350" s="25"/>
      <c r="X2350" s="23"/>
    </row>
    <row r="2351" spans="8:24" ht="12.75">
      <c r="H2351" s="25"/>
      <c r="I2351" s="25"/>
      <c r="J2351" s="25"/>
      <c r="K2351" s="25"/>
      <c r="X2351" s="23"/>
    </row>
    <row r="2352" spans="8:24" ht="12.75">
      <c r="H2352" s="25"/>
      <c r="I2352" s="25"/>
      <c r="J2352" s="25"/>
      <c r="K2352" s="25"/>
      <c r="X2352" s="23"/>
    </row>
    <row r="2353" spans="8:24" ht="12.75">
      <c r="H2353" s="25"/>
      <c r="I2353" s="25"/>
      <c r="J2353" s="25"/>
      <c r="K2353" s="25"/>
      <c r="X2353" s="23"/>
    </row>
    <row r="2354" spans="8:24" ht="12.75">
      <c r="H2354" s="25"/>
      <c r="I2354" s="25"/>
      <c r="J2354" s="25"/>
      <c r="K2354" s="25"/>
      <c r="X2354" s="23"/>
    </row>
    <row r="2355" spans="8:24" ht="12.75">
      <c r="H2355" s="25"/>
      <c r="I2355" s="25"/>
      <c r="J2355" s="25"/>
      <c r="K2355" s="25"/>
      <c r="X2355" s="23"/>
    </row>
    <row r="2356" spans="8:24" ht="12.75">
      <c r="H2356" s="25"/>
      <c r="I2356" s="25"/>
      <c r="J2356" s="25"/>
      <c r="K2356" s="25"/>
      <c r="X2356" s="23"/>
    </row>
    <row r="2357" spans="8:24" ht="12.75">
      <c r="H2357" s="25"/>
      <c r="I2357" s="25"/>
      <c r="J2357" s="25"/>
      <c r="K2357" s="25"/>
      <c r="X2357" s="23"/>
    </row>
    <row r="2358" spans="8:24" ht="12.75">
      <c r="H2358" s="25"/>
      <c r="I2358" s="25"/>
      <c r="J2358" s="25"/>
      <c r="K2358" s="25"/>
      <c r="X2358" s="23"/>
    </row>
    <row r="2359" spans="8:24" ht="12.75">
      <c r="H2359" s="25"/>
      <c r="I2359" s="25"/>
      <c r="J2359" s="25"/>
      <c r="K2359" s="25"/>
      <c r="X2359" s="23"/>
    </row>
    <row r="2360" spans="8:24" ht="12.75">
      <c r="H2360" s="25"/>
      <c r="I2360" s="25"/>
      <c r="J2360" s="25"/>
      <c r="K2360" s="25"/>
      <c r="X2360" s="23"/>
    </row>
    <row r="2361" spans="8:24" ht="12.75">
      <c r="H2361" s="25"/>
      <c r="I2361" s="25"/>
      <c r="J2361" s="25"/>
      <c r="K2361" s="25"/>
      <c r="X2361" s="23"/>
    </row>
    <row r="2362" spans="8:24" ht="12.75">
      <c r="H2362" s="25"/>
      <c r="I2362" s="25"/>
      <c r="J2362" s="25"/>
      <c r="K2362" s="25"/>
      <c r="X2362" s="23"/>
    </row>
    <row r="2363" spans="8:24" ht="12.75">
      <c r="H2363" s="25"/>
      <c r="I2363" s="25"/>
      <c r="J2363" s="25"/>
      <c r="K2363" s="25"/>
      <c r="X2363" s="23"/>
    </row>
    <row r="2364" spans="8:24" ht="12.75">
      <c r="H2364" s="25"/>
      <c r="I2364" s="25"/>
      <c r="J2364" s="25"/>
      <c r="K2364" s="25"/>
      <c r="X2364" s="23"/>
    </row>
    <row r="2365" spans="8:24" ht="12.75">
      <c r="H2365" s="25"/>
      <c r="I2365" s="25"/>
      <c r="J2365" s="25"/>
      <c r="K2365" s="25"/>
      <c r="X2365" s="23"/>
    </row>
    <row r="2366" spans="8:24" ht="12.75">
      <c r="H2366" s="25"/>
      <c r="I2366" s="25"/>
      <c r="J2366" s="25"/>
      <c r="K2366" s="25"/>
      <c r="X2366" s="23"/>
    </row>
    <row r="2367" spans="8:24" ht="12.75">
      <c r="H2367" s="25"/>
      <c r="I2367" s="25"/>
      <c r="J2367" s="25"/>
      <c r="K2367" s="25"/>
      <c r="X2367" s="23"/>
    </row>
    <row r="2368" spans="8:24" ht="12.75">
      <c r="H2368" s="25"/>
      <c r="I2368" s="25"/>
      <c r="J2368" s="25"/>
      <c r="K2368" s="25"/>
      <c r="X2368" s="23"/>
    </row>
    <row r="2369" spans="8:24" ht="12.75">
      <c r="H2369" s="25"/>
      <c r="I2369" s="25"/>
      <c r="J2369" s="25"/>
      <c r="K2369" s="25"/>
      <c r="X2369" s="23"/>
    </row>
    <row r="2370" spans="8:24" ht="12.75">
      <c r="H2370" s="25"/>
      <c r="I2370" s="25"/>
      <c r="J2370" s="25"/>
      <c r="K2370" s="25"/>
      <c r="X2370" s="23"/>
    </row>
    <row r="2371" spans="8:24" ht="12.75">
      <c r="H2371" s="25"/>
      <c r="I2371" s="25"/>
      <c r="J2371" s="25"/>
      <c r="K2371" s="25"/>
      <c r="X2371" s="23"/>
    </row>
    <row r="2372" spans="8:24" ht="12.75">
      <c r="H2372" s="25"/>
      <c r="I2372" s="25"/>
      <c r="J2372" s="25"/>
      <c r="K2372" s="25"/>
      <c r="X2372" s="23"/>
    </row>
    <row r="2373" spans="8:24" ht="12.75">
      <c r="H2373" s="25"/>
      <c r="I2373" s="25"/>
      <c r="J2373" s="25"/>
      <c r="K2373" s="25"/>
      <c r="X2373" s="23"/>
    </row>
    <row r="2374" spans="8:24" ht="12.75">
      <c r="H2374" s="25"/>
      <c r="I2374" s="25"/>
      <c r="J2374" s="25"/>
      <c r="K2374" s="25"/>
      <c r="X2374" s="23"/>
    </row>
    <row r="2375" spans="8:24" ht="12.75">
      <c r="H2375" s="25"/>
      <c r="I2375" s="25"/>
      <c r="J2375" s="25"/>
      <c r="K2375" s="25"/>
      <c r="X2375" s="23"/>
    </row>
    <row r="2376" spans="8:24" ht="12.75">
      <c r="H2376" s="25"/>
      <c r="I2376" s="25"/>
      <c r="J2376" s="25"/>
      <c r="K2376" s="25"/>
      <c r="X2376" s="23"/>
    </row>
    <row r="2377" spans="8:24" ht="12.75">
      <c r="H2377" s="25"/>
      <c r="I2377" s="25"/>
      <c r="J2377" s="25"/>
      <c r="K2377" s="25"/>
      <c r="X2377" s="23"/>
    </row>
    <row r="2378" spans="8:24" ht="12.75">
      <c r="H2378" s="25"/>
      <c r="I2378" s="25"/>
      <c r="J2378" s="25"/>
      <c r="K2378" s="25"/>
      <c r="X2378" s="23"/>
    </row>
    <row r="2379" spans="8:24" ht="12.75">
      <c r="H2379" s="25"/>
      <c r="I2379" s="25"/>
      <c r="J2379" s="25"/>
      <c r="K2379" s="25"/>
      <c r="X2379" s="23"/>
    </row>
    <row r="2380" spans="8:24" ht="12.75">
      <c r="H2380" s="25"/>
      <c r="I2380" s="25"/>
      <c r="J2380" s="25"/>
      <c r="K2380" s="25"/>
      <c r="X2380" s="23"/>
    </row>
    <row r="2381" spans="8:24" ht="12.75">
      <c r="H2381" s="25"/>
      <c r="I2381" s="25"/>
      <c r="J2381" s="25"/>
      <c r="K2381" s="25"/>
      <c r="X2381" s="23"/>
    </row>
    <row r="2382" spans="8:24" ht="12.75">
      <c r="H2382" s="25"/>
      <c r="I2382" s="25"/>
      <c r="J2382" s="25"/>
      <c r="K2382" s="25"/>
      <c r="X2382" s="23"/>
    </row>
    <row r="2383" spans="8:24" ht="12.75">
      <c r="H2383" s="25"/>
      <c r="I2383" s="25"/>
      <c r="J2383" s="25"/>
      <c r="K2383" s="25"/>
      <c r="X2383" s="23"/>
    </row>
    <row r="2384" spans="8:24" ht="12.75">
      <c r="H2384" s="25"/>
      <c r="I2384" s="25"/>
      <c r="J2384" s="25"/>
      <c r="K2384" s="25"/>
      <c r="X2384" s="23"/>
    </row>
    <row r="2385" spans="8:24" ht="12.75">
      <c r="H2385" s="25"/>
      <c r="I2385" s="25"/>
      <c r="J2385" s="25"/>
      <c r="K2385" s="25"/>
      <c r="X2385" s="23"/>
    </row>
    <row r="2386" spans="8:24" ht="12.75">
      <c r="H2386" s="25"/>
      <c r="I2386" s="25"/>
      <c r="J2386" s="25"/>
      <c r="K2386" s="25"/>
      <c r="X2386" s="23"/>
    </row>
    <row r="2387" spans="8:24" ht="12.75">
      <c r="H2387" s="25"/>
      <c r="I2387" s="25"/>
      <c r="J2387" s="25"/>
      <c r="K2387" s="25"/>
      <c r="X2387" s="23"/>
    </row>
    <row r="2388" spans="8:24" ht="12.75">
      <c r="H2388" s="25"/>
      <c r="I2388" s="25"/>
      <c r="J2388" s="25"/>
      <c r="K2388" s="25"/>
      <c r="X2388" s="23"/>
    </row>
    <row r="2389" spans="8:24" ht="12.75">
      <c r="H2389" s="25"/>
      <c r="I2389" s="25"/>
      <c r="J2389" s="25"/>
      <c r="K2389" s="25"/>
      <c r="X2389" s="23"/>
    </row>
    <row r="2390" spans="8:24" ht="12.75">
      <c r="H2390" s="25"/>
      <c r="I2390" s="25"/>
      <c r="J2390" s="25"/>
      <c r="K2390" s="25"/>
      <c r="X2390" s="23"/>
    </row>
    <row r="2391" spans="8:24" ht="12.75">
      <c r="H2391" s="25"/>
      <c r="I2391" s="25"/>
      <c r="J2391" s="25"/>
      <c r="K2391" s="25"/>
      <c r="X2391" s="23"/>
    </row>
    <row r="2392" spans="8:24" ht="12.75">
      <c r="H2392" s="25"/>
      <c r="I2392" s="25"/>
      <c r="J2392" s="25"/>
      <c r="K2392" s="25"/>
      <c r="X2392" s="23"/>
    </row>
    <row r="2393" spans="8:24" ht="12.75">
      <c r="H2393" s="25"/>
      <c r="I2393" s="25"/>
      <c r="J2393" s="25"/>
      <c r="K2393" s="25"/>
      <c r="X2393" s="23"/>
    </row>
    <row r="2394" spans="8:24" ht="12.75">
      <c r="H2394" s="25"/>
      <c r="I2394" s="25"/>
      <c r="J2394" s="25"/>
      <c r="K2394" s="25"/>
      <c r="X2394" s="23"/>
    </row>
    <row r="2395" spans="8:24" ht="12.75">
      <c r="H2395" s="25"/>
      <c r="I2395" s="25"/>
      <c r="J2395" s="25"/>
      <c r="K2395" s="25"/>
      <c r="X2395" s="23"/>
    </row>
    <row r="2396" spans="8:24" ht="12.75">
      <c r="H2396" s="25"/>
      <c r="I2396" s="25"/>
      <c r="J2396" s="25"/>
      <c r="K2396" s="25"/>
      <c r="X2396" s="23"/>
    </row>
    <row r="2397" spans="8:24" ht="12.75">
      <c r="H2397" s="25"/>
      <c r="I2397" s="25"/>
      <c r="J2397" s="25"/>
      <c r="K2397" s="25"/>
      <c r="X2397" s="23"/>
    </row>
    <row r="2398" spans="8:24" ht="12.75">
      <c r="H2398" s="25"/>
      <c r="I2398" s="25"/>
      <c r="J2398" s="25"/>
      <c r="K2398" s="25"/>
      <c r="X2398" s="23"/>
    </row>
    <row r="2399" spans="8:24" ht="12.75">
      <c r="H2399" s="25"/>
      <c r="I2399" s="25"/>
      <c r="J2399" s="25"/>
      <c r="K2399" s="25"/>
      <c r="X2399" s="23"/>
    </row>
    <row r="2400" spans="8:24" ht="12.75">
      <c r="H2400" s="25"/>
      <c r="I2400" s="25"/>
      <c r="J2400" s="25"/>
      <c r="K2400" s="25"/>
      <c r="X2400" s="23"/>
    </row>
    <row r="2401" spans="8:24" ht="12.75">
      <c r="H2401" s="25"/>
      <c r="I2401" s="25"/>
      <c r="J2401" s="25"/>
      <c r="K2401" s="25"/>
      <c r="X2401" s="23"/>
    </row>
    <row r="2402" spans="8:24" ht="12.75">
      <c r="H2402" s="25"/>
      <c r="I2402" s="25"/>
      <c r="J2402" s="25"/>
      <c r="K2402" s="25"/>
      <c r="X2402" s="23"/>
    </row>
    <row r="2403" spans="8:24" ht="12.75">
      <c r="H2403" s="25"/>
      <c r="I2403" s="25"/>
      <c r="J2403" s="25"/>
      <c r="K2403" s="25"/>
      <c r="X2403" s="23"/>
    </row>
    <row r="2404" spans="8:24" ht="12.75">
      <c r="H2404" s="25"/>
      <c r="I2404" s="25"/>
      <c r="J2404" s="25"/>
      <c r="K2404" s="25"/>
      <c r="X2404" s="23"/>
    </row>
    <row r="2405" spans="8:24" ht="12.75">
      <c r="H2405" s="25"/>
      <c r="I2405" s="25"/>
      <c r="J2405" s="25"/>
      <c r="K2405" s="25"/>
      <c r="X2405" s="23"/>
    </row>
    <row r="2406" spans="8:24" ht="12.75">
      <c r="H2406" s="25"/>
      <c r="I2406" s="25"/>
      <c r="J2406" s="25"/>
      <c r="K2406" s="25"/>
      <c r="X2406" s="23"/>
    </row>
    <row r="2407" spans="8:24" ht="12.75">
      <c r="H2407" s="25"/>
      <c r="I2407" s="25"/>
      <c r="J2407" s="25"/>
      <c r="K2407" s="25"/>
      <c r="X2407" s="23"/>
    </row>
    <row r="2408" spans="8:24" ht="12.75">
      <c r="H2408" s="25"/>
      <c r="I2408" s="25"/>
      <c r="J2408" s="25"/>
      <c r="K2408" s="25"/>
      <c r="X2408" s="23"/>
    </row>
    <row r="2409" spans="8:24" ht="12.75">
      <c r="H2409" s="25"/>
      <c r="I2409" s="25"/>
      <c r="J2409" s="25"/>
      <c r="K2409" s="25"/>
      <c r="X2409" s="23"/>
    </row>
    <row r="2410" spans="8:24" ht="12.75">
      <c r="H2410" s="25"/>
      <c r="I2410" s="25"/>
      <c r="J2410" s="25"/>
      <c r="K2410" s="25"/>
      <c r="X2410" s="23"/>
    </row>
    <row r="2411" spans="8:24" ht="12.75">
      <c r="H2411" s="25"/>
      <c r="I2411" s="25"/>
      <c r="J2411" s="25"/>
      <c r="K2411" s="25"/>
      <c r="X2411" s="23"/>
    </row>
    <row r="2412" spans="8:24" ht="12.75">
      <c r="H2412" s="25"/>
      <c r="I2412" s="25"/>
      <c r="J2412" s="25"/>
      <c r="K2412" s="25"/>
      <c r="X2412" s="23"/>
    </row>
    <row r="2413" spans="8:24" ht="12.75">
      <c r="H2413" s="25"/>
      <c r="I2413" s="25"/>
      <c r="J2413" s="25"/>
      <c r="K2413" s="25"/>
      <c r="X2413" s="23"/>
    </row>
    <row r="2414" spans="8:24" ht="12.75">
      <c r="H2414" s="25"/>
      <c r="I2414" s="25"/>
      <c r="J2414" s="25"/>
      <c r="K2414" s="25"/>
      <c r="X2414" s="23"/>
    </row>
    <row r="2415" spans="8:24" ht="12.75">
      <c r="H2415" s="25"/>
      <c r="I2415" s="25"/>
      <c r="J2415" s="25"/>
      <c r="K2415" s="25"/>
      <c r="X2415" s="23"/>
    </row>
    <row r="2416" spans="8:24" ht="12.75">
      <c r="H2416" s="25"/>
      <c r="I2416" s="25"/>
      <c r="J2416" s="25"/>
      <c r="K2416" s="25"/>
      <c r="X2416" s="23"/>
    </row>
    <row r="2417" spans="8:24" ht="12.75">
      <c r="H2417" s="25"/>
      <c r="I2417" s="25"/>
      <c r="J2417" s="25"/>
      <c r="K2417" s="25"/>
      <c r="X2417" s="23"/>
    </row>
    <row r="2418" spans="8:24" ht="12.75">
      <c r="H2418" s="25"/>
      <c r="I2418" s="25"/>
      <c r="J2418" s="25"/>
      <c r="K2418" s="25"/>
      <c r="X2418" s="23"/>
    </row>
    <row r="2419" spans="8:24" ht="12.75">
      <c r="H2419" s="25"/>
      <c r="I2419" s="25"/>
      <c r="J2419" s="25"/>
      <c r="K2419" s="25"/>
      <c r="X2419" s="23"/>
    </row>
    <row r="2420" spans="8:24" ht="12.75">
      <c r="H2420" s="25"/>
      <c r="I2420" s="25"/>
      <c r="J2420" s="25"/>
      <c r="K2420" s="25"/>
      <c r="X2420" s="23"/>
    </row>
    <row r="2421" spans="8:24" ht="12.75">
      <c r="H2421" s="25"/>
      <c r="I2421" s="25"/>
      <c r="J2421" s="25"/>
      <c r="K2421" s="25"/>
      <c r="X2421" s="23"/>
    </row>
    <row r="2422" spans="8:24" ht="12.75">
      <c r="H2422" s="25"/>
      <c r="I2422" s="25"/>
      <c r="J2422" s="25"/>
      <c r="K2422" s="25"/>
      <c r="X2422" s="23"/>
    </row>
    <row r="2423" spans="8:24" ht="12.75">
      <c r="H2423" s="25"/>
      <c r="I2423" s="25"/>
      <c r="J2423" s="25"/>
      <c r="K2423" s="25"/>
      <c r="X2423" s="23"/>
    </row>
    <row r="2424" spans="8:24" ht="12.75">
      <c r="H2424" s="25"/>
      <c r="I2424" s="25"/>
      <c r="J2424" s="25"/>
      <c r="K2424" s="25"/>
      <c r="X2424" s="23"/>
    </row>
    <row r="2425" spans="8:24" ht="12.75">
      <c r="H2425" s="25"/>
      <c r="I2425" s="25"/>
      <c r="J2425" s="25"/>
      <c r="K2425" s="25"/>
      <c r="X2425" s="23"/>
    </row>
    <row r="2426" spans="8:24" ht="12.75">
      <c r="H2426" s="25"/>
      <c r="I2426" s="25"/>
      <c r="J2426" s="25"/>
      <c r="K2426" s="25"/>
      <c r="X2426" s="23"/>
    </row>
    <row r="2427" spans="8:24" ht="12.75">
      <c r="H2427" s="25"/>
      <c r="I2427" s="25"/>
      <c r="J2427" s="25"/>
      <c r="K2427" s="25"/>
      <c r="X2427" s="23"/>
    </row>
    <row r="2428" spans="8:24" ht="12.75">
      <c r="H2428" s="25"/>
      <c r="I2428" s="25"/>
      <c r="J2428" s="25"/>
      <c r="K2428" s="25"/>
      <c r="X2428" s="23"/>
    </row>
    <row r="2429" spans="8:24" ht="12.75">
      <c r="H2429" s="25"/>
      <c r="I2429" s="25"/>
      <c r="J2429" s="25"/>
      <c r="K2429" s="25"/>
      <c r="X2429" s="23"/>
    </row>
    <row r="2430" spans="8:24" ht="12.75">
      <c r="H2430" s="25"/>
      <c r="I2430" s="25"/>
      <c r="J2430" s="25"/>
      <c r="K2430" s="25"/>
      <c r="X2430" s="23"/>
    </row>
    <row r="2431" spans="8:24" ht="12.75">
      <c r="H2431" s="25"/>
      <c r="I2431" s="25"/>
      <c r="J2431" s="25"/>
      <c r="K2431" s="25"/>
      <c r="X2431" s="23"/>
    </row>
    <row r="2432" spans="8:24" ht="12.75">
      <c r="H2432" s="25"/>
      <c r="I2432" s="25"/>
      <c r="J2432" s="25"/>
      <c r="K2432" s="25"/>
      <c r="X2432" s="23"/>
    </row>
    <row r="2433" spans="8:24" ht="12.75">
      <c r="H2433" s="25"/>
      <c r="I2433" s="25"/>
      <c r="J2433" s="25"/>
      <c r="K2433" s="25"/>
      <c r="X2433" s="23"/>
    </row>
    <row r="2434" spans="8:24" ht="12.75">
      <c r="H2434" s="25"/>
      <c r="I2434" s="25"/>
      <c r="J2434" s="25"/>
      <c r="K2434" s="25"/>
      <c r="X2434" s="23"/>
    </row>
    <row r="2435" spans="8:24" ht="12.75">
      <c r="H2435" s="25"/>
      <c r="I2435" s="25"/>
      <c r="J2435" s="25"/>
      <c r="K2435" s="25"/>
      <c r="X2435" s="23"/>
    </row>
    <row r="2436" spans="8:24" ht="12.75">
      <c r="H2436" s="25"/>
      <c r="I2436" s="25"/>
      <c r="J2436" s="25"/>
      <c r="K2436" s="25"/>
      <c r="X2436" s="23"/>
    </row>
    <row r="2437" spans="8:24" ht="12.75">
      <c r="H2437" s="25"/>
      <c r="I2437" s="25"/>
      <c r="J2437" s="25"/>
      <c r="K2437" s="25"/>
      <c r="X2437" s="23"/>
    </row>
    <row r="2438" spans="8:24" ht="12.75">
      <c r="H2438" s="25"/>
      <c r="I2438" s="25"/>
      <c r="J2438" s="25"/>
      <c r="K2438" s="25"/>
      <c r="X2438" s="23"/>
    </row>
    <row r="2439" spans="8:24" ht="12.75">
      <c r="H2439" s="25"/>
      <c r="I2439" s="25"/>
      <c r="J2439" s="25"/>
      <c r="K2439" s="25"/>
      <c r="X2439" s="23"/>
    </row>
    <row r="2440" spans="8:24" ht="12.75">
      <c r="H2440" s="25"/>
      <c r="I2440" s="25"/>
      <c r="J2440" s="25"/>
      <c r="K2440" s="25"/>
      <c r="X2440" s="23"/>
    </row>
    <row r="2441" spans="8:24" ht="12.75">
      <c r="H2441" s="25"/>
      <c r="I2441" s="25"/>
      <c r="J2441" s="25"/>
      <c r="K2441" s="25"/>
      <c r="X2441" s="23"/>
    </row>
    <row r="2442" spans="8:24" ht="12.75">
      <c r="H2442" s="25"/>
      <c r="I2442" s="25"/>
      <c r="J2442" s="25"/>
      <c r="K2442" s="25"/>
      <c r="X2442" s="23"/>
    </row>
    <row r="2443" spans="8:24" ht="12.75">
      <c r="H2443" s="25"/>
      <c r="I2443" s="25"/>
      <c r="J2443" s="25"/>
      <c r="K2443" s="25"/>
      <c r="X2443" s="23"/>
    </row>
    <row r="2444" spans="8:24" ht="12.75">
      <c r="H2444" s="25"/>
      <c r="I2444" s="25"/>
      <c r="J2444" s="25"/>
      <c r="K2444" s="25"/>
      <c r="X2444" s="23"/>
    </row>
    <row r="2445" spans="8:24" ht="12.75">
      <c r="H2445" s="25"/>
      <c r="I2445" s="25"/>
      <c r="J2445" s="25"/>
      <c r="K2445" s="25"/>
      <c r="X2445" s="23"/>
    </row>
    <row r="2446" spans="8:24" ht="12.75">
      <c r="H2446" s="25"/>
      <c r="I2446" s="25"/>
      <c r="J2446" s="25"/>
      <c r="K2446" s="25"/>
      <c r="X2446" s="23"/>
    </row>
    <row r="2447" spans="8:24" ht="12.75">
      <c r="H2447" s="25"/>
      <c r="I2447" s="25"/>
      <c r="J2447" s="25"/>
      <c r="K2447" s="25"/>
      <c r="X2447" s="23"/>
    </row>
    <row r="2448" spans="8:24" ht="12.75">
      <c r="H2448" s="25"/>
      <c r="I2448" s="25"/>
      <c r="J2448" s="25"/>
      <c r="K2448" s="25"/>
      <c r="X2448" s="23"/>
    </row>
    <row r="2449" spans="8:24" ht="12.75">
      <c r="H2449" s="25"/>
      <c r="I2449" s="25"/>
      <c r="J2449" s="25"/>
      <c r="K2449" s="25"/>
      <c r="X2449" s="23"/>
    </row>
    <row r="2450" spans="8:24" ht="12.75">
      <c r="H2450" s="25"/>
      <c r="I2450" s="25"/>
      <c r="J2450" s="25"/>
      <c r="K2450" s="25"/>
      <c r="X2450" s="23"/>
    </row>
    <row r="2451" spans="8:24" ht="12.75">
      <c r="H2451" s="25"/>
      <c r="I2451" s="25"/>
      <c r="J2451" s="25"/>
      <c r="K2451" s="25"/>
      <c r="X2451" s="23"/>
    </row>
    <row r="2452" spans="8:24" ht="12.75">
      <c r="H2452" s="25"/>
      <c r="I2452" s="25"/>
      <c r="J2452" s="25"/>
      <c r="K2452" s="25"/>
      <c r="X2452" s="23"/>
    </row>
    <row r="2453" spans="8:24" ht="12.75">
      <c r="H2453" s="25"/>
      <c r="I2453" s="25"/>
      <c r="J2453" s="25"/>
      <c r="K2453" s="25"/>
      <c r="X2453" s="23"/>
    </row>
    <row r="2454" spans="8:24" ht="12.75">
      <c r="H2454" s="25"/>
      <c r="I2454" s="25"/>
      <c r="J2454" s="25"/>
      <c r="K2454" s="25"/>
      <c r="X2454" s="23"/>
    </row>
    <row r="2455" spans="8:24" ht="12.75">
      <c r="H2455" s="25"/>
      <c r="I2455" s="25"/>
      <c r="J2455" s="25"/>
      <c r="K2455" s="25"/>
      <c r="X2455" s="23"/>
    </row>
    <row r="2456" spans="8:24" ht="12.75">
      <c r="H2456" s="25"/>
      <c r="I2456" s="25"/>
      <c r="J2456" s="25"/>
      <c r="K2456" s="25"/>
      <c r="X2456" s="23"/>
    </row>
    <row r="2457" spans="8:24" ht="12.75">
      <c r="H2457" s="25"/>
      <c r="I2457" s="25"/>
      <c r="J2457" s="25"/>
      <c r="K2457" s="25"/>
      <c r="X2457" s="23"/>
    </row>
    <row r="2458" spans="8:24" ht="12.75">
      <c r="H2458" s="25"/>
      <c r="I2458" s="25"/>
      <c r="J2458" s="25"/>
      <c r="K2458" s="25"/>
      <c r="X2458" s="23"/>
    </row>
    <row r="2459" spans="8:24" ht="12.75">
      <c r="H2459" s="25"/>
      <c r="I2459" s="25"/>
      <c r="J2459" s="25"/>
      <c r="K2459" s="25"/>
      <c r="X2459" s="23"/>
    </row>
    <row r="2460" spans="8:24" ht="12.75">
      <c r="H2460" s="25"/>
      <c r="I2460" s="25"/>
      <c r="J2460" s="25"/>
      <c r="K2460" s="25"/>
      <c r="X2460" s="23"/>
    </row>
    <row r="2461" spans="8:24" ht="12.75">
      <c r="H2461" s="25"/>
      <c r="I2461" s="25"/>
      <c r="J2461" s="25"/>
      <c r="K2461" s="25"/>
      <c r="X2461" s="23"/>
    </row>
    <row r="2462" spans="8:24" ht="12.75">
      <c r="H2462" s="25"/>
      <c r="I2462" s="25"/>
      <c r="J2462" s="25"/>
      <c r="K2462" s="25"/>
      <c r="X2462" s="23"/>
    </row>
    <row r="2463" spans="8:24" ht="12.75">
      <c r="H2463" s="25"/>
      <c r="I2463" s="25"/>
      <c r="J2463" s="25"/>
      <c r="K2463" s="25"/>
      <c r="X2463" s="23"/>
    </row>
    <row r="2464" spans="8:24" ht="12.75">
      <c r="H2464" s="25"/>
      <c r="I2464" s="25"/>
      <c r="J2464" s="25"/>
      <c r="K2464" s="25"/>
      <c r="X2464" s="23"/>
    </row>
    <row r="2465" spans="8:24" ht="12.75">
      <c r="H2465" s="25"/>
      <c r="I2465" s="25"/>
      <c r="J2465" s="25"/>
      <c r="K2465" s="25"/>
      <c r="X2465" s="23"/>
    </row>
    <row r="2466" spans="8:24" ht="12.75">
      <c r="H2466" s="25"/>
      <c r="I2466" s="25"/>
      <c r="J2466" s="25"/>
      <c r="K2466" s="25"/>
      <c r="X2466" s="23"/>
    </row>
    <row r="2467" spans="8:24" ht="12.75">
      <c r="H2467" s="25"/>
      <c r="I2467" s="25"/>
      <c r="J2467" s="25"/>
      <c r="K2467" s="25"/>
      <c r="X2467" s="23"/>
    </row>
    <row r="2468" spans="8:24" ht="12.75">
      <c r="H2468" s="25"/>
      <c r="I2468" s="25"/>
      <c r="J2468" s="25"/>
      <c r="K2468" s="25"/>
      <c r="X2468" s="23"/>
    </row>
    <row r="2469" spans="8:24" ht="12.75">
      <c r="H2469" s="25"/>
      <c r="I2469" s="25"/>
      <c r="J2469" s="25"/>
      <c r="K2469" s="25"/>
      <c r="X2469" s="23"/>
    </row>
    <row r="2470" spans="8:24" ht="12.75">
      <c r="H2470" s="25"/>
      <c r="I2470" s="25"/>
      <c r="J2470" s="25"/>
      <c r="K2470" s="25"/>
      <c r="X2470" s="23"/>
    </row>
    <row r="2471" spans="8:24" ht="12.75">
      <c r="H2471" s="25"/>
      <c r="I2471" s="25"/>
      <c r="J2471" s="25"/>
      <c r="K2471" s="25"/>
      <c r="X2471" s="23"/>
    </row>
    <row r="2472" spans="8:24" ht="12.75">
      <c r="H2472" s="25"/>
      <c r="I2472" s="25"/>
      <c r="J2472" s="25"/>
      <c r="K2472" s="25"/>
      <c r="X2472" s="23"/>
    </row>
    <row r="2473" spans="8:24" ht="12.75">
      <c r="H2473" s="25"/>
      <c r="I2473" s="25"/>
      <c r="J2473" s="25"/>
      <c r="K2473" s="25"/>
      <c r="X2473" s="23"/>
    </row>
    <row r="2474" spans="8:24" ht="12.75">
      <c r="H2474" s="25"/>
      <c r="I2474" s="25"/>
      <c r="J2474" s="25"/>
      <c r="K2474" s="25"/>
      <c r="X2474" s="23"/>
    </row>
    <row r="2475" spans="8:24" ht="12.75">
      <c r="H2475" s="25"/>
      <c r="I2475" s="25"/>
      <c r="J2475" s="25"/>
      <c r="K2475" s="25"/>
      <c r="X2475" s="23"/>
    </row>
    <row r="2476" spans="8:24" ht="12.75">
      <c r="H2476" s="25"/>
      <c r="I2476" s="25"/>
      <c r="J2476" s="25"/>
      <c r="K2476" s="25"/>
      <c r="X2476" s="23"/>
    </row>
    <row r="2477" spans="8:24" ht="12.75">
      <c r="H2477" s="25"/>
      <c r="I2477" s="25"/>
      <c r="J2477" s="25"/>
      <c r="K2477" s="25"/>
      <c r="X2477" s="23"/>
    </row>
    <row r="2478" spans="8:24" ht="12.75">
      <c r="H2478" s="25"/>
      <c r="I2478" s="25"/>
      <c r="J2478" s="25"/>
      <c r="K2478" s="25"/>
      <c r="X2478" s="23"/>
    </row>
    <row r="2479" spans="8:24" ht="12.75">
      <c r="H2479" s="25"/>
      <c r="I2479" s="25"/>
      <c r="J2479" s="25"/>
      <c r="K2479" s="25"/>
      <c r="X2479" s="23"/>
    </row>
    <row r="2480" spans="8:24" ht="12.75">
      <c r="H2480" s="25"/>
      <c r="I2480" s="25"/>
      <c r="J2480" s="25"/>
      <c r="K2480" s="25"/>
      <c r="X2480" s="23"/>
    </row>
    <row r="2481" spans="8:24" ht="12.75">
      <c r="H2481" s="25"/>
      <c r="I2481" s="25"/>
      <c r="J2481" s="25"/>
      <c r="K2481" s="25"/>
      <c r="X2481" s="23"/>
    </row>
    <row r="2482" spans="8:24" ht="12.75">
      <c r="H2482" s="25"/>
      <c r="I2482" s="25"/>
      <c r="J2482" s="25"/>
      <c r="K2482" s="25"/>
      <c r="X2482" s="23"/>
    </row>
    <row r="2483" spans="8:24" ht="12.75">
      <c r="H2483" s="25"/>
      <c r="I2483" s="25"/>
      <c r="J2483" s="25"/>
      <c r="K2483" s="25"/>
      <c r="X2483" s="23"/>
    </row>
    <row r="2484" spans="8:24" ht="12.75">
      <c r="H2484" s="25"/>
      <c r="I2484" s="25"/>
      <c r="J2484" s="25"/>
      <c r="K2484" s="25"/>
      <c r="X2484" s="23"/>
    </row>
    <row r="2485" spans="8:24" ht="12.75">
      <c r="H2485" s="25"/>
      <c r="I2485" s="25"/>
      <c r="J2485" s="25"/>
      <c r="K2485" s="25"/>
      <c r="X2485" s="23"/>
    </row>
    <row r="2486" spans="8:24" ht="12.75">
      <c r="H2486" s="25"/>
      <c r="I2486" s="25"/>
      <c r="J2486" s="25"/>
      <c r="K2486" s="25"/>
      <c r="X2486" s="23"/>
    </row>
    <row r="2487" spans="8:24" ht="12.75">
      <c r="H2487" s="25"/>
      <c r="I2487" s="25"/>
      <c r="J2487" s="25"/>
      <c r="K2487" s="25"/>
      <c r="X2487" s="23"/>
    </row>
    <row r="2488" spans="8:24" ht="12.75">
      <c r="H2488" s="25"/>
      <c r="I2488" s="25"/>
      <c r="J2488" s="25"/>
      <c r="K2488" s="25"/>
      <c r="X2488" s="23"/>
    </row>
    <row r="2489" spans="8:24" ht="12.75">
      <c r="H2489" s="25"/>
      <c r="I2489" s="25"/>
      <c r="J2489" s="25"/>
      <c r="K2489" s="25"/>
      <c r="X2489" s="23"/>
    </row>
    <row r="2490" spans="8:24" ht="12.75">
      <c r="H2490" s="25"/>
      <c r="I2490" s="25"/>
      <c r="J2490" s="25"/>
      <c r="K2490" s="25"/>
      <c r="X2490" s="23"/>
    </row>
    <row r="2491" spans="8:24" ht="12.75">
      <c r="H2491" s="25"/>
      <c r="I2491" s="25"/>
      <c r="J2491" s="25"/>
      <c r="K2491" s="25"/>
      <c r="X2491" s="23"/>
    </row>
    <row r="2492" spans="8:24" ht="12.75">
      <c r="H2492" s="25"/>
      <c r="I2492" s="25"/>
      <c r="J2492" s="25"/>
      <c r="K2492" s="25"/>
      <c r="X2492" s="23"/>
    </row>
    <row r="2493" spans="8:24" ht="12.75">
      <c r="H2493" s="25"/>
      <c r="I2493" s="25"/>
      <c r="J2493" s="25"/>
      <c r="K2493" s="25"/>
      <c r="X2493" s="23"/>
    </row>
    <row r="2494" spans="8:24" ht="12.75">
      <c r="H2494" s="25"/>
      <c r="I2494" s="25"/>
      <c r="J2494" s="25"/>
      <c r="K2494" s="25"/>
      <c r="X2494" s="23"/>
    </row>
    <row r="2495" spans="8:24" ht="12.75">
      <c r="H2495" s="25"/>
      <c r="I2495" s="25"/>
      <c r="J2495" s="25"/>
      <c r="K2495" s="25"/>
      <c r="X2495" s="23"/>
    </row>
    <row r="2496" spans="8:24" ht="12.75">
      <c r="H2496" s="25"/>
      <c r="I2496" s="25"/>
      <c r="J2496" s="25"/>
      <c r="K2496" s="25"/>
      <c r="X2496" s="23"/>
    </row>
    <row r="2497" spans="8:24" ht="12.75">
      <c r="H2497" s="25"/>
      <c r="I2497" s="25"/>
      <c r="J2497" s="25"/>
      <c r="K2497" s="25"/>
      <c r="X2497" s="23"/>
    </row>
    <row r="2498" spans="8:24" ht="12.75">
      <c r="H2498" s="25"/>
      <c r="I2498" s="25"/>
      <c r="J2498" s="25"/>
      <c r="K2498" s="25"/>
      <c r="X2498" s="23"/>
    </row>
    <row r="2499" spans="8:24" ht="12.75">
      <c r="H2499" s="25"/>
      <c r="I2499" s="25"/>
      <c r="J2499" s="25"/>
      <c r="K2499" s="25"/>
      <c r="X2499" s="23"/>
    </row>
    <row r="2500" spans="8:24" ht="12.75">
      <c r="H2500" s="25"/>
      <c r="I2500" s="25"/>
      <c r="J2500" s="25"/>
      <c r="K2500" s="25"/>
      <c r="X2500" s="23"/>
    </row>
    <row r="2501" spans="8:24" ht="12.75">
      <c r="H2501" s="25"/>
      <c r="I2501" s="25"/>
      <c r="J2501" s="25"/>
      <c r="K2501" s="25"/>
      <c r="X2501" s="23"/>
    </row>
    <row r="2502" spans="8:24" ht="12.75">
      <c r="H2502" s="25"/>
      <c r="I2502" s="25"/>
      <c r="J2502" s="25"/>
      <c r="K2502" s="25"/>
      <c r="X2502" s="23"/>
    </row>
    <row r="2503" spans="8:24" ht="12.75">
      <c r="H2503" s="25"/>
      <c r="I2503" s="25"/>
      <c r="J2503" s="25"/>
      <c r="K2503" s="25"/>
      <c r="X2503" s="23"/>
    </row>
    <row r="2504" spans="8:24" ht="12.75">
      <c r="H2504" s="25"/>
      <c r="I2504" s="25"/>
      <c r="J2504" s="25"/>
      <c r="K2504" s="25"/>
      <c r="X2504" s="23"/>
    </row>
    <row r="2505" spans="8:24" ht="12.75">
      <c r="H2505" s="25"/>
      <c r="I2505" s="25"/>
      <c r="J2505" s="25"/>
      <c r="K2505" s="25"/>
      <c r="X2505" s="23"/>
    </row>
    <row r="2506" spans="8:24" ht="12.75">
      <c r="H2506" s="25"/>
      <c r="I2506" s="25"/>
      <c r="J2506" s="25"/>
      <c r="K2506" s="25"/>
      <c r="X2506" s="23"/>
    </row>
    <row r="2507" spans="8:24" ht="12.75">
      <c r="H2507" s="25"/>
      <c r="I2507" s="25"/>
      <c r="J2507" s="25"/>
      <c r="K2507" s="25"/>
      <c r="X2507" s="23"/>
    </row>
    <row r="2508" spans="8:24" ht="12.75">
      <c r="H2508" s="25"/>
      <c r="I2508" s="25"/>
      <c r="J2508" s="25"/>
      <c r="K2508" s="25"/>
      <c r="X2508" s="23"/>
    </row>
    <row r="2509" spans="8:24" ht="12.75">
      <c r="H2509" s="25"/>
      <c r="I2509" s="25"/>
      <c r="J2509" s="25"/>
      <c r="K2509" s="25"/>
      <c r="X2509" s="23"/>
    </row>
    <row r="2510" spans="8:24" ht="12.75">
      <c r="H2510" s="25"/>
      <c r="I2510" s="25"/>
      <c r="J2510" s="25"/>
      <c r="K2510" s="25"/>
      <c r="X2510" s="23"/>
    </row>
    <row r="2511" spans="8:24" ht="12.75">
      <c r="H2511" s="25"/>
      <c r="I2511" s="25"/>
      <c r="J2511" s="25"/>
      <c r="K2511" s="25"/>
      <c r="X2511" s="23"/>
    </row>
    <row r="2512" spans="8:24" ht="12.75">
      <c r="H2512" s="25"/>
      <c r="I2512" s="25"/>
      <c r="J2512" s="25"/>
      <c r="K2512" s="25"/>
      <c r="X2512" s="23"/>
    </row>
    <row r="2513" spans="8:24" ht="12.75">
      <c r="H2513" s="25"/>
      <c r="I2513" s="25"/>
      <c r="J2513" s="25"/>
      <c r="K2513" s="25"/>
      <c r="X2513" s="23"/>
    </row>
    <row r="2514" spans="8:24" ht="12.75">
      <c r="H2514" s="25"/>
      <c r="I2514" s="25"/>
      <c r="J2514" s="25"/>
      <c r="K2514" s="25"/>
      <c r="X2514" s="23"/>
    </row>
    <row r="2515" spans="8:24" ht="12.75">
      <c r="H2515" s="25"/>
      <c r="I2515" s="25"/>
      <c r="J2515" s="25"/>
      <c r="K2515" s="25"/>
      <c r="X2515" s="23"/>
    </row>
    <row r="2516" spans="8:24" ht="12.75">
      <c r="H2516" s="25"/>
      <c r="I2516" s="25"/>
      <c r="J2516" s="25"/>
      <c r="K2516" s="25"/>
      <c r="X2516" s="23"/>
    </row>
    <row r="2517" spans="8:24" ht="12.75">
      <c r="H2517" s="25"/>
      <c r="I2517" s="25"/>
      <c r="J2517" s="25"/>
      <c r="K2517" s="25"/>
      <c r="X2517" s="23"/>
    </row>
    <row r="2518" spans="8:24" ht="12.75">
      <c r="H2518" s="25"/>
      <c r="I2518" s="25"/>
      <c r="J2518" s="25"/>
      <c r="K2518" s="25"/>
      <c r="X2518" s="23"/>
    </row>
    <row r="2519" spans="8:24" ht="12.75">
      <c r="H2519" s="25"/>
      <c r="I2519" s="25"/>
      <c r="J2519" s="25"/>
      <c r="K2519" s="25"/>
      <c r="X2519" s="23"/>
    </row>
    <row r="2520" spans="8:24" ht="12.75">
      <c r="H2520" s="25"/>
      <c r="I2520" s="25"/>
      <c r="J2520" s="25"/>
      <c r="K2520" s="25"/>
      <c r="X2520" s="23"/>
    </row>
    <row r="2521" spans="8:24" ht="12.75">
      <c r="H2521" s="25"/>
      <c r="I2521" s="25"/>
      <c r="J2521" s="25"/>
      <c r="K2521" s="25"/>
      <c r="X2521" s="23"/>
    </row>
    <row r="2522" spans="8:24" ht="12.75">
      <c r="H2522" s="25"/>
      <c r="I2522" s="25"/>
      <c r="J2522" s="25"/>
      <c r="K2522" s="25"/>
      <c r="X2522" s="23"/>
    </row>
    <row r="2523" spans="8:24" ht="12.75">
      <c r="H2523" s="25"/>
      <c r="I2523" s="25"/>
      <c r="J2523" s="25"/>
      <c r="K2523" s="25"/>
      <c r="X2523" s="23"/>
    </row>
    <row r="2524" spans="8:24" ht="12.75">
      <c r="H2524" s="25"/>
      <c r="I2524" s="25"/>
      <c r="J2524" s="25"/>
      <c r="K2524" s="25"/>
      <c r="X2524" s="23"/>
    </row>
    <row r="2525" spans="8:24" ht="12.75">
      <c r="H2525" s="25"/>
      <c r="I2525" s="25"/>
      <c r="J2525" s="25"/>
      <c r="K2525" s="25"/>
      <c r="X2525" s="23"/>
    </row>
    <row r="2526" spans="8:24" ht="12.75">
      <c r="H2526" s="25"/>
      <c r="I2526" s="25"/>
      <c r="J2526" s="25"/>
      <c r="K2526" s="25"/>
      <c r="X2526" s="23"/>
    </row>
    <row r="2527" spans="8:24" ht="12.75">
      <c r="H2527" s="25"/>
      <c r="I2527" s="25"/>
      <c r="J2527" s="25"/>
      <c r="K2527" s="25"/>
      <c r="X2527" s="23"/>
    </row>
    <row r="2528" spans="8:24" ht="12.75">
      <c r="H2528" s="25"/>
      <c r="I2528" s="25"/>
      <c r="J2528" s="25"/>
      <c r="K2528" s="25"/>
      <c r="X2528" s="23"/>
    </row>
    <row r="2529" spans="8:24" ht="12.75">
      <c r="H2529" s="25"/>
      <c r="I2529" s="25"/>
      <c r="J2529" s="25"/>
      <c r="K2529" s="25"/>
      <c r="X2529" s="23"/>
    </row>
    <row r="2530" spans="8:24" ht="12.75">
      <c r="H2530" s="25"/>
      <c r="I2530" s="25"/>
      <c r="J2530" s="25"/>
      <c r="K2530" s="25"/>
      <c r="X2530" s="23"/>
    </row>
    <row r="2531" spans="8:24" ht="12.75">
      <c r="H2531" s="25"/>
      <c r="I2531" s="25"/>
      <c r="J2531" s="25"/>
      <c r="K2531" s="25"/>
      <c r="X2531" s="23"/>
    </row>
    <row r="2532" spans="8:24" ht="12.75">
      <c r="H2532" s="25"/>
      <c r="I2532" s="25"/>
      <c r="J2532" s="25"/>
      <c r="K2532" s="25"/>
      <c r="X2532" s="23"/>
    </row>
    <row r="2533" spans="8:24" ht="12.75">
      <c r="H2533" s="25"/>
      <c r="I2533" s="25"/>
      <c r="J2533" s="25"/>
      <c r="K2533" s="25"/>
      <c r="X2533" s="23"/>
    </row>
    <row r="2534" spans="8:24" ht="12.75">
      <c r="H2534" s="25"/>
      <c r="I2534" s="25"/>
      <c r="J2534" s="25"/>
      <c r="K2534" s="25"/>
      <c r="X2534" s="23"/>
    </row>
    <row r="2535" spans="8:24" ht="12.75">
      <c r="H2535" s="25"/>
      <c r="I2535" s="25"/>
      <c r="J2535" s="25"/>
      <c r="K2535" s="25"/>
      <c r="X2535" s="23"/>
    </row>
    <row r="2536" spans="8:24" ht="12.75">
      <c r="H2536" s="25"/>
      <c r="I2536" s="25"/>
      <c r="J2536" s="25"/>
      <c r="K2536" s="25"/>
      <c r="X2536" s="23"/>
    </row>
    <row r="2537" spans="8:24" ht="12.75">
      <c r="H2537" s="25"/>
      <c r="I2537" s="25"/>
      <c r="J2537" s="25"/>
      <c r="K2537" s="25"/>
      <c r="X2537" s="23"/>
    </row>
    <row r="2538" spans="8:24" ht="12.75">
      <c r="H2538" s="25"/>
      <c r="I2538" s="25"/>
      <c r="J2538" s="25"/>
      <c r="K2538" s="25"/>
      <c r="X2538" s="23"/>
    </row>
    <row r="2539" spans="8:24" ht="12.75">
      <c r="H2539" s="25"/>
      <c r="I2539" s="25"/>
      <c r="J2539" s="25"/>
      <c r="K2539" s="25"/>
      <c r="X2539" s="23"/>
    </row>
    <row r="2540" spans="8:24" ht="12.75">
      <c r="H2540" s="25"/>
      <c r="I2540" s="25"/>
      <c r="J2540" s="25"/>
      <c r="K2540" s="25"/>
      <c r="X2540" s="23"/>
    </row>
    <row r="2541" spans="8:24" ht="12.75">
      <c r="H2541" s="25"/>
      <c r="I2541" s="25"/>
      <c r="J2541" s="25"/>
      <c r="K2541" s="25"/>
      <c r="X2541" s="23"/>
    </row>
    <row r="2542" spans="8:24" ht="12.75">
      <c r="H2542" s="25"/>
      <c r="I2542" s="25"/>
      <c r="J2542" s="25"/>
      <c r="K2542" s="25"/>
      <c r="X2542" s="23"/>
    </row>
    <row r="2543" spans="8:24" ht="12.75">
      <c r="H2543" s="25"/>
      <c r="I2543" s="25"/>
      <c r="J2543" s="25"/>
      <c r="K2543" s="25"/>
      <c r="X2543" s="23"/>
    </row>
    <row r="2544" spans="8:24" ht="12.75">
      <c r="H2544" s="25"/>
      <c r="I2544" s="25"/>
      <c r="J2544" s="25"/>
      <c r="K2544" s="25"/>
      <c r="X2544" s="23"/>
    </row>
    <row r="2545" spans="8:24" ht="12.75">
      <c r="H2545" s="25"/>
      <c r="I2545" s="25"/>
      <c r="J2545" s="25"/>
      <c r="K2545" s="25"/>
      <c r="X2545" s="23"/>
    </row>
    <row r="2546" spans="8:24" ht="12.75">
      <c r="H2546" s="25"/>
      <c r="I2546" s="25"/>
      <c r="J2546" s="25"/>
      <c r="K2546" s="25"/>
      <c r="X2546" s="23"/>
    </row>
    <row r="2547" spans="8:24" ht="12.75">
      <c r="H2547" s="25"/>
      <c r="I2547" s="25"/>
      <c r="J2547" s="25"/>
      <c r="K2547" s="25"/>
      <c r="X2547" s="23"/>
    </row>
    <row r="2548" spans="8:24" ht="12.75">
      <c r="H2548" s="25"/>
      <c r="I2548" s="25"/>
      <c r="J2548" s="25"/>
      <c r="K2548" s="25"/>
      <c r="X2548" s="23"/>
    </row>
    <row r="2549" spans="8:24" ht="12.75">
      <c r="H2549" s="25"/>
      <c r="I2549" s="25"/>
      <c r="J2549" s="25"/>
      <c r="K2549" s="25"/>
      <c r="X2549" s="23"/>
    </row>
    <row r="2550" spans="8:24" ht="12.75">
      <c r="H2550" s="25"/>
      <c r="I2550" s="25"/>
      <c r="J2550" s="25"/>
      <c r="K2550" s="25"/>
      <c r="X2550" s="23"/>
    </row>
    <row r="2551" spans="8:24" ht="12.75">
      <c r="H2551" s="25"/>
      <c r="I2551" s="25"/>
      <c r="J2551" s="25"/>
      <c r="K2551" s="25"/>
      <c r="X2551" s="23"/>
    </row>
    <row r="2552" spans="8:24" ht="12.75">
      <c r="H2552" s="25"/>
      <c r="I2552" s="25"/>
      <c r="J2552" s="25"/>
      <c r="K2552" s="25"/>
      <c r="X2552" s="23"/>
    </row>
    <row r="2553" spans="8:24" ht="12.75">
      <c r="H2553" s="25"/>
      <c r="I2553" s="25"/>
      <c r="J2553" s="25"/>
      <c r="K2553" s="25"/>
      <c r="X2553" s="23"/>
    </row>
    <row r="2554" spans="8:24" ht="12.75">
      <c r="H2554" s="25"/>
      <c r="I2554" s="25"/>
      <c r="J2554" s="25"/>
      <c r="K2554" s="25"/>
      <c r="X2554" s="23"/>
    </row>
    <row r="2555" spans="8:24" ht="12.75">
      <c r="H2555" s="25"/>
      <c r="I2555" s="25"/>
      <c r="J2555" s="25"/>
      <c r="K2555" s="25"/>
      <c r="X2555" s="23"/>
    </row>
    <row r="2556" spans="8:24" ht="12.75">
      <c r="H2556" s="25"/>
      <c r="I2556" s="25"/>
      <c r="J2556" s="25"/>
      <c r="K2556" s="25"/>
      <c r="X2556" s="23"/>
    </row>
    <row r="2557" spans="8:24" ht="12.75">
      <c r="H2557" s="25"/>
      <c r="I2557" s="25"/>
      <c r="J2557" s="25"/>
      <c r="K2557" s="25"/>
      <c r="X2557" s="23"/>
    </row>
    <row r="2558" spans="8:24" ht="12.75">
      <c r="H2558" s="25"/>
      <c r="I2558" s="25"/>
      <c r="J2558" s="25"/>
      <c r="K2558" s="25"/>
      <c r="X2558" s="23"/>
    </row>
    <row r="2559" spans="8:24" ht="12.75">
      <c r="H2559" s="25"/>
      <c r="I2559" s="25"/>
      <c r="J2559" s="25"/>
      <c r="K2559" s="25"/>
      <c r="X2559" s="23"/>
    </row>
    <row r="2560" spans="8:24" ht="12.75">
      <c r="H2560" s="25"/>
      <c r="I2560" s="25"/>
      <c r="J2560" s="25"/>
      <c r="K2560" s="25"/>
      <c r="X2560" s="23"/>
    </row>
    <row r="2561" spans="8:24" ht="12.75">
      <c r="H2561" s="25"/>
      <c r="I2561" s="25"/>
      <c r="J2561" s="25"/>
      <c r="K2561" s="25"/>
      <c r="X2561" s="23"/>
    </row>
    <row r="2562" spans="8:24" ht="12.75">
      <c r="H2562" s="25"/>
      <c r="I2562" s="25"/>
      <c r="J2562" s="25"/>
      <c r="K2562" s="25"/>
      <c r="X2562" s="23"/>
    </row>
    <row r="2563" spans="8:24" ht="12.75">
      <c r="H2563" s="25"/>
      <c r="I2563" s="25"/>
      <c r="J2563" s="25"/>
      <c r="K2563" s="25"/>
      <c r="X2563" s="23"/>
    </row>
    <row r="2564" spans="8:24" ht="12.75">
      <c r="H2564" s="25"/>
      <c r="I2564" s="25"/>
      <c r="J2564" s="25"/>
      <c r="K2564" s="25"/>
      <c r="X2564" s="23"/>
    </row>
    <row r="2565" spans="8:24" ht="12.75">
      <c r="H2565" s="25"/>
      <c r="I2565" s="25"/>
      <c r="J2565" s="25"/>
      <c r="K2565" s="25"/>
      <c r="X2565" s="23"/>
    </row>
    <row r="2566" spans="8:24" ht="12.75">
      <c r="H2566" s="25"/>
      <c r="I2566" s="25"/>
      <c r="J2566" s="25"/>
      <c r="K2566" s="25"/>
      <c r="X2566" s="23"/>
    </row>
    <row r="2567" spans="8:24" ht="12.75">
      <c r="H2567" s="25"/>
      <c r="I2567" s="25"/>
      <c r="J2567" s="25"/>
      <c r="K2567" s="25"/>
      <c r="X2567" s="23"/>
    </row>
    <row r="2568" spans="8:24" ht="12.75">
      <c r="H2568" s="25"/>
      <c r="I2568" s="25"/>
      <c r="J2568" s="25"/>
      <c r="K2568" s="25"/>
      <c r="X2568" s="23"/>
    </row>
    <row r="2569" spans="8:24" ht="12.75">
      <c r="H2569" s="25"/>
      <c r="I2569" s="25"/>
      <c r="J2569" s="25"/>
      <c r="K2569" s="25"/>
      <c r="X2569" s="23"/>
    </row>
    <row r="2570" spans="8:24" ht="12.75">
      <c r="H2570" s="25"/>
      <c r="I2570" s="25"/>
      <c r="J2570" s="25"/>
      <c r="K2570" s="25"/>
      <c r="X2570" s="23"/>
    </row>
    <row r="2571" spans="8:24" ht="12.75">
      <c r="H2571" s="25"/>
      <c r="I2571" s="25"/>
      <c r="J2571" s="25"/>
      <c r="K2571" s="25"/>
      <c r="X2571" s="23"/>
    </row>
    <row r="2572" spans="8:24" ht="12.75">
      <c r="H2572" s="25"/>
      <c r="I2572" s="25"/>
      <c r="J2572" s="25"/>
      <c r="K2572" s="25"/>
      <c r="X2572" s="23"/>
    </row>
    <row r="2573" spans="8:24" ht="12.75">
      <c r="H2573" s="25"/>
      <c r="I2573" s="25"/>
      <c r="J2573" s="25"/>
      <c r="K2573" s="25"/>
      <c r="X2573" s="23"/>
    </row>
    <row r="2574" spans="8:24" ht="12.75">
      <c r="H2574" s="25"/>
      <c r="I2574" s="25"/>
      <c r="J2574" s="25"/>
      <c r="K2574" s="25"/>
      <c r="X2574" s="23"/>
    </row>
    <row r="2575" spans="8:24" ht="12.75">
      <c r="H2575" s="25"/>
      <c r="I2575" s="25"/>
      <c r="J2575" s="25"/>
      <c r="K2575" s="25"/>
      <c r="X2575" s="23"/>
    </row>
    <row r="2576" spans="8:24" ht="12.75">
      <c r="H2576" s="25"/>
      <c r="I2576" s="25"/>
      <c r="J2576" s="25"/>
      <c r="K2576" s="25"/>
      <c r="X2576" s="23"/>
    </row>
    <row r="2577" spans="8:24" ht="12.75">
      <c r="H2577" s="25"/>
      <c r="I2577" s="25"/>
      <c r="J2577" s="25"/>
      <c r="K2577" s="25"/>
      <c r="X2577" s="23"/>
    </row>
    <row r="2578" spans="8:24" ht="12.75">
      <c r="H2578" s="25"/>
      <c r="I2578" s="25"/>
      <c r="J2578" s="25"/>
      <c r="K2578" s="25"/>
      <c r="X2578" s="23"/>
    </row>
    <row r="2579" spans="8:24" ht="12.75">
      <c r="H2579" s="25"/>
      <c r="I2579" s="25"/>
      <c r="J2579" s="25"/>
      <c r="K2579" s="25"/>
      <c r="X2579" s="23"/>
    </row>
    <row r="2580" spans="8:24" ht="12.75">
      <c r="H2580" s="25"/>
      <c r="I2580" s="25"/>
      <c r="J2580" s="25"/>
      <c r="K2580" s="25"/>
      <c r="X2580" s="23"/>
    </row>
    <row r="2581" spans="8:24" ht="12.75">
      <c r="H2581" s="25"/>
      <c r="I2581" s="25"/>
      <c r="J2581" s="25"/>
      <c r="K2581" s="25"/>
      <c r="X2581" s="23"/>
    </row>
    <row r="2582" spans="8:24" ht="12.75">
      <c r="H2582" s="25"/>
      <c r="I2582" s="25"/>
      <c r="J2582" s="25"/>
      <c r="K2582" s="25"/>
      <c r="X2582" s="23"/>
    </row>
    <row r="2583" spans="8:24" ht="12.75">
      <c r="H2583" s="25"/>
      <c r="I2583" s="25"/>
      <c r="J2583" s="25"/>
      <c r="K2583" s="25"/>
      <c r="X2583" s="23"/>
    </row>
    <row r="2584" spans="8:24" ht="12.75">
      <c r="H2584" s="25"/>
      <c r="I2584" s="25"/>
      <c r="J2584" s="25"/>
      <c r="K2584" s="25"/>
      <c r="X2584" s="23"/>
    </row>
    <row r="2585" spans="8:24" ht="12.75">
      <c r="H2585" s="25"/>
      <c r="I2585" s="25"/>
      <c r="J2585" s="25"/>
      <c r="K2585" s="25"/>
      <c r="X2585" s="23"/>
    </row>
    <row r="2586" spans="8:24" ht="12.75">
      <c r="H2586" s="25"/>
      <c r="I2586" s="25"/>
      <c r="J2586" s="25"/>
      <c r="K2586" s="25"/>
      <c r="X2586" s="23"/>
    </row>
    <row r="2587" spans="8:24" ht="12.75">
      <c r="H2587" s="25"/>
      <c r="I2587" s="25"/>
      <c r="J2587" s="25"/>
      <c r="K2587" s="25"/>
      <c r="X2587" s="23"/>
    </row>
    <row r="2588" spans="8:24" ht="12.75">
      <c r="H2588" s="25"/>
      <c r="I2588" s="25"/>
      <c r="J2588" s="25"/>
      <c r="K2588" s="25"/>
      <c r="X2588" s="23"/>
    </row>
    <row r="2589" spans="8:24" ht="12.75">
      <c r="H2589" s="25"/>
      <c r="I2589" s="25"/>
      <c r="J2589" s="25"/>
      <c r="K2589" s="25"/>
      <c r="X2589" s="23"/>
    </row>
    <row r="2590" spans="8:24" ht="12.75">
      <c r="H2590" s="25"/>
      <c r="I2590" s="25"/>
      <c r="J2590" s="25"/>
      <c r="K2590" s="25"/>
      <c r="X2590" s="23"/>
    </row>
    <row r="2591" spans="8:24" ht="12.75">
      <c r="H2591" s="25"/>
      <c r="I2591" s="25"/>
      <c r="J2591" s="25"/>
      <c r="K2591" s="25"/>
      <c r="X2591" s="23"/>
    </row>
    <row r="2592" spans="8:24" ht="12.75">
      <c r="H2592" s="25"/>
      <c r="I2592" s="25"/>
      <c r="J2592" s="25"/>
      <c r="K2592" s="25"/>
      <c r="X2592" s="23"/>
    </row>
    <row r="2593" spans="8:24" ht="12.75">
      <c r="H2593" s="25"/>
      <c r="I2593" s="25"/>
      <c r="J2593" s="25"/>
      <c r="K2593" s="25"/>
      <c r="X2593" s="23"/>
    </row>
    <row r="2594" spans="8:24" ht="12.75">
      <c r="H2594" s="25"/>
      <c r="I2594" s="25"/>
      <c r="J2594" s="25"/>
      <c r="K2594" s="25"/>
      <c r="X2594" s="23"/>
    </row>
    <row r="2595" spans="8:24" ht="12.75">
      <c r="H2595" s="25"/>
      <c r="I2595" s="25"/>
      <c r="J2595" s="25"/>
      <c r="K2595" s="25"/>
      <c r="X2595" s="23"/>
    </row>
    <row r="2596" spans="8:24" ht="12.75">
      <c r="H2596" s="25"/>
      <c r="I2596" s="25"/>
      <c r="J2596" s="25"/>
      <c r="K2596" s="25"/>
      <c r="X2596" s="23"/>
    </row>
    <row r="2597" spans="8:24" ht="12.75">
      <c r="H2597" s="25"/>
      <c r="I2597" s="25"/>
      <c r="J2597" s="25"/>
      <c r="K2597" s="25"/>
      <c r="X2597" s="23"/>
    </row>
    <row r="2598" spans="8:24" ht="12.75">
      <c r="H2598" s="25"/>
      <c r="I2598" s="25"/>
      <c r="J2598" s="25"/>
      <c r="K2598" s="25"/>
      <c r="X2598" s="23"/>
    </row>
    <row r="2599" spans="8:24" ht="12.75">
      <c r="H2599" s="25"/>
      <c r="I2599" s="25"/>
      <c r="J2599" s="25"/>
      <c r="K2599" s="25"/>
      <c r="X2599" s="23"/>
    </row>
    <row r="2600" spans="8:24" ht="12.75">
      <c r="H2600" s="25"/>
      <c r="I2600" s="25"/>
      <c r="J2600" s="25"/>
      <c r="K2600" s="25"/>
      <c r="X2600" s="23"/>
    </row>
    <row r="2601" spans="8:24" ht="12.75">
      <c r="H2601" s="25"/>
      <c r="I2601" s="25"/>
      <c r="J2601" s="25"/>
      <c r="K2601" s="25"/>
      <c r="X2601" s="23"/>
    </row>
    <row r="2602" spans="8:24" ht="12.75">
      <c r="H2602" s="25"/>
      <c r="I2602" s="25"/>
      <c r="J2602" s="25"/>
      <c r="K2602" s="25"/>
      <c r="X2602" s="23"/>
    </row>
    <row r="2603" spans="8:24" ht="12.75">
      <c r="H2603" s="25"/>
      <c r="I2603" s="25"/>
      <c r="J2603" s="25"/>
      <c r="K2603" s="25"/>
      <c r="X2603" s="23"/>
    </row>
    <row r="2604" spans="8:24" ht="12.75">
      <c r="H2604" s="25"/>
      <c r="I2604" s="25"/>
      <c r="J2604" s="25"/>
      <c r="K2604" s="25"/>
      <c r="X2604" s="23"/>
    </row>
    <row r="2605" spans="8:24" ht="12.75">
      <c r="H2605" s="25"/>
      <c r="I2605" s="25"/>
      <c r="J2605" s="25"/>
      <c r="K2605" s="25"/>
      <c r="X2605" s="23"/>
    </row>
    <row r="2606" spans="8:24" ht="12.75">
      <c r="H2606" s="25"/>
      <c r="I2606" s="25"/>
      <c r="J2606" s="25"/>
      <c r="K2606" s="25"/>
      <c r="X2606" s="23"/>
    </row>
    <row r="2607" spans="8:24" ht="12.75">
      <c r="H2607" s="25"/>
      <c r="I2607" s="25"/>
      <c r="J2607" s="25"/>
      <c r="K2607" s="25"/>
      <c r="X2607" s="23"/>
    </row>
    <row r="2608" spans="8:24" ht="12.75">
      <c r="H2608" s="25"/>
      <c r="I2608" s="25"/>
      <c r="J2608" s="25"/>
      <c r="K2608" s="25"/>
      <c r="X2608" s="23"/>
    </row>
    <row r="2609" spans="8:24" ht="12.75">
      <c r="H2609" s="25"/>
      <c r="I2609" s="25"/>
      <c r="J2609" s="25"/>
      <c r="K2609" s="25"/>
      <c r="X2609" s="23"/>
    </row>
    <row r="2610" spans="8:24" ht="12.75">
      <c r="H2610" s="25"/>
      <c r="I2610" s="25"/>
      <c r="J2610" s="25"/>
      <c r="K2610" s="25"/>
      <c r="X2610" s="23"/>
    </row>
    <row r="2611" spans="8:24" ht="12.75">
      <c r="H2611" s="25"/>
      <c r="I2611" s="25"/>
      <c r="J2611" s="25"/>
      <c r="K2611" s="25"/>
      <c r="X2611" s="23"/>
    </row>
    <row r="2612" spans="8:24" ht="12.75">
      <c r="H2612" s="25"/>
      <c r="I2612" s="25"/>
      <c r="J2612" s="25"/>
      <c r="K2612" s="25"/>
      <c r="X2612" s="23"/>
    </row>
    <row r="2613" spans="8:24" ht="12.75">
      <c r="H2613" s="25"/>
      <c r="I2613" s="25"/>
      <c r="J2613" s="25"/>
      <c r="K2613" s="25"/>
      <c r="X2613" s="23"/>
    </row>
    <row r="2614" spans="8:24" ht="12.75">
      <c r="H2614" s="25"/>
      <c r="I2614" s="25"/>
      <c r="J2614" s="25"/>
      <c r="K2614" s="25"/>
      <c r="X2614" s="23"/>
    </row>
    <row r="2615" spans="8:24" ht="12.75">
      <c r="H2615" s="25"/>
      <c r="I2615" s="25"/>
      <c r="J2615" s="25"/>
      <c r="K2615" s="25"/>
      <c r="X2615" s="23"/>
    </row>
    <row r="2616" spans="8:24" ht="12.75">
      <c r="H2616" s="25"/>
      <c r="I2616" s="25"/>
      <c r="J2616" s="25"/>
      <c r="K2616" s="25"/>
      <c r="X2616" s="23"/>
    </row>
    <row r="2617" spans="8:24" ht="12.75">
      <c r="H2617" s="25"/>
      <c r="I2617" s="25"/>
      <c r="J2617" s="25"/>
      <c r="K2617" s="25"/>
      <c r="X2617" s="23"/>
    </row>
    <row r="2618" spans="8:24" ht="12.75">
      <c r="H2618" s="25"/>
      <c r="I2618" s="25"/>
      <c r="J2618" s="25"/>
      <c r="K2618" s="25"/>
      <c r="X2618" s="23"/>
    </row>
    <row r="2619" spans="8:24" ht="12.75">
      <c r="H2619" s="25"/>
      <c r="I2619" s="25"/>
      <c r="J2619" s="25"/>
      <c r="K2619" s="25"/>
      <c r="X2619" s="23"/>
    </row>
    <row r="2620" spans="8:24" ht="12.75">
      <c r="H2620" s="25"/>
      <c r="I2620" s="25"/>
      <c r="J2620" s="25"/>
      <c r="K2620" s="25"/>
      <c r="X2620" s="23"/>
    </row>
    <row r="2621" spans="8:24" ht="12.75">
      <c r="H2621" s="25"/>
      <c r="I2621" s="25"/>
      <c r="J2621" s="25"/>
      <c r="K2621" s="25"/>
      <c r="X2621" s="23"/>
    </row>
    <row r="2622" spans="8:24" ht="12.75">
      <c r="H2622" s="25"/>
      <c r="I2622" s="25"/>
      <c r="J2622" s="25"/>
      <c r="K2622" s="25"/>
      <c r="X2622" s="23"/>
    </row>
    <row r="2623" spans="8:24" ht="12.75">
      <c r="H2623" s="25"/>
      <c r="I2623" s="25"/>
      <c r="J2623" s="25"/>
      <c r="K2623" s="25"/>
      <c r="X2623" s="23"/>
    </row>
    <row r="2624" spans="8:24" ht="12.75">
      <c r="H2624" s="25"/>
      <c r="I2624" s="25"/>
      <c r="J2624" s="25"/>
      <c r="K2624" s="25"/>
      <c r="X2624" s="23"/>
    </row>
    <row r="2625" spans="8:24" ht="12.75">
      <c r="H2625" s="25"/>
      <c r="I2625" s="25"/>
      <c r="J2625" s="25"/>
      <c r="K2625" s="25"/>
      <c r="X2625" s="23"/>
    </row>
    <row r="2626" spans="8:24" ht="12.75">
      <c r="H2626" s="25"/>
      <c r="I2626" s="25"/>
      <c r="J2626" s="25"/>
      <c r="K2626" s="25"/>
      <c r="X2626" s="23"/>
    </row>
    <row r="2627" spans="8:24" ht="12.75">
      <c r="H2627" s="25"/>
      <c r="I2627" s="25"/>
      <c r="J2627" s="25"/>
      <c r="K2627" s="25"/>
      <c r="X2627" s="23"/>
    </row>
    <row r="2628" spans="8:24" ht="12.75">
      <c r="H2628" s="25"/>
      <c r="I2628" s="25"/>
      <c r="J2628" s="25"/>
      <c r="K2628" s="25"/>
      <c r="X2628" s="23"/>
    </row>
    <row r="2629" spans="8:24" ht="12.75">
      <c r="H2629" s="25"/>
      <c r="I2629" s="25"/>
      <c r="J2629" s="25"/>
      <c r="K2629" s="25"/>
      <c r="X2629" s="23"/>
    </row>
    <row r="2630" spans="8:24" ht="12.75">
      <c r="H2630" s="25"/>
      <c r="I2630" s="25"/>
      <c r="J2630" s="25"/>
      <c r="K2630" s="25"/>
      <c r="X2630" s="23"/>
    </row>
    <row r="2631" spans="8:24" ht="12.75">
      <c r="H2631" s="25"/>
      <c r="I2631" s="25"/>
      <c r="J2631" s="25"/>
      <c r="K2631" s="25"/>
      <c r="X2631" s="23"/>
    </row>
    <row r="2632" spans="8:24" ht="12.75">
      <c r="H2632" s="25"/>
      <c r="I2632" s="25"/>
      <c r="J2632" s="25"/>
      <c r="K2632" s="25"/>
      <c r="X2632" s="23"/>
    </row>
    <row r="2633" spans="8:24" ht="12.75">
      <c r="H2633" s="25"/>
      <c r="I2633" s="25"/>
      <c r="J2633" s="25"/>
      <c r="K2633" s="25"/>
      <c r="X2633" s="23"/>
    </row>
    <row r="2634" spans="8:24" ht="12.75">
      <c r="H2634" s="25"/>
      <c r="I2634" s="25"/>
      <c r="J2634" s="25"/>
      <c r="K2634" s="25"/>
      <c r="X2634" s="23"/>
    </row>
    <row r="2635" spans="8:24" ht="12.75">
      <c r="H2635" s="25"/>
      <c r="I2635" s="25"/>
      <c r="J2635" s="25"/>
      <c r="K2635" s="25"/>
      <c r="X2635" s="23"/>
    </row>
    <row r="2636" spans="8:24" ht="12.75">
      <c r="H2636" s="25"/>
      <c r="I2636" s="25"/>
      <c r="J2636" s="25"/>
      <c r="K2636" s="25"/>
      <c r="X2636" s="23"/>
    </row>
    <row r="2637" spans="8:24" ht="12.75">
      <c r="H2637" s="25"/>
      <c r="I2637" s="25"/>
      <c r="J2637" s="25"/>
      <c r="K2637" s="25"/>
      <c r="X2637" s="23"/>
    </row>
    <row r="2638" spans="8:24" ht="12.75">
      <c r="H2638" s="25"/>
      <c r="I2638" s="25"/>
      <c r="J2638" s="25"/>
      <c r="K2638" s="25"/>
      <c r="X2638" s="23"/>
    </row>
    <row r="2639" spans="8:24" ht="12.75">
      <c r="H2639" s="25"/>
      <c r="I2639" s="25"/>
      <c r="J2639" s="25"/>
      <c r="K2639" s="25"/>
      <c r="X2639" s="23"/>
    </row>
    <row r="2640" spans="8:24" ht="12.75">
      <c r="H2640" s="25"/>
      <c r="I2640" s="25"/>
      <c r="J2640" s="25"/>
      <c r="K2640" s="25"/>
      <c r="X2640" s="23"/>
    </row>
    <row r="2641" spans="8:24" ht="12.75">
      <c r="H2641" s="25"/>
      <c r="I2641" s="25"/>
      <c r="J2641" s="25"/>
      <c r="K2641" s="25"/>
      <c r="X2641" s="23"/>
    </row>
    <row r="2642" spans="8:24" ht="12.75">
      <c r="H2642" s="25"/>
      <c r="I2642" s="25"/>
      <c r="J2642" s="25"/>
      <c r="K2642" s="25"/>
      <c r="X2642" s="23"/>
    </row>
    <row r="2643" spans="8:24" ht="12.75">
      <c r="H2643" s="25"/>
      <c r="I2643" s="25"/>
      <c r="J2643" s="25"/>
      <c r="K2643" s="25"/>
      <c r="X2643" s="23"/>
    </row>
    <row r="2644" spans="8:24" ht="12.75">
      <c r="H2644" s="25"/>
      <c r="I2644" s="25"/>
      <c r="J2644" s="25"/>
      <c r="K2644" s="25"/>
      <c r="X2644" s="23"/>
    </row>
    <row r="2645" spans="8:24" ht="12.75">
      <c r="H2645" s="25"/>
      <c r="I2645" s="25"/>
      <c r="J2645" s="25"/>
      <c r="K2645" s="25"/>
      <c r="X2645" s="23"/>
    </row>
    <row r="2646" spans="8:24" ht="12.75">
      <c r="H2646" s="25"/>
      <c r="I2646" s="25"/>
      <c r="J2646" s="25"/>
      <c r="K2646" s="25"/>
      <c r="X2646" s="23"/>
    </row>
    <row r="2647" spans="8:24" ht="12.75">
      <c r="H2647" s="25"/>
      <c r="I2647" s="25"/>
      <c r="J2647" s="25"/>
      <c r="K2647" s="25"/>
      <c r="X2647" s="23"/>
    </row>
    <row r="2648" spans="8:24" ht="12.75">
      <c r="H2648" s="25"/>
      <c r="I2648" s="25"/>
      <c r="J2648" s="25"/>
      <c r="K2648" s="25"/>
      <c r="X2648" s="23"/>
    </row>
    <row r="2649" spans="8:24" ht="12.75">
      <c r="H2649" s="25"/>
      <c r="I2649" s="25"/>
      <c r="J2649" s="25"/>
      <c r="K2649" s="25"/>
      <c r="X2649" s="23"/>
    </row>
    <row r="2650" spans="8:24" ht="12.75">
      <c r="H2650" s="25"/>
      <c r="I2650" s="25"/>
      <c r="J2650" s="25"/>
      <c r="K2650" s="25"/>
      <c r="X2650" s="23"/>
    </row>
    <row r="2651" spans="8:24" ht="12.75">
      <c r="H2651" s="25"/>
      <c r="I2651" s="25"/>
      <c r="J2651" s="25"/>
      <c r="K2651" s="25"/>
      <c r="X2651" s="23"/>
    </row>
    <row r="2652" spans="8:24" ht="12.75">
      <c r="H2652" s="25"/>
      <c r="I2652" s="25"/>
      <c r="J2652" s="25"/>
      <c r="K2652" s="25"/>
      <c r="X2652" s="23"/>
    </row>
    <row r="2653" spans="8:24" ht="12.75">
      <c r="H2653" s="25"/>
      <c r="I2653" s="25"/>
      <c r="J2653" s="25"/>
      <c r="K2653" s="25"/>
      <c r="X2653" s="23"/>
    </row>
    <row r="2654" spans="8:24" ht="12.75">
      <c r="H2654" s="25"/>
      <c r="I2654" s="25"/>
      <c r="J2654" s="25"/>
      <c r="K2654" s="25"/>
      <c r="X2654" s="23"/>
    </row>
    <row r="2655" spans="8:24" ht="12.75">
      <c r="H2655" s="25"/>
      <c r="I2655" s="25"/>
      <c r="J2655" s="25"/>
      <c r="K2655" s="25"/>
      <c r="X2655" s="23"/>
    </row>
    <row r="2656" spans="8:24" ht="12.75">
      <c r="H2656" s="25"/>
      <c r="I2656" s="25"/>
      <c r="J2656" s="25"/>
      <c r="K2656" s="25"/>
      <c r="X2656" s="23"/>
    </row>
    <row r="2657" spans="8:24" ht="12.75">
      <c r="H2657" s="25"/>
      <c r="I2657" s="25"/>
      <c r="J2657" s="25"/>
      <c r="K2657" s="25"/>
      <c r="X2657" s="23"/>
    </row>
    <row r="2658" spans="8:24" ht="12.75">
      <c r="H2658" s="25"/>
      <c r="I2658" s="25"/>
      <c r="J2658" s="25"/>
      <c r="K2658" s="25"/>
      <c r="X2658" s="23"/>
    </row>
    <row r="2659" spans="8:24" ht="12.75">
      <c r="H2659" s="25"/>
      <c r="I2659" s="25"/>
      <c r="J2659" s="25"/>
      <c r="K2659" s="25"/>
      <c r="X2659" s="23"/>
    </row>
    <row r="2660" spans="8:24" ht="12.75">
      <c r="H2660" s="25"/>
      <c r="I2660" s="25"/>
      <c r="J2660" s="25"/>
      <c r="K2660" s="25"/>
      <c r="X2660" s="23"/>
    </row>
    <row r="2661" spans="8:24" ht="12.75">
      <c r="H2661" s="25"/>
      <c r="I2661" s="25"/>
      <c r="J2661" s="25"/>
      <c r="K2661" s="25"/>
      <c r="X2661" s="23"/>
    </row>
    <row r="2662" spans="8:24" ht="12.75">
      <c r="H2662" s="25"/>
      <c r="I2662" s="25"/>
      <c r="J2662" s="25"/>
      <c r="K2662" s="25"/>
      <c r="X2662" s="23"/>
    </row>
    <row r="2663" spans="8:24" ht="12.75">
      <c r="H2663" s="25"/>
      <c r="I2663" s="25"/>
      <c r="J2663" s="25"/>
      <c r="K2663" s="25"/>
      <c r="X2663" s="23"/>
    </row>
    <row r="2664" spans="8:24" ht="12.75">
      <c r="H2664" s="25"/>
      <c r="I2664" s="25"/>
      <c r="J2664" s="25"/>
      <c r="K2664" s="25"/>
      <c r="X2664" s="23"/>
    </row>
    <row r="2665" spans="8:24" ht="12.75">
      <c r="H2665" s="25"/>
      <c r="I2665" s="25"/>
      <c r="J2665" s="25"/>
      <c r="K2665" s="25"/>
      <c r="X2665" s="23"/>
    </row>
    <row r="2666" spans="8:24" ht="12.75">
      <c r="H2666" s="25"/>
      <c r="I2666" s="25"/>
      <c r="J2666" s="25"/>
      <c r="K2666" s="25"/>
      <c r="X2666" s="23"/>
    </row>
    <row r="2667" spans="8:24" ht="12.75">
      <c r="H2667" s="25"/>
      <c r="I2667" s="25"/>
      <c r="J2667" s="25"/>
      <c r="K2667" s="25"/>
      <c r="X2667" s="23"/>
    </row>
    <row r="2668" spans="8:24" ht="12.75">
      <c r="H2668" s="25"/>
      <c r="I2668" s="25"/>
      <c r="J2668" s="25"/>
      <c r="K2668" s="25"/>
      <c r="X2668" s="23"/>
    </row>
    <row r="2669" spans="8:24" ht="12.75">
      <c r="H2669" s="25"/>
      <c r="I2669" s="25"/>
      <c r="J2669" s="25"/>
      <c r="K2669" s="25"/>
      <c r="X2669" s="23"/>
    </row>
    <row r="2670" spans="8:24" ht="12.75">
      <c r="H2670" s="25"/>
      <c r="I2670" s="25"/>
      <c r="J2670" s="25"/>
      <c r="K2670" s="25"/>
      <c r="X2670" s="23"/>
    </row>
    <row r="2671" spans="8:24" ht="12.75">
      <c r="H2671" s="25"/>
      <c r="I2671" s="25"/>
      <c r="J2671" s="25"/>
      <c r="K2671" s="25"/>
      <c r="X2671" s="23"/>
    </row>
    <row r="2672" spans="8:24" ht="12.75">
      <c r="H2672" s="25"/>
      <c r="I2672" s="25"/>
      <c r="J2672" s="25"/>
      <c r="K2672" s="25"/>
      <c r="X2672" s="23"/>
    </row>
    <row r="2673" spans="8:24" ht="12.75">
      <c r="H2673" s="25"/>
      <c r="I2673" s="25"/>
      <c r="J2673" s="25"/>
      <c r="K2673" s="25"/>
      <c r="X2673" s="23"/>
    </row>
    <row r="2674" spans="8:24" ht="12.75">
      <c r="H2674" s="25"/>
      <c r="I2674" s="25"/>
      <c r="J2674" s="25"/>
      <c r="K2674" s="25"/>
      <c r="X2674" s="23"/>
    </row>
    <row r="2675" spans="8:24" ht="12.75">
      <c r="H2675" s="25"/>
      <c r="I2675" s="25"/>
      <c r="J2675" s="25"/>
      <c r="K2675" s="25"/>
      <c r="X2675" s="23"/>
    </row>
    <row r="2676" spans="8:24" ht="12.75">
      <c r="H2676" s="25"/>
      <c r="I2676" s="25"/>
      <c r="J2676" s="25"/>
      <c r="K2676" s="25"/>
      <c r="X2676" s="23"/>
    </row>
    <row r="2677" spans="8:24" ht="12.75">
      <c r="H2677" s="25"/>
      <c r="I2677" s="25"/>
      <c r="J2677" s="25"/>
      <c r="K2677" s="25"/>
      <c r="X2677" s="23"/>
    </row>
    <row r="2678" spans="8:24" ht="12.75">
      <c r="H2678" s="25"/>
      <c r="I2678" s="25"/>
      <c r="J2678" s="25"/>
      <c r="K2678" s="25"/>
      <c r="X2678" s="23"/>
    </row>
    <row r="2679" spans="8:24" ht="12.75">
      <c r="H2679" s="25"/>
      <c r="I2679" s="25"/>
      <c r="J2679" s="25"/>
      <c r="K2679" s="25"/>
      <c r="X2679" s="23"/>
    </row>
    <row r="2680" spans="8:24" ht="12.75">
      <c r="H2680" s="25"/>
      <c r="I2680" s="25"/>
      <c r="J2680" s="25"/>
      <c r="K2680" s="25"/>
      <c r="X2680" s="23"/>
    </row>
    <row r="2681" spans="8:24" ht="12.75">
      <c r="H2681" s="25"/>
      <c r="I2681" s="25"/>
      <c r="J2681" s="25"/>
      <c r="K2681" s="25"/>
      <c r="X2681" s="23"/>
    </row>
    <row r="2682" spans="8:24" ht="12.75">
      <c r="H2682" s="25"/>
      <c r="I2682" s="25"/>
      <c r="J2682" s="25"/>
      <c r="K2682" s="25"/>
      <c r="X2682" s="23"/>
    </row>
    <row r="2683" spans="8:24" ht="12.75">
      <c r="H2683" s="25"/>
      <c r="I2683" s="25"/>
      <c r="J2683" s="25"/>
      <c r="K2683" s="25"/>
      <c r="X2683" s="23"/>
    </row>
    <row r="2684" spans="8:24" ht="12.75">
      <c r="H2684" s="25"/>
      <c r="I2684" s="25"/>
      <c r="J2684" s="25"/>
      <c r="K2684" s="25"/>
      <c r="X2684" s="23"/>
    </row>
    <row r="2685" spans="8:24" ht="12.75">
      <c r="H2685" s="25"/>
      <c r="I2685" s="25"/>
      <c r="J2685" s="25"/>
      <c r="K2685" s="25"/>
      <c r="X2685" s="23"/>
    </row>
    <row r="2686" spans="8:24" ht="12.75">
      <c r="H2686" s="25"/>
      <c r="I2686" s="25"/>
      <c r="J2686" s="25"/>
      <c r="K2686" s="25"/>
      <c r="X2686" s="23"/>
    </row>
    <row r="2687" spans="8:24" ht="12.75">
      <c r="H2687" s="25"/>
      <c r="I2687" s="25"/>
      <c r="J2687" s="25"/>
      <c r="K2687" s="25"/>
      <c r="X2687" s="23"/>
    </row>
    <row r="2688" spans="8:24" ht="12.75">
      <c r="H2688" s="25"/>
      <c r="I2688" s="25"/>
      <c r="J2688" s="25"/>
      <c r="K2688" s="25"/>
      <c r="X2688" s="23"/>
    </row>
    <row r="2689" spans="8:24" ht="12.75">
      <c r="H2689" s="25"/>
      <c r="I2689" s="25"/>
      <c r="J2689" s="25"/>
      <c r="K2689" s="25"/>
      <c r="X2689" s="23"/>
    </row>
    <row r="2690" spans="8:24" ht="12.75">
      <c r="H2690" s="25"/>
      <c r="I2690" s="25"/>
      <c r="J2690" s="25"/>
      <c r="K2690" s="25"/>
      <c r="X2690" s="23"/>
    </row>
    <row r="2691" spans="8:24" ht="12.75">
      <c r="H2691" s="25"/>
      <c r="I2691" s="25"/>
      <c r="J2691" s="25"/>
      <c r="K2691" s="25"/>
      <c r="X2691" s="23"/>
    </row>
    <row r="2692" spans="8:24" ht="12.75">
      <c r="H2692" s="25"/>
      <c r="I2692" s="25"/>
      <c r="J2692" s="25"/>
      <c r="K2692" s="25"/>
      <c r="X2692" s="23"/>
    </row>
    <row r="2693" spans="8:24" ht="12.75">
      <c r="H2693" s="25"/>
      <c r="I2693" s="25"/>
      <c r="J2693" s="25"/>
      <c r="K2693" s="25"/>
      <c r="X2693" s="23"/>
    </row>
    <row r="2694" spans="8:24" ht="12.75">
      <c r="H2694" s="25"/>
      <c r="I2694" s="25"/>
      <c r="J2694" s="25"/>
      <c r="K2694" s="25"/>
      <c r="X2694" s="23"/>
    </row>
    <row r="2695" spans="8:24" ht="12.75">
      <c r="H2695" s="25"/>
      <c r="I2695" s="25"/>
      <c r="J2695" s="25"/>
      <c r="K2695" s="25"/>
      <c r="X2695" s="23"/>
    </row>
    <row r="2696" spans="8:24" ht="12.75">
      <c r="H2696" s="25"/>
      <c r="I2696" s="25"/>
      <c r="J2696" s="25"/>
      <c r="K2696" s="25"/>
      <c r="X2696" s="23"/>
    </row>
    <row r="2697" spans="8:24" ht="12.75">
      <c r="H2697" s="25"/>
      <c r="I2697" s="25"/>
      <c r="J2697" s="25"/>
      <c r="K2697" s="25"/>
      <c r="X2697" s="23"/>
    </row>
    <row r="2698" spans="8:24" ht="12.75">
      <c r="H2698" s="25"/>
      <c r="I2698" s="25"/>
      <c r="J2698" s="25"/>
      <c r="K2698" s="25"/>
      <c r="X2698" s="23"/>
    </row>
    <row r="2699" spans="8:24" ht="12.75">
      <c r="H2699" s="25"/>
      <c r="I2699" s="25"/>
      <c r="J2699" s="25"/>
      <c r="K2699" s="25"/>
      <c r="X2699" s="23"/>
    </row>
    <row r="2700" spans="8:24" ht="12.75">
      <c r="H2700" s="25"/>
      <c r="I2700" s="25"/>
      <c r="J2700" s="25"/>
      <c r="K2700" s="25"/>
      <c r="X2700" s="23"/>
    </row>
    <row r="2701" spans="8:24" ht="12.75">
      <c r="H2701" s="25"/>
      <c r="I2701" s="25"/>
      <c r="J2701" s="25"/>
      <c r="K2701" s="25"/>
      <c r="X2701" s="23"/>
    </row>
    <row r="2702" spans="8:24" ht="12.75">
      <c r="H2702" s="25"/>
      <c r="I2702" s="25"/>
      <c r="J2702" s="25"/>
      <c r="K2702" s="25"/>
      <c r="X2702" s="23"/>
    </row>
    <row r="2703" spans="8:24" ht="12.75">
      <c r="H2703" s="25"/>
      <c r="I2703" s="25"/>
      <c r="J2703" s="25"/>
      <c r="K2703" s="25"/>
      <c r="X2703" s="23"/>
    </row>
    <row r="2704" spans="8:24" ht="12.75">
      <c r="H2704" s="25"/>
      <c r="I2704" s="25"/>
      <c r="J2704" s="25"/>
      <c r="K2704" s="25"/>
      <c r="X2704" s="23"/>
    </row>
    <row r="2705" spans="8:24" ht="12.75">
      <c r="H2705" s="25"/>
      <c r="I2705" s="25"/>
      <c r="J2705" s="25"/>
      <c r="K2705" s="25"/>
      <c r="X2705" s="23"/>
    </row>
    <row r="2706" spans="8:24" ht="12.75">
      <c r="H2706" s="25"/>
      <c r="I2706" s="25"/>
      <c r="J2706" s="25"/>
      <c r="K2706" s="25"/>
      <c r="X2706" s="23"/>
    </row>
    <row r="2707" spans="8:24" ht="12.75">
      <c r="H2707" s="25"/>
      <c r="I2707" s="25"/>
      <c r="J2707" s="25"/>
      <c r="K2707" s="25"/>
      <c r="X2707" s="23"/>
    </row>
    <row r="2708" spans="8:24" ht="12.75">
      <c r="H2708" s="25"/>
      <c r="I2708" s="25"/>
      <c r="J2708" s="25"/>
      <c r="K2708" s="25"/>
      <c r="X2708" s="23"/>
    </row>
    <row r="2709" spans="8:24" ht="12.75">
      <c r="H2709" s="25"/>
      <c r="I2709" s="25"/>
      <c r="J2709" s="25"/>
      <c r="K2709" s="25"/>
      <c r="X2709" s="23"/>
    </row>
    <row r="2710" spans="8:24" ht="12.75">
      <c r="H2710" s="25"/>
      <c r="I2710" s="25"/>
      <c r="J2710" s="25"/>
      <c r="K2710" s="25"/>
      <c r="X2710" s="23"/>
    </row>
    <row r="2711" spans="8:24" ht="12.75">
      <c r="H2711" s="25"/>
      <c r="I2711" s="25"/>
      <c r="J2711" s="25"/>
      <c r="K2711" s="25"/>
      <c r="X2711" s="23"/>
    </row>
    <row r="2712" spans="8:24" ht="12.75">
      <c r="H2712" s="25"/>
      <c r="I2712" s="25"/>
      <c r="J2712" s="25"/>
      <c r="K2712" s="25"/>
      <c r="X2712" s="23"/>
    </row>
    <row r="2713" spans="8:24" ht="12.75">
      <c r="H2713" s="25"/>
      <c r="I2713" s="25"/>
      <c r="J2713" s="25"/>
      <c r="K2713" s="25"/>
      <c r="X2713" s="23"/>
    </row>
    <row r="2714" spans="8:24" ht="12.75">
      <c r="H2714" s="25"/>
      <c r="I2714" s="25"/>
      <c r="J2714" s="25"/>
      <c r="K2714" s="25"/>
      <c r="X2714" s="23"/>
    </row>
    <row r="2715" spans="8:24" ht="12.75">
      <c r="H2715" s="25"/>
      <c r="I2715" s="25"/>
      <c r="J2715" s="25"/>
      <c r="K2715" s="25"/>
      <c r="X2715" s="23"/>
    </row>
    <row r="2716" spans="8:24" ht="12.75">
      <c r="H2716" s="25"/>
      <c r="I2716" s="25"/>
      <c r="J2716" s="25"/>
      <c r="K2716" s="25"/>
      <c r="X2716" s="23"/>
    </row>
    <row r="2717" spans="8:24" ht="12.75">
      <c r="H2717" s="25"/>
      <c r="I2717" s="25"/>
      <c r="J2717" s="25"/>
      <c r="K2717" s="25"/>
      <c r="X2717" s="23"/>
    </row>
    <row r="2718" spans="8:24" ht="12.75">
      <c r="H2718" s="25"/>
      <c r="I2718" s="25"/>
      <c r="J2718" s="25"/>
      <c r="K2718" s="25"/>
      <c r="X2718" s="23"/>
    </row>
    <row r="2719" spans="8:24" ht="12.75">
      <c r="H2719" s="25"/>
      <c r="I2719" s="25"/>
      <c r="J2719" s="25"/>
      <c r="K2719" s="25"/>
      <c r="X2719" s="23"/>
    </row>
    <row r="2720" spans="8:24" ht="12.75">
      <c r="H2720" s="25"/>
      <c r="I2720" s="25"/>
      <c r="J2720" s="25"/>
      <c r="K2720" s="25"/>
      <c r="X2720" s="23"/>
    </row>
    <row r="2721" spans="8:24" ht="12.75">
      <c r="H2721" s="25"/>
      <c r="I2721" s="25"/>
      <c r="J2721" s="25"/>
      <c r="K2721" s="25"/>
      <c r="X2721" s="23"/>
    </row>
    <row r="2722" spans="8:24" ht="12.75">
      <c r="H2722" s="25"/>
      <c r="I2722" s="25"/>
      <c r="J2722" s="25"/>
      <c r="K2722" s="25"/>
      <c r="X2722" s="23"/>
    </row>
    <row r="2723" spans="8:24" ht="12.75">
      <c r="H2723" s="25"/>
      <c r="I2723" s="25"/>
      <c r="J2723" s="25"/>
      <c r="K2723" s="25"/>
      <c r="X2723" s="23"/>
    </row>
    <row r="2724" spans="8:24" ht="12.75">
      <c r="H2724" s="25"/>
      <c r="I2724" s="25"/>
      <c r="J2724" s="25"/>
      <c r="K2724" s="25"/>
      <c r="X2724" s="23"/>
    </row>
    <row r="2725" spans="8:24" ht="12.75">
      <c r="H2725" s="25"/>
      <c r="I2725" s="25"/>
      <c r="J2725" s="25"/>
      <c r="K2725" s="25"/>
      <c r="X2725" s="23"/>
    </row>
    <row r="2726" spans="8:24" ht="12.75">
      <c r="H2726" s="25"/>
      <c r="I2726" s="25"/>
      <c r="J2726" s="25"/>
      <c r="K2726" s="25"/>
      <c r="X2726" s="23"/>
    </row>
    <row r="2727" spans="8:24" ht="12.75">
      <c r="H2727" s="25"/>
      <c r="I2727" s="25"/>
      <c r="J2727" s="25"/>
      <c r="K2727" s="25"/>
      <c r="X2727" s="23"/>
    </row>
    <row r="2728" spans="8:24" ht="12.75">
      <c r="H2728" s="25"/>
      <c r="I2728" s="25"/>
      <c r="J2728" s="25"/>
      <c r="K2728" s="25"/>
      <c r="X2728" s="23"/>
    </row>
    <row r="2729" spans="8:24" ht="12.75">
      <c r="H2729" s="25"/>
      <c r="I2729" s="25"/>
      <c r="J2729" s="25"/>
      <c r="K2729" s="25"/>
      <c r="X2729" s="23"/>
    </row>
    <row r="2730" spans="8:24" ht="12.75">
      <c r="H2730" s="25"/>
      <c r="I2730" s="25"/>
      <c r="J2730" s="25"/>
      <c r="K2730" s="25"/>
      <c r="X2730" s="23"/>
    </row>
    <row r="2731" spans="8:24" ht="12.75">
      <c r="H2731" s="25"/>
      <c r="I2731" s="25"/>
      <c r="J2731" s="25"/>
      <c r="K2731" s="25"/>
      <c r="X2731" s="23"/>
    </row>
    <row r="2732" spans="8:24" ht="12.75">
      <c r="H2732" s="25"/>
      <c r="I2732" s="25"/>
      <c r="J2732" s="25"/>
      <c r="K2732" s="25"/>
      <c r="X2732" s="23"/>
    </row>
    <row r="2733" spans="8:24" ht="12.75">
      <c r="H2733" s="25"/>
      <c r="I2733" s="25"/>
      <c r="J2733" s="25"/>
      <c r="K2733" s="25"/>
      <c r="X2733" s="23"/>
    </row>
    <row r="2734" spans="8:24" ht="12.75">
      <c r="H2734" s="25"/>
      <c r="I2734" s="25"/>
      <c r="J2734" s="25"/>
      <c r="K2734" s="25"/>
      <c r="X2734" s="23"/>
    </row>
    <row r="2735" spans="8:24" ht="12.75">
      <c r="H2735" s="25"/>
      <c r="I2735" s="25"/>
      <c r="J2735" s="25"/>
      <c r="K2735" s="25"/>
      <c r="X2735" s="23"/>
    </row>
    <row r="2736" spans="8:24" ht="12.75">
      <c r="H2736" s="25"/>
      <c r="I2736" s="25"/>
      <c r="J2736" s="25"/>
      <c r="K2736" s="25"/>
      <c r="X2736" s="23"/>
    </row>
    <row r="2737" spans="8:24" ht="12.75">
      <c r="H2737" s="25"/>
      <c r="I2737" s="25"/>
      <c r="J2737" s="25"/>
      <c r="K2737" s="25"/>
      <c r="X2737" s="23"/>
    </row>
    <row r="2738" spans="8:24" ht="12.75">
      <c r="H2738" s="25"/>
      <c r="I2738" s="25"/>
      <c r="J2738" s="25"/>
      <c r="K2738" s="25"/>
      <c r="X2738" s="23"/>
    </row>
    <row r="2739" spans="8:24" ht="12.75">
      <c r="H2739" s="25"/>
      <c r="I2739" s="25"/>
      <c r="J2739" s="25"/>
      <c r="K2739" s="25"/>
      <c r="X2739" s="23"/>
    </row>
    <row r="2740" spans="8:24" ht="12.75">
      <c r="H2740" s="25"/>
      <c r="I2740" s="25"/>
      <c r="J2740" s="25"/>
      <c r="K2740" s="25"/>
      <c r="X2740" s="23"/>
    </row>
    <row r="2741" spans="8:24" ht="12.75">
      <c r="H2741" s="25"/>
      <c r="I2741" s="25"/>
      <c r="J2741" s="25"/>
      <c r="K2741" s="25"/>
      <c r="X2741" s="23"/>
    </row>
    <row r="2742" spans="8:24" ht="12.75">
      <c r="H2742" s="25"/>
      <c r="I2742" s="25"/>
      <c r="J2742" s="25"/>
      <c r="K2742" s="25"/>
      <c r="X2742" s="23"/>
    </row>
    <row r="2743" spans="8:24" ht="12.75">
      <c r="H2743" s="25"/>
      <c r="I2743" s="25"/>
      <c r="J2743" s="25"/>
      <c r="K2743" s="25"/>
      <c r="X2743" s="23"/>
    </row>
    <row r="2744" spans="8:24" ht="12.75">
      <c r="H2744" s="25"/>
      <c r="I2744" s="25"/>
      <c r="J2744" s="25"/>
      <c r="K2744" s="25"/>
      <c r="X2744" s="23"/>
    </row>
    <row r="2745" spans="8:24" ht="12.75">
      <c r="H2745" s="25"/>
      <c r="I2745" s="25"/>
      <c r="J2745" s="25"/>
      <c r="K2745" s="25"/>
      <c r="X2745" s="23"/>
    </row>
    <row r="2746" spans="8:24" ht="12.75">
      <c r="H2746" s="25"/>
      <c r="I2746" s="25"/>
      <c r="J2746" s="25"/>
      <c r="K2746" s="25"/>
      <c r="X2746" s="23"/>
    </row>
    <row r="2747" spans="8:24" ht="12.75">
      <c r="H2747" s="25"/>
      <c r="I2747" s="25"/>
      <c r="J2747" s="25"/>
      <c r="K2747" s="25"/>
      <c r="X2747" s="23"/>
    </row>
    <row r="2748" spans="8:24" ht="12.75">
      <c r="H2748" s="25"/>
      <c r="I2748" s="25"/>
      <c r="J2748" s="25"/>
      <c r="K2748" s="25"/>
      <c r="X2748" s="23"/>
    </row>
    <row r="2749" spans="8:24" ht="12.75">
      <c r="H2749" s="25"/>
      <c r="I2749" s="25"/>
      <c r="J2749" s="25"/>
      <c r="K2749" s="25"/>
      <c r="X2749" s="23"/>
    </row>
    <row r="2750" spans="8:24" ht="12.75">
      <c r="H2750" s="25"/>
      <c r="I2750" s="25"/>
      <c r="J2750" s="25"/>
      <c r="K2750" s="25"/>
      <c r="X2750" s="23"/>
    </row>
    <row r="2751" spans="8:24" ht="12.75">
      <c r="H2751" s="25"/>
      <c r="I2751" s="25"/>
      <c r="J2751" s="25"/>
      <c r="K2751" s="25"/>
      <c r="X2751" s="23"/>
    </row>
    <row r="2752" spans="8:24" ht="12.75">
      <c r="H2752" s="25"/>
      <c r="I2752" s="25"/>
      <c r="J2752" s="25"/>
      <c r="K2752" s="25"/>
      <c r="X2752" s="23"/>
    </row>
    <row r="2753" spans="8:24" ht="12.75">
      <c r="H2753" s="25"/>
      <c r="I2753" s="25"/>
      <c r="J2753" s="25"/>
      <c r="K2753" s="25"/>
      <c r="X2753" s="23"/>
    </row>
    <row r="2754" spans="8:24" ht="12.75">
      <c r="H2754" s="25"/>
      <c r="I2754" s="25"/>
      <c r="J2754" s="25"/>
      <c r="K2754" s="25"/>
      <c r="X2754" s="23"/>
    </row>
    <row r="2755" spans="8:24" ht="12.75">
      <c r="H2755" s="25"/>
      <c r="I2755" s="25"/>
      <c r="J2755" s="25"/>
      <c r="K2755" s="25"/>
      <c r="X2755" s="23"/>
    </row>
    <row r="2756" spans="8:24" ht="12.75">
      <c r="H2756" s="25"/>
      <c r="I2756" s="25"/>
      <c r="J2756" s="25"/>
      <c r="K2756" s="25"/>
      <c r="X2756" s="23"/>
    </row>
    <row r="2757" spans="8:24" ht="12.75">
      <c r="H2757" s="25"/>
      <c r="I2757" s="25"/>
      <c r="J2757" s="25"/>
      <c r="K2757" s="25"/>
      <c r="X2757" s="23"/>
    </row>
    <row r="2758" spans="8:24" ht="12.75">
      <c r="H2758" s="25"/>
      <c r="I2758" s="25"/>
      <c r="J2758" s="25"/>
      <c r="K2758" s="25"/>
      <c r="X2758" s="23"/>
    </row>
    <row r="2759" spans="8:24" ht="12.75">
      <c r="H2759" s="25"/>
      <c r="I2759" s="25"/>
      <c r="J2759" s="25"/>
      <c r="K2759" s="25"/>
      <c r="X2759" s="23"/>
    </row>
    <row r="2760" spans="8:24" ht="12.75">
      <c r="H2760" s="25"/>
      <c r="I2760" s="25"/>
      <c r="J2760" s="25"/>
      <c r="K2760" s="25"/>
      <c r="X2760" s="23"/>
    </row>
    <row r="2761" spans="8:24" ht="12.75">
      <c r="H2761" s="25"/>
      <c r="I2761" s="25"/>
      <c r="J2761" s="25"/>
      <c r="K2761" s="25"/>
      <c r="X2761" s="23"/>
    </row>
    <row r="2762" spans="8:24" ht="12.75">
      <c r="H2762" s="25"/>
      <c r="I2762" s="25"/>
      <c r="J2762" s="25"/>
      <c r="K2762" s="25"/>
      <c r="X2762" s="23"/>
    </row>
    <row r="2763" spans="8:24" ht="12.75">
      <c r="H2763" s="25"/>
      <c r="I2763" s="25"/>
      <c r="J2763" s="25"/>
      <c r="K2763" s="25"/>
      <c r="X2763" s="23"/>
    </row>
    <row r="2764" spans="8:24" ht="12.75">
      <c r="H2764" s="25"/>
      <c r="I2764" s="25"/>
      <c r="J2764" s="25"/>
      <c r="K2764" s="25"/>
      <c r="X2764" s="23"/>
    </row>
    <row r="2765" spans="8:24" ht="12.75">
      <c r="H2765" s="25"/>
      <c r="I2765" s="25"/>
      <c r="J2765" s="25"/>
      <c r="K2765" s="25"/>
      <c r="X2765" s="23"/>
    </row>
    <row r="2766" spans="8:24" ht="12.75">
      <c r="H2766" s="25"/>
      <c r="I2766" s="25"/>
      <c r="J2766" s="25"/>
      <c r="K2766" s="25"/>
      <c r="X2766" s="23"/>
    </row>
    <row r="2767" spans="8:24" ht="12.75">
      <c r="H2767" s="25"/>
      <c r="I2767" s="25"/>
      <c r="J2767" s="25"/>
      <c r="K2767" s="25"/>
      <c r="X2767" s="23"/>
    </row>
    <row r="2768" spans="8:24" ht="12.75">
      <c r="H2768" s="25"/>
      <c r="I2768" s="25"/>
      <c r="J2768" s="25"/>
      <c r="K2768" s="25"/>
      <c r="X2768" s="23"/>
    </row>
    <row r="2769" spans="8:24" ht="12.75">
      <c r="H2769" s="25"/>
      <c r="I2769" s="25"/>
      <c r="J2769" s="25"/>
      <c r="K2769" s="25"/>
      <c r="X2769" s="23"/>
    </row>
    <row r="2770" spans="8:24" ht="12.75">
      <c r="H2770" s="25"/>
      <c r="I2770" s="25"/>
      <c r="J2770" s="25"/>
      <c r="K2770" s="25"/>
      <c r="X2770" s="23"/>
    </row>
    <row r="2771" spans="8:24" ht="12.75">
      <c r="H2771" s="25"/>
      <c r="I2771" s="25"/>
      <c r="J2771" s="25"/>
      <c r="K2771" s="25"/>
      <c r="X2771" s="23"/>
    </row>
    <row r="2772" spans="8:24" ht="12.75">
      <c r="H2772" s="25"/>
      <c r="I2772" s="25"/>
      <c r="J2772" s="25"/>
      <c r="K2772" s="25"/>
      <c r="X2772" s="23"/>
    </row>
    <row r="2773" spans="8:24" ht="12.75">
      <c r="H2773" s="25"/>
      <c r="I2773" s="25"/>
      <c r="J2773" s="25"/>
      <c r="K2773" s="25"/>
      <c r="X2773" s="23"/>
    </row>
    <row r="2774" spans="8:24" ht="12.75">
      <c r="H2774" s="25"/>
      <c r="I2774" s="25"/>
      <c r="J2774" s="25"/>
      <c r="K2774" s="25"/>
      <c r="X2774" s="23"/>
    </row>
    <row r="2775" spans="8:24" ht="12.75">
      <c r="H2775" s="25"/>
      <c r="I2775" s="25"/>
      <c r="J2775" s="25"/>
      <c r="K2775" s="25"/>
      <c r="X2775" s="23"/>
    </row>
    <row r="2776" spans="8:24" ht="12.75">
      <c r="H2776" s="25"/>
      <c r="I2776" s="25"/>
      <c r="J2776" s="25"/>
      <c r="K2776" s="25"/>
      <c r="X2776" s="23"/>
    </row>
    <row r="2777" spans="8:24" ht="12.75">
      <c r="H2777" s="25"/>
      <c r="I2777" s="25"/>
      <c r="J2777" s="25"/>
      <c r="K2777" s="25"/>
      <c r="X2777" s="23"/>
    </row>
    <row r="2778" spans="8:24" ht="12.75">
      <c r="H2778" s="25"/>
      <c r="I2778" s="25"/>
      <c r="J2778" s="25"/>
      <c r="K2778" s="25"/>
      <c r="X2778" s="23"/>
    </row>
    <row r="2779" spans="8:24" ht="12.75">
      <c r="H2779" s="25"/>
      <c r="I2779" s="25"/>
      <c r="J2779" s="25"/>
      <c r="K2779" s="25"/>
      <c r="X2779" s="23"/>
    </row>
    <row r="2780" spans="8:24" ht="12.75">
      <c r="H2780" s="25"/>
      <c r="I2780" s="25"/>
      <c r="J2780" s="25"/>
      <c r="K2780" s="25"/>
      <c r="X2780" s="23"/>
    </row>
    <row r="2781" spans="8:24" ht="12.75">
      <c r="H2781" s="25"/>
      <c r="I2781" s="25"/>
      <c r="J2781" s="25"/>
      <c r="K2781" s="25"/>
      <c r="X2781" s="23"/>
    </row>
    <row r="2782" spans="8:24" ht="12.75">
      <c r="H2782" s="25"/>
      <c r="I2782" s="25"/>
      <c r="J2782" s="25"/>
      <c r="K2782" s="25"/>
      <c r="X2782" s="23"/>
    </row>
    <row r="2783" spans="8:24" ht="12.75">
      <c r="H2783" s="25"/>
      <c r="I2783" s="25"/>
      <c r="J2783" s="25"/>
      <c r="K2783" s="25"/>
      <c r="X2783" s="23"/>
    </row>
    <row r="2784" spans="8:24" ht="12.75">
      <c r="H2784" s="25"/>
      <c r="I2784" s="25"/>
      <c r="J2784" s="25"/>
      <c r="K2784" s="25"/>
      <c r="X2784" s="23"/>
    </row>
    <row r="2785" spans="8:24" ht="12.75">
      <c r="H2785" s="25"/>
      <c r="I2785" s="25"/>
      <c r="J2785" s="25"/>
      <c r="K2785" s="25"/>
      <c r="X2785" s="23"/>
    </row>
    <row r="2786" spans="8:24" ht="12.75">
      <c r="H2786" s="25"/>
      <c r="I2786" s="25"/>
      <c r="J2786" s="25"/>
      <c r="K2786" s="25"/>
      <c r="X2786" s="23"/>
    </row>
    <row r="2787" spans="8:24" ht="12.75">
      <c r="H2787" s="25"/>
      <c r="I2787" s="25"/>
      <c r="J2787" s="25"/>
      <c r="K2787" s="25"/>
      <c r="X2787" s="23"/>
    </row>
    <row r="2788" spans="8:24" ht="12.75">
      <c r="H2788" s="25"/>
      <c r="I2788" s="25"/>
      <c r="J2788" s="25"/>
      <c r="K2788" s="25"/>
      <c r="X2788" s="23"/>
    </row>
    <row r="2789" spans="8:24" ht="12.75">
      <c r="H2789" s="25"/>
      <c r="I2789" s="25"/>
      <c r="J2789" s="25"/>
      <c r="K2789" s="25"/>
      <c r="X2789" s="23"/>
    </row>
    <row r="2790" spans="8:24" ht="12.75">
      <c r="H2790" s="25"/>
      <c r="I2790" s="25"/>
      <c r="J2790" s="25"/>
      <c r="K2790" s="25"/>
      <c r="X2790" s="23"/>
    </row>
    <row r="2791" spans="8:24" ht="12.75">
      <c r="H2791" s="25"/>
      <c r="I2791" s="25"/>
      <c r="J2791" s="25"/>
      <c r="K2791" s="25"/>
      <c r="X2791" s="23"/>
    </row>
    <row r="2792" spans="8:24" ht="12.75">
      <c r="H2792" s="25"/>
      <c r="I2792" s="25"/>
      <c r="J2792" s="25"/>
      <c r="K2792" s="25"/>
      <c r="X2792" s="23"/>
    </row>
    <row r="2793" spans="8:24" ht="12.75">
      <c r="H2793" s="25"/>
      <c r="I2793" s="25"/>
      <c r="J2793" s="25"/>
      <c r="K2793" s="25"/>
      <c r="X2793" s="23"/>
    </row>
    <row r="2794" spans="8:24" ht="12.75">
      <c r="H2794" s="25"/>
      <c r="I2794" s="25"/>
      <c r="J2794" s="25"/>
      <c r="K2794" s="25"/>
      <c r="X2794" s="23"/>
    </row>
    <row r="2795" spans="8:24" ht="12.75">
      <c r="H2795" s="25"/>
      <c r="I2795" s="25"/>
      <c r="J2795" s="25"/>
      <c r="K2795" s="25"/>
      <c r="X2795" s="23"/>
    </row>
    <row r="2796" spans="8:24" ht="12.75">
      <c r="H2796" s="25"/>
      <c r="I2796" s="25"/>
      <c r="J2796" s="25"/>
      <c r="K2796" s="25"/>
      <c r="X2796" s="23"/>
    </row>
    <row r="2797" spans="8:24" ht="12.75">
      <c r="H2797" s="25"/>
      <c r="I2797" s="25"/>
      <c r="J2797" s="25"/>
      <c r="K2797" s="25"/>
      <c r="X2797" s="23"/>
    </row>
    <row r="2798" spans="8:24" ht="12.75">
      <c r="H2798" s="25"/>
      <c r="I2798" s="25"/>
      <c r="J2798" s="25"/>
      <c r="K2798" s="25"/>
      <c r="X2798" s="23"/>
    </row>
    <row r="2799" spans="8:24" ht="12.75">
      <c r="H2799" s="25"/>
      <c r="I2799" s="25"/>
      <c r="J2799" s="25"/>
      <c r="K2799" s="25"/>
      <c r="X2799" s="23"/>
    </row>
    <row r="2800" spans="8:24" ht="12.75">
      <c r="H2800" s="25"/>
      <c r="I2800" s="25"/>
      <c r="J2800" s="25"/>
      <c r="K2800" s="25"/>
      <c r="X2800" s="23"/>
    </row>
    <row r="2801" spans="8:24" ht="12.75">
      <c r="H2801" s="25"/>
      <c r="I2801" s="25"/>
      <c r="J2801" s="25"/>
      <c r="K2801" s="25"/>
      <c r="X2801" s="23"/>
    </row>
    <row r="2802" spans="8:24" ht="12.75">
      <c r="H2802" s="25"/>
      <c r="I2802" s="25"/>
      <c r="J2802" s="25"/>
      <c r="K2802" s="25"/>
      <c r="X2802" s="23"/>
    </row>
    <row r="2803" spans="8:24" ht="12.75">
      <c r="H2803" s="25"/>
      <c r="I2803" s="25"/>
      <c r="J2803" s="25"/>
      <c r="K2803" s="25"/>
      <c r="X2803" s="23"/>
    </row>
    <row r="2804" spans="8:24" ht="12.75">
      <c r="H2804" s="25"/>
      <c r="I2804" s="25"/>
      <c r="J2804" s="25"/>
      <c r="K2804" s="25"/>
      <c r="X2804" s="23"/>
    </row>
    <row r="2805" spans="8:24" ht="12.75">
      <c r="H2805" s="25"/>
      <c r="I2805" s="25"/>
      <c r="J2805" s="25"/>
      <c r="K2805" s="25"/>
      <c r="X2805" s="23"/>
    </row>
    <row r="2806" spans="8:24" ht="12.75">
      <c r="H2806" s="25"/>
      <c r="I2806" s="25"/>
      <c r="J2806" s="25"/>
      <c r="K2806" s="25"/>
      <c r="X2806" s="23"/>
    </row>
    <row r="2807" spans="8:24" ht="12.75">
      <c r="H2807" s="25"/>
      <c r="I2807" s="25"/>
      <c r="J2807" s="25"/>
      <c r="K2807" s="25"/>
      <c r="X2807" s="23"/>
    </row>
    <row r="2808" spans="8:24" ht="12.75">
      <c r="H2808" s="25"/>
      <c r="I2808" s="25"/>
      <c r="J2808" s="25"/>
      <c r="K2808" s="25"/>
      <c r="X2808" s="23"/>
    </row>
    <row r="2809" spans="8:24" ht="12.75">
      <c r="H2809" s="25"/>
      <c r="I2809" s="25"/>
      <c r="J2809" s="25"/>
      <c r="K2809" s="25"/>
      <c r="X2809" s="23"/>
    </row>
    <row r="2810" spans="8:24" ht="12.75">
      <c r="H2810" s="25"/>
      <c r="I2810" s="25"/>
      <c r="J2810" s="25"/>
      <c r="K2810" s="25"/>
      <c r="X2810" s="23"/>
    </row>
    <row r="2811" spans="8:24" ht="12.75">
      <c r="H2811" s="25"/>
      <c r="I2811" s="25"/>
      <c r="J2811" s="25"/>
      <c r="K2811" s="25"/>
      <c r="X2811" s="23"/>
    </row>
    <row r="2812" spans="8:24" ht="12.75">
      <c r="H2812" s="25"/>
      <c r="I2812" s="25"/>
      <c r="J2812" s="25"/>
      <c r="K2812" s="25"/>
      <c r="X2812" s="23"/>
    </row>
    <row r="2813" spans="8:24" ht="12.75">
      <c r="H2813" s="25"/>
      <c r="I2813" s="25"/>
      <c r="J2813" s="25"/>
      <c r="K2813" s="25"/>
      <c r="X2813" s="23"/>
    </row>
    <row r="2814" spans="8:24" ht="12.75">
      <c r="H2814" s="25"/>
      <c r="I2814" s="25"/>
      <c r="J2814" s="25"/>
      <c r="K2814" s="25"/>
      <c r="X2814" s="23"/>
    </row>
    <row r="2815" spans="8:24" ht="12.75">
      <c r="H2815" s="25"/>
      <c r="I2815" s="25"/>
      <c r="J2815" s="25"/>
      <c r="K2815" s="25"/>
      <c r="X2815" s="23"/>
    </row>
    <row r="2816" spans="8:24" ht="12.75">
      <c r="H2816" s="25"/>
      <c r="I2816" s="25"/>
      <c r="J2816" s="25"/>
      <c r="K2816" s="25"/>
      <c r="X2816" s="23"/>
    </row>
    <row r="2817" spans="8:24" ht="12.75">
      <c r="H2817" s="25"/>
      <c r="I2817" s="25"/>
      <c r="J2817" s="25"/>
      <c r="K2817" s="25"/>
      <c r="X2817" s="23"/>
    </row>
    <row r="2818" spans="8:24" ht="12.75">
      <c r="H2818" s="25"/>
      <c r="I2818" s="25"/>
      <c r="J2818" s="25"/>
      <c r="K2818" s="25"/>
      <c r="X2818" s="23"/>
    </row>
    <row r="2819" spans="8:24" ht="12.75">
      <c r="H2819" s="25"/>
      <c r="I2819" s="25"/>
      <c r="J2819" s="25"/>
      <c r="K2819" s="25"/>
      <c r="X2819" s="23"/>
    </row>
    <row r="2820" spans="8:24" ht="12.75">
      <c r="H2820" s="25"/>
      <c r="I2820" s="25"/>
      <c r="J2820" s="25"/>
      <c r="K2820" s="25"/>
      <c r="X2820" s="23"/>
    </row>
    <row r="2821" spans="8:24" ht="12.75">
      <c r="H2821" s="25"/>
      <c r="I2821" s="25"/>
      <c r="J2821" s="25"/>
      <c r="K2821" s="25"/>
      <c r="X2821" s="23"/>
    </row>
    <row r="2822" spans="8:24" ht="12.75">
      <c r="H2822" s="25"/>
      <c r="I2822" s="25"/>
      <c r="J2822" s="25"/>
      <c r="K2822" s="25"/>
      <c r="X2822" s="23"/>
    </row>
    <row r="2823" spans="8:24" ht="12.75">
      <c r="H2823" s="25"/>
      <c r="I2823" s="25"/>
      <c r="J2823" s="25"/>
      <c r="K2823" s="25"/>
      <c r="X2823" s="23"/>
    </row>
    <row r="2824" spans="8:24" ht="12.75">
      <c r="H2824" s="25"/>
      <c r="I2824" s="25"/>
      <c r="J2824" s="25"/>
      <c r="K2824" s="25"/>
      <c r="X2824" s="23"/>
    </row>
    <row r="2825" spans="8:24" ht="12.75">
      <c r="H2825" s="25"/>
      <c r="I2825" s="25"/>
      <c r="J2825" s="25"/>
      <c r="K2825" s="25"/>
      <c r="X2825" s="23"/>
    </row>
    <row r="2826" spans="8:24" ht="12.75">
      <c r="H2826" s="25"/>
      <c r="I2826" s="25"/>
      <c r="J2826" s="25"/>
      <c r="K2826" s="25"/>
      <c r="X2826" s="23"/>
    </row>
    <row r="2827" spans="8:24" ht="12.75">
      <c r="H2827" s="25"/>
      <c r="I2827" s="25"/>
      <c r="J2827" s="25"/>
      <c r="K2827" s="25"/>
      <c r="X2827" s="23"/>
    </row>
    <row r="2828" spans="8:24" ht="12.75">
      <c r="H2828" s="25"/>
      <c r="I2828" s="25"/>
      <c r="J2828" s="25"/>
      <c r="K2828" s="25"/>
      <c r="X2828" s="23"/>
    </row>
    <row r="2829" spans="8:24" ht="12.75">
      <c r="H2829" s="25"/>
      <c r="I2829" s="25"/>
      <c r="J2829" s="25"/>
      <c r="K2829" s="25"/>
      <c r="X2829" s="23"/>
    </row>
    <row r="2830" spans="8:24" ht="12.75">
      <c r="H2830" s="25"/>
      <c r="I2830" s="25"/>
      <c r="J2830" s="25"/>
      <c r="K2830" s="25"/>
      <c r="X2830" s="23"/>
    </row>
    <row r="2831" spans="8:24" ht="12.75">
      <c r="H2831" s="25"/>
      <c r="I2831" s="25"/>
      <c r="J2831" s="25"/>
      <c r="K2831" s="25"/>
      <c r="X2831" s="23"/>
    </row>
    <row r="2832" spans="8:24" ht="12.75">
      <c r="H2832" s="25"/>
      <c r="I2832" s="25"/>
      <c r="J2832" s="25"/>
      <c r="K2832" s="25"/>
      <c r="X2832" s="23"/>
    </row>
    <row r="2833" spans="8:24" ht="12.75">
      <c r="H2833" s="25"/>
      <c r="I2833" s="25"/>
      <c r="J2833" s="25"/>
      <c r="K2833" s="25"/>
      <c r="X2833" s="23"/>
    </row>
    <row r="2834" spans="8:24" ht="12.75">
      <c r="H2834" s="25"/>
      <c r="I2834" s="25"/>
      <c r="J2834" s="25"/>
      <c r="K2834" s="25"/>
      <c r="X2834" s="23"/>
    </row>
    <row r="2835" spans="8:24" ht="12.75">
      <c r="H2835" s="25"/>
      <c r="I2835" s="25"/>
      <c r="J2835" s="25"/>
      <c r="K2835" s="25"/>
      <c r="X2835" s="23"/>
    </row>
    <row r="2836" spans="8:24" ht="12.75">
      <c r="H2836" s="25"/>
      <c r="I2836" s="25"/>
      <c r="J2836" s="25"/>
      <c r="K2836" s="25"/>
      <c r="X2836" s="23"/>
    </row>
    <row r="2837" spans="8:24" ht="12.75">
      <c r="H2837" s="25"/>
      <c r="I2837" s="25"/>
      <c r="J2837" s="25"/>
      <c r="K2837" s="25"/>
      <c r="X2837" s="23"/>
    </row>
    <row r="2838" spans="8:24" ht="12.75">
      <c r="H2838" s="25"/>
      <c r="I2838" s="25"/>
      <c r="J2838" s="25"/>
      <c r="K2838" s="25"/>
      <c r="X2838" s="23"/>
    </row>
    <row r="2839" spans="8:24" ht="12.75">
      <c r="H2839" s="25"/>
      <c r="I2839" s="25"/>
      <c r="J2839" s="25"/>
      <c r="K2839" s="25"/>
      <c r="X2839" s="23"/>
    </row>
    <row r="2840" spans="8:24" ht="12.75">
      <c r="H2840" s="25"/>
      <c r="I2840" s="25"/>
      <c r="J2840" s="25"/>
      <c r="K2840" s="25"/>
      <c r="X2840" s="23"/>
    </row>
    <row r="2841" spans="8:24" ht="12.75">
      <c r="H2841" s="25"/>
      <c r="I2841" s="25"/>
      <c r="J2841" s="25"/>
      <c r="K2841" s="25"/>
      <c r="X2841" s="23"/>
    </row>
    <row r="2842" spans="8:24" ht="12.75">
      <c r="H2842" s="25"/>
      <c r="I2842" s="25"/>
      <c r="J2842" s="25"/>
      <c r="K2842" s="25"/>
      <c r="X2842" s="23"/>
    </row>
    <row r="2843" spans="8:24" ht="12.75">
      <c r="H2843" s="25"/>
      <c r="I2843" s="25"/>
      <c r="J2843" s="25"/>
      <c r="K2843" s="25"/>
      <c r="X2843" s="23"/>
    </row>
    <row r="2844" spans="8:24" ht="12.75">
      <c r="H2844" s="25"/>
      <c r="I2844" s="25"/>
      <c r="J2844" s="25"/>
      <c r="K2844" s="25"/>
      <c r="X2844" s="23"/>
    </row>
    <row r="2845" spans="8:24" ht="12.75">
      <c r="H2845" s="25"/>
      <c r="I2845" s="25"/>
      <c r="J2845" s="25"/>
      <c r="K2845" s="25"/>
      <c r="X2845" s="23"/>
    </row>
    <row r="2846" spans="8:24" ht="12.75">
      <c r="H2846" s="25"/>
      <c r="I2846" s="25"/>
      <c r="J2846" s="25"/>
      <c r="K2846" s="25"/>
      <c r="X2846" s="23"/>
    </row>
    <row r="2847" spans="8:24" ht="12.75">
      <c r="H2847" s="25"/>
      <c r="I2847" s="25"/>
      <c r="J2847" s="25"/>
      <c r="K2847" s="25"/>
      <c r="X2847" s="23"/>
    </row>
    <row r="2848" spans="8:24" ht="12.75">
      <c r="H2848" s="25"/>
      <c r="I2848" s="25"/>
      <c r="J2848" s="25"/>
      <c r="K2848" s="25"/>
      <c r="X2848" s="23"/>
    </row>
    <row r="2849" spans="8:24" ht="12.75">
      <c r="H2849" s="25"/>
      <c r="I2849" s="25"/>
      <c r="J2849" s="25"/>
      <c r="K2849" s="25"/>
      <c r="X2849" s="23"/>
    </row>
    <row r="2850" spans="8:24" ht="12.75">
      <c r="H2850" s="25"/>
      <c r="I2850" s="25"/>
      <c r="J2850" s="25"/>
      <c r="K2850" s="25"/>
      <c r="X2850" s="23"/>
    </row>
    <row r="2851" spans="8:24" ht="12.75">
      <c r="H2851" s="25"/>
      <c r="I2851" s="25"/>
      <c r="J2851" s="25"/>
      <c r="K2851" s="25"/>
      <c r="X2851" s="23"/>
    </row>
    <row r="2852" spans="8:24" ht="12.75">
      <c r="H2852" s="25"/>
      <c r="I2852" s="25"/>
      <c r="J2852" s="25"/>
      <c r="K2852" s="25"/>
      <c r="X2852" s="23"/>
    </row>
    <row r="2853" spans="8:24" ht="12.75">
      <c r="H2853" s="25"/>
      <c r="I2853" s="25"/>
      <c r="J2853" s="25"/>
      <c r="K2853" s="25"/>
      <c r="X2853" s="23"/>
    </row>
    <row r="2854" spans="8:24" ht="12.75">
      <c r="H2854" s="25"/>
      <c r="I2854" s="25"/>
      <c r="J2854" s="25"/>
      <c r="K2854" s="25"/>
      <c r="X2854" s="23"/>
    </row>
    <row r="2855" spans="8:24" ht="12.75">
      <c r="H2855" s="25"/>
      <c r="I2855" s="25"/>
      <c r="J2855" s="25"/>
      <c r="K2855" s="25"/>
      <c r="X2855" s="23"/>
    </row>
    <row r="2856" spans="8:24" ht="12.75">
      <c r="H2856" s="25"/>
      <c r="I2856" s="25"/>
      <c r="J2856" s="25"/>
      <c r="K2856" s="25"/>
      <c r="X2856" s="23"/>
    </row>
    <row r="2857" spans="8:24" ht="12.75">
      <c r="H2857" s="25"/>
      <c r="I2857" s="25"/>
      <c r="J2857" s="25"/>
      <c r="K2857" s="25"/>
      <c r="X2857" s="23"/>
    </row>
    <row r="2858" spans="8:24" ht="12.75">
      <c r="H2858" s="25"/>
      <c r="I2858" s="25"/>
      <c r="J2858" s="25"/>
      <c r="K2858" s="25"/>
      <c r="X2858" s="23"/>
    </row>
    <row r="2859" spans="8:24" ht="12.75">
      <c r="H2859" s="25"/>
      <c r="I2859" s="25"/>
      <c r="J2859" s="25"/>
      <c r="K2859" s="25"/>
      <c r="X2859" s="23"/>
    </row>
    <row r="2860" spans="8:24" ht="12.75">
      <c r="H2860" s="25"/>
      <c r="I2860" s="25"/>
      <c r="J2860" s="25"/>
      <c r="K2860" s="25"/>
      <c r="X2860" s="23"/>
    </row>
    <row r="2861" spans="8:24" ht="12.75">
      <c r="H2861" s="25"/>
      <c r="I2861" s="25"/>
      <c r="J2861" s="25"/>
      <c r="K2861" s="25"/>
      <c r="X2861" s="23"/>
    </row>
    <row r="2862" spans="8:24" ht="12.75">
      <c r="H2862" s="25"/>
      <c r="I2862" s="25"/>
      <c r="J2862" s="25"/>
      <c r="K2862" s="25"/>
      <c r="X2862" s="23"/>
    </row>
    <row r="2863" spans="8:24" ht="12.75">
      <c r="H2863" s="25"/>
      <c r="I2863" s="25"/>
      <c r="J2863" s="25"/>
      <c r="K2863" s="25"/>
      <c r="X2863" s="23"/>
    </row>
    <row r="2864" spans="8:24" ht="12.75">
      <c r="H2864" s="25"/>
      <c r="I2864" s="25"/>
      <c r="J2864" s="25"/>
      <c r="K2864" s="25"/>
      <c r="X2864" s="23"/>
    </row>
    <row r="2865" spans="8:24" ht="12.75">
      <c r="H2865" s="25"/>
      <c r="I2865" s="25"/>
      <c r="J2865" s="25"/>
      <c r="K2865" s="25"/>
      <c r="X2865" s="23"/>
    </row>
    <row r="2866" spans="8:24" ht="12.75">
      <c r="H2866" s="25"/>
      <c r="I2866" s="25"/>
      <c r="J2866" s="25"/>
      <c r="K2866" s="25"/>
      <c r="X2866" s="23"/>
    </row>
    <row r="2867" spans="8:24" ht="12.75">
      <c r="H2867" s="25"/>
      <c r="I2867" s="25"/>
      <c r="J2867" s="25"/>
      <c r="K2867" s="25"/>
      <c r="X2867" s="23"/>
    </row>
    <row r="2868" spans="8:24" ht="12.75">
      <c r="H2868" s="25"/>
      <c r="I2868" s="25"/>
      <c r="J2868" s="25"/>
      <c r="K2868" s="25"/>
      <c r="X2868" s="23"/>
    </row>
    <row r="2869" spans="8:24" ht="12.75">
      <c r="H2869" s="25"/>
      <c r="I2869" s="25"/>
      <c r="J2869" s="25"/>
      <c r="K2869" s="25"/>
      <c r="X2869" s="23"/>
    </row>
    <row r="2870" spans="8:24" ht="12.75">
      <c r="H2870" s="25"/>
      <c r="I2870" s="25"/>
      <c r="J2870" s="25"/>
      <c r="K2870" s="25"/>
      <c r="X2870" s="23"/>
    </row>
    <row r="2871" spans="8:24" ht="12.75">
      <c r="H2871" s="25"/>
      <c r="I2871" s="25"/>
      <c r="J2871" s="25"/>
      <c r="K2871" s="25"/>
      <c r="X2871" s="23"/>
    </row>
    <row r="2872" spans="8:24" ht="12.75">
      <c r="H2872" s="25"/>
      <c r="I2872" s="25"/>
      <c r="J2872" s="25"/>
      <c r="K2872" s="25"/>
      <c r="X2872" s="23"/>
    </row>
    <row r="2873" spans="8:24" ht="12.75">
      <c r="H2873" s="25"/>
      <c r="I2873" s="25"/>
      <c r="J2873" s="25"/>
      <c r="K2873" s="25"/>
      <c r="X2873" s="23"/>
    </row>
    <row r="2874" spans="8:24" ht="12.75">
      <c r="H2874" s="25"/>
      <c r="I2874" s="25"/>
      <c r="J2874" s="25"/>
      <c r="K2874" s="25"/>
      <c r="X2874" s="23"/>
    </row>
    <row r="2875" spans="8:24" ht="12.75">
      <c r="H2875" s="25"/>
      <c r="I2875" s="25"/>
      <c r="J2875" s="25"/>
      <c r="K2875" s="25"/>
      <c r="X2875" s="23"/>
    </row>
    <row r="2876" spans="8:24" ht="12.75">
      <c r="H2876" s="25"/>
      <c r="I2876" s="25"/>
      <c r="J2876" s="25"/>
      <c r="K2876" s="25"/>
      <c r="X2876" s="23"/>
    </row>
    <row r="2877" spans="8:24" ht="12.75">
      <c r="H2877" s="25"/>
      <c r="I2877" s="25"/>
      <c r="J2877" s="25"/>
      <c r="K2877" s="25"/>
      <c r="X2877" s="23"/>
    </row>
    <row r="2878" spans="8:24" ht="12.75">
      <c r="H2878" s="25"/>
      <c r="I2878" s="25"/>
      <c r="J2878" s="25"/>
      <c r="K2878" s="25"/>
      <c r="X2878" s="23"/>
    </row>
    <row r="2879" spans="8:24" ht="12.75">
      <c r="H2879" s="25"/>
      <c r="I2879" s="25"/>
      <c r="J2879" s="25"/>
      <c r="K2879" s="25"/>
      <c r="X2879" s="23"/>
    </row>
    <row r="2880" spans="8:24" ht="12.75">
      <c r="H2880" s="25"/>
      <c r="I2880" s="25"/>
      <c r="J2880" s="25"/>
      <c r="K2880" s="25"/>
      <c r="X2880" s="23"/>
    </row>
    <row r="2881" spans="8:24" ht="12.75">
      <c r="H2881" s="25"/>
      <c r="I2881" s="25"/>
      <c r="J2881" s="25"/>
      <c r="K2881" s="25"/>
      <c r="X2881" s="23"/>
    </row>
    <row r="2882" spans="8:24" ht="12.75">
      <c r="H2882" s="25"/>
      <c r="I2882" s="25"/>
      <c r="J2882" s="25"/>
      <c r="K2882" s="25"/>
      <c r="X2882" s="23"/>
    </row>
    <row r="2883" spans="8:24" ht="12.75">
      <c r="H2883" s="25"/>
      <c r="I2883" s="25"/>
      <c r="J2883" s="25"/>
      <c r="K2883" s="25"/>
      <c r="X2883" s="23"/>
    </row>
    <row r="2884" spans="8:24" ht="12.75">
      <c r="H2884" s="25"/>
      <c r="I2884" s="25"/>
      <c r="J2884" s="25"/>
      <c r="K2884" s="25"/>
      <c r="X2884" s="23"/>
    </row>
    <row r="2885" spans="8:24" ht="12.75">
      <c r="H2885" s="25"/>
      <c r="I2885" s="25"/>
      <c r="J2885" s="25"/>
      <c r="K2885" s="25"/>
      <c r="X2885" s="23"/>
    </row>
    <row r="2886" spans="8:24" ht="12.75">
      <c r="H2886" s="25"/>
      <c r="I2886" s="25"/>
      <c r="J2886" s="25"/>
      <c r="K2886" s="25"/>
      <c r="X2886" s="23"/>
    </row>
    <row r="2887" spans="8:24" ht="12.75">
      <c r="H2887" s="25"/>
      <c r="I2887" s="25"/>
      <c r="J2887" s="25"/>
      <c r="K2887" s="25"/>
      <c r="X2887" s="23"/>
    </row>
    <row r="2888" spans="8:24" ht="12.75">
      <c r="H2888" s="25"/>
      <c r="I2888" s="25"/>
      <c r="J2888" s="25"/>
      <c r="K2888" s="25"/>
      <c r="X2888" s="23"/>
    </row>
    <row r="2889" spans="8:24" ht="12.75">
      <c r="H2889" s="25"/>
      <c r="I2889" s="25"/>
      <c r="J2889" s="25"/>
      <c r="K2889" s="25"/>
      <c r="X2889" s="23"/>
    </row>
    <row r="2890" spans="8:24" ht="12.75">
      <c r="H2890" s="25"/>
      <c r="I2890" s="25"/>
      <c r="J2890" s="25"/>
      <c r="K2890" s="25"/>
      <c r="X2890" s="23"/>
    </row>
    <row r="2891" spans="8:24" ht="12.75">
      <c r="H2891" s="25"/>
      <c r="I2891" s="25"/>
      <c r="J2891" s="25"/>
      <c r="K2891" s="25"/>
      <c r="X2891" s="23"/>
    </row>
    <row r="2892" spans="8:24" ht="12.75">
      <c r="H2892" s="25"/>
      <c r="I2892" s="25"/>
      <c r="J2892" s="25"/>
      <c r="K2892" s="25"/>
      <c r="X2892" s="23"/>
    </row>
    <row r="2893" spans="8:24" ht="12.75">
      <c r="H2893" s="25"/>
      <c r="I2893" s="25"/>
      <c r="J2893" s="25"/>
      <c r="K2893" s="25"/>
      <c r="X2893" s="23"/>
    </row>
    <row r="2894" spans="8:24" ht="12.75">
      <c r="H2894" s="25"/>
      <c r="I2894" s="25"/>
      <c r="J2894" s="25"/>
      <c r="K2894" s="25"/>
      <c r="X2894" s="23"/>
    </row>
    <row r="2895" spans="8:24" ht="12.75">
      <c r="H2895" s="25"/>
      <c r="I2895" s="25"/>
      <c r="J2895" s="25"/>
      <c r="K2895" s="25"/>
      <c r="X2895" s="23"/>
    </row>
    <row r="2896" spans="8:24" ht="12.75">
      <c r="H2896" s="25"/>
      <c r="I2896" s="25"/>
      <c r="J2896" s="25"/>
      <c r="K2896" s="25"/>
      <c r="X2896" s="23"/>
    </row>
    <row r="2897" spans="8:24" ht="12.75">
      <c r="H2897" s="25"/>
      <c r="I2897" s="25"/>
      <c r="J2897" s="25"/>
      <c r="K2897" s="25"/>
      <c r="X2897" s="23"/>
    </row>
    <row r="2898" spans="8:24" ht="12.75">
      <c r="H2898" s="25"/>
      <c r="I2898" s="25"/>
      <c r="J2898" s="25"/>
      <c r="K2898" s="25"/>
      <c r="X2898" s="23"/>
    </row>
    <row r="2899" spans="8:24" ht="12.75">
      <c r="H2899" s="25"/>
      <c r="I2899" s="25"/>
      <c r="J2899" s="25"/>
      <c r="K2899" s="25"/>
      <c r="X2899" s="23"/>
    </row>
    <row r="2900" spans="8:24" ht="12.75">
      <c r="H2900" s="25"/>
      <c r="I2900" s="25"/>
      <c r="J2900" s="25"/>
      <c r="K2900" s="25"/>
      <c r="X2900" s="23"/>
    </row>
    <row r="2901" spans="8:24" ht="12.75">
      <c r="H2901" s="25"/>
      <c r="I2901" s="25"/>
      <c r="J2901" s="25"/>
      <c r="K2901" s="25"/>
      <c r="X2901" s="23"/>
    </row>
    <row r="2902" spans="8:24" ht="12.75">
      <c r="H2902" s="25"/>
      <c r="I2902" s="25"/>
      <c r="J2902" s="25"/>
      <c r="K2902" s="25"/>
      <c r="X2902" s="23"/>
    </row>
    <row r="2903" spans="8:24" ht="12.75">
      <c r="H2903" s="25"/>
      <c r="I2903" s="25"/>
      <c r="J2903" s="25"/>
      <c r="K2903" s="25"/>
      <c r="X2903" s="23"/>
    </row>
    <row r="2904" spans="8:24" ht="12.75">
      <c r="H2904" s="25"/>
      <c r="I2904" s="25"/>
      <c r="J2904" s="25"/>
      <c r="K2904" s="25"/>
      <c r="X2904" s="23"/>
    </row>
    <row r="2905" spans="8:24" ht="12.75">
      <c r="H2905" s="25"/>
      <c r="I2905" s="25"/>
      <c r="J2905" s="25"/>
      <c r="K2905" s="25"/>
      <c r="X2905" s="23"/>
    </row>
    <row r="2906" spans="8:24" ht="12.75">
      <c r="H2906" s="25"/>
      <c r="I2906" s="25"/>
      <c r="J2906" s="25"/>
      <c r="K2906" s="25"/>
      <c r="X2906" s="23"/>
    </row>
    <row r="2907" spans="8:24" ht="12.75">
      <c r="H2907" s="25"/>
      <c r="I2907" s="25"/>
      <c r="J2907" s="25"/>
      <c r="K2907" s="25"/>
      <c r="X2907" s="23"/>
    </row>
    <row r="2908" spans="8:24" ht="12.75">
      <c r="H2908" s="25"/>
      <c r="I2908" s="25"/>
      <c r="J2908" s="25"/>
      <c r="K2908" s="25"/>
      <c r="X2908" s="23"/>
    </row>
    <row r="2909" spans="8:24" ht="12.75">
      <c r="H2909" s="25"/>
      <c r="I2909" s="25"/>
      <c r="J2909" s="25"/>
      <c r="K2909" s="25"/>
      <c r="X2909" s="23"/>
    </row>
    <row r="2910" spans="8:24" ht="12.75">
      <c r="H2910" s="25"/>
      <c r="I2910" s="25"/>
      <c r="J2910" s="25"/>
      <c r="K2910" s="25"/>
      <c r="X2910" s="23"/>
    </row>
    <row r="2911" spans="8:24" ht="12.75">
      <c r="H2911" s="25"/>
      <c r="I2911" s="25"/>
      <c r="J2911" s="25"/>
      <c r="K2911" s="25"/>
      <c r="X2911" s="23"/>
    </row>
    <row r="2912" spans="8:24" ht="12.75">
      <c r="H2912" s="25"/>
      <c r="I2912" s="25"/>
      <c r="J2912" s="25"/>
      <c r="K2912" s="25"/>
      <c r="X2912" s="23"/>
    </row>
    <row r="2913" spans="8:24" ht="12.75">
      <c r="H2913" s="25"/>
      <c r="I2913" s="25"/>
      <c r="J2913" s="25"/>
      <c r="K2913" s="25"/>
      <c r="X2913" s="23"/>
    </row>
    <row r="2914" spans="8:24" ht="12.75">
      <c r="H2914" s="25"/>
      <c r="I2914" s="25"/>
      <c r="J2914" s="25"/>
      <c r="K2914" s="25"/>
      <c r="X2914" s="23"/>
    </row>
    <row r="2915" spans="8:24" ht="12.75">
      <c r="H2915" s="25"/>
      <c r="I2915" s="25"/>
      <c r="J2915" s="25"/>
      <c r="K2915" s="25"/>
      <c r="X2915" s="23"/>
    </row>
    <row r="2916" spans="8:24" ht="12.75">
      <c r="H2916" s="25"/>
      <c r="I2916" s="25"/>
      <c r="J2916" s="25"/>
      <c r="K2916" s="25"/>
      <c r="X2916" s="23"/>
    </row>
    <row r="2917" spans="8:24" ht="12.75">
      <c r="H2917" s="25"/>
      <c r="I2917" s="25"/>
      <c r="J2917" s="25"/>
      <c r="K2917" s="25"/>
      <c r="X2917" s="23"/>
    </row>
    <row r="2918" spans="8:24" ht="12.75">
      <c r="H2918" s="25"/>
      <c r="I2918" s="25"/>
      <c r="J2918" s="25"/>
      <c r="K2918" s="25"/>
      <c r="X2918" s="23"/>
    </row>
    <row r="2919" spans="8:24" ht="12.75">
      <c r="H2919" s="25"/>
      <c r="I2919" s="25"/>
      <c r="J2919" s="25"/>
      <c r="K2919" s="25"/>
      <c r="X2919" s="23"/>
    </row>
    <row r="2920" spans="8:24" ht="12.75">
      <c r="H2920" s="25"/>
      <c r="I2920" s="25"/>
      <c r="J2920" s="25"/>
      <c r="K2920" s="25"/>
      <c r="X2920" s="23"/>
    </row>
    <row r="2921" spans="8:24" ht="12.75">
      <c r="H2921" s="25"/>
      <c r="I2921" s="25"/>
      <c r="J2921" s="25"/>
      <c r="K2921" s="25"/>
      <c r="X2921" s="23"/>
    </row>
    <row r="2922" spans="8:24" ht="12.75">
      <c r="H2922" s="25"/>
      <c r="I2922" s="25"/>
      <c r="J2922" s="25"/>
      <c r="K2922" s="25"/>
      <c r="X2922" s="23"/>
    </row>
    <row r="2923" spans="8:24" ht="12.75">
      <c r="H2923" s="25"/>
      <c r="I2923" s="25"/>
      <c r="J2923" s="25"/>
      <c r="K2923" s="25"/>
      <c r="X2923" s="23"/>
    </row>
    <row r="2924" spans="8:24" ht="12.75">
      <c r="H2924" s="25"/>
      <c r="I2924" s="25"/>
      <c r="J2924" s="25"/>
      <c r="K2924" s="25"/>
      <c r="X2924" s="23"/>
    </row>
    <row r="2925" spans="8:24" ht="12.75">
      <c r="H2925" s="25"/>
      <c r="I2925" s="25"/>
      <c r="J2925" s="25"/>
      <c r="K2925" s="25"/>
      <c r="X2925" s="23"/>
    </row>
    <row r="2926" spans="8:24" ht="12.75">
      <c r="H2926" s="25"/>
      <c r="I2926" s="25"/>
      <c r="J2926" s="25"/>
      <c r="K2926" s="25"/>
      <c r="X2926" s="23"/>
    </row>
    <row r="2927" spans="8:24" ht="12.75">
      <c r="H2927" s="25"/>
      <c r="I2927" s="25"/>
      <c r="J2927" s="25"/>
      <c r="K2927" s="25"/>
      <c r="X2927" s="23"/>
    </row>
    <row r="2928" spans="8:24" ht="12.75">
      <c r="H2928" s="25"/>
      <c r="I2928" s="25"/>
      <c r="J2928" s="25"/>
      <c r="K2928" s="25"/>
      <c r="X2928" s="23"/>
    </row>
    <row r="2929" spans="8:24" ht="12.75">
      <c r="H2929" s="25"/>
      <c r="I2929" s="25"/>
      <c r="J2929" s="25"/>
      <c r="K2929" s="25"/>
      <c r="X2929" s="23"/>
    </row>
    <row r="2930" spans="8:24" ht="12.75">
      <c r="H2930" s="25"/>
      <c r="I2930" s="25"/>
      <c r="J2930" s="25"/>
      <c r="K2930" s="25"/>
      <c r="X2930" s="23"/>
    </row>
    <row r="2931" spans="8:24" ht="12.75">
      <c r="H2931" s="25"/>
      <c r="I2931" s="25"/>
      <c r="J2931" s="25"/>
      <c r="K2931" s="25"/>
      <c r="X2931" s="23"/>
    </row>
    <row r="2932" spans="8:24" ht="12.75">
      <c r="H2932" s="25"/>
      <c r="I2932" s="25"/>
      <c r="J2932" s="25"/>
      <c r="K2932" s="25"/>
      <c r="X2932" s="23"/>
    </row>
    <row r="2933" spans="8:24" ht="12.75">
      <c r="H2933" s="25"/>
      <c r="I2933" s="25"/>
      <c r="J2933" s="25"/>
      <c r="K2933" s="25"/>
      <c r="X2933" s="23"/>
    </row>
    <row r="2934" spans="8:24" ht="12.75">
      <c r="H2934" s="25"/>
      <c r="I2934" s="25"/>
      <c r="J2934" s="25"/>
      <c r="K2934" s="25"/>
      <c r="X2934" s="23"/>
    </row>
    <row r="2935" spans="8:24" ht="12.75">
      <c r="H2935" s="25"/>
      <c r="I2935" s="25"/>
      <c r="J2935" s="25"/>
      <c r="K2935" s="25"/>
      <c r="X2935" s="23"/>
    </row>
    <row r="2936" spans="8:24" ht="12.75">
      <c r="H2936" s="25"/>
      <c r="I2936" s="25"/>
      <c r="J2936" s="25"/>
      <c r="K2936" s="25"/>
      <c r="X2936" s="23"/>
    </row>
    <row r="2937" spans="8:24" ht="12.75">
      <c r="H2937" s="25"/>
      <c r="I2937" s="25"/>
      <c r="J2937" s="25"/>
      <c r="K2937" s="25"/>
      <c r="X2937" s="23"/>
    </row>
    <row r="2938" spans="8:24" ht="12.75">
      <c r="H2938" s="25"/>
      <c r="I2938" s="25"/>
      <c r="J2938" s="25"/>
      <c r="K2938" s="25"/>
      <c r="X2938" s="23"/>
    </row>
    <row r="2939" spans="8:24" ht="12.75">
      <c r="H2939" s="25"/>
      <c r="I2939" s="25"/>
      <c r="J2939" s="25"/>
      <c r="K2939" s="25"/>
      <c r="X2939" s="23"/>
    </row>
    <row r="2940" spans="8:24" ht="12.75">
      <c r="H2940" s="25"/>
      <c r="I2940" s="25"/>
      <c r="J2940" s="25"/>
      <c r="K2940" s="25"/>
      <c r="X2940" s="23"/>
    </row>
    <row r="2941" spans="8:24" ht="12.75">
      <c r="H2941" s="25"/>
      <c r="I2941" s="25"/>
      <c r="J2941" s="25"/>
      <c r="K2941" s="25"/>
      <c r="X2941" s="23"/>
    </row>
    <row r="2942" spans="8:24" ht="12.75">
      <c r="H2942" s="25"/>
      <c r="I2942" s="25"/>
      <c r="J2942" s="25"/>
      <c r="K2942" s="25"/>
      <c r="X2942" s="23"/>
    </row>
    <row r="2943" spans="8:24" ht="12.75">
      <c r="H2943" s="25"/>
      <c r="I2943" s="25"/>
      <c r="J2943" s="25"/>
      <c r="K2943" s="25"/>
      <c r="X2943" s="23"/>
    </row>
    <row r="2944" spans="8:24" ht="12.75">
      <c r="H2944" s="25"/>
      <c r="I2944" s="25"/>
      <c r="J2944" s="25"/>
      <c r="K2944" s="25"/>
      <c r="X2944" s="23"/>
    </row>
    <row r="2945" spans="8:24" ht="12.75">
      <c r="H2945" s="25"/>
      <c r="I2945" s="25"/>
      <c r="J2945" s="25"/>
      <c r="K2945" s="25"/>
      <c r="X2945" s="23"/>
    </row>
    <row r="2946" spans="8:24" ht="12.75">
      <c r="H2946" s="25"/>
      <c r="I2946" s="25"/>
      <c r="J2946" s="25"/>
      <c r="K2946" s="25"/>
      <c r="X2946" s="23"/>
    </row>
    <row r="2947" spans="8:24" ht="12.75">
      <c r="H2947" s="25"/>
      <c r="I2947" s="25"/>
      <c r="J2947" s="25"/>
      <c r="K2947" s="25"/>
      <c r="X2947" s="23"/>
    </row>
    <row r="2948" spans="8:24" ht="12.75">
      <c r="H2948" s="25"/>
      <c r="I2948" s="25"/>
      <c r="J2948" s="25"/>
      <c r="K2948" s="25"/>
      <c r="X2948" s="23"/>
    </row>
    <row r="2949" spans="8:24" ht="12.75">
      <c r="H2949" s="25"/>
      <c r="I2949" s="25"/>
      <c r="J2949" s="25"/>
      <c r="K2949" s="25"/>
      <c r="X2949" s="23"/>
    </row>
    <row r="2950" spans="8:24" ht="12.75">
      <c r="H2950" s="25"/>
      <c r="I2950" s="25"/>
      <c r="J2950" s="25"/>
      <c r="K2950" s="25"/>
      <c r="X2950" s="23"/>
    </row>
    <row r="2951" spans="8:24" ht="12.75">
      <c r="H2951" s="25"/>
      <c r="I2951" s="25"/>
      <c r="J2951" s="25"/>
      <c r="K2951" s="25"/>
      <c r="X2951" s="23"/>
    </row>
    <row r="2952" spans="8:24" ht="12.75">
      <c r="H2952" s="25"/>
      <c r="I2952" s="25"/>
      <c r="J2952" s="25"/>
      <c r="K2952" s="25"/>
      <c r="X2952" s="23"/>
    </row>
    <row r="2953" spans="8:24" ht="12.75">
      <c r="H2953" s="25"/>
      <c r="I2953" s="25"/>
      <c r="J2953" s="25"/>
      <c r="K2953" s="25"/>
      <c r="X2953" s="23"/>
    </row>
    <row r="2954" spans="8:24" ht="12.75">
      <c r="H2954" s="25"/>
      <c r="I2954" s="25"/>
      <c r="J2954" s="25"/>
      <c r="K2954" s="25"/>
      <c r="X2954" s="23"/>
    </row>
    <row r="2955" spans="8:24" ht="12.75">
      <c r="H2955" s="25"/>
      <c r="I2955" s="25"/>
      <c r="J2955" s="25"/>
      <c r="K2955" s="25"/>
      <c r="X2955" s="23"/>
    </row>
    <row r="2956" spans="8:24" ht="12.75">
      <c r="H2956" s="25"/>
      <c r="I2956" s="25"/>
      <c r="J2956" s="25"/>
      <c r="K2956" s="25"/>
      <c r="X2956" s="23"/>
    </row>
    <row r="2957" spans="8:24" ht="12.75">
      <c r="H2957" s="25"/>
      <c r="I2957" s="25"/>
      <c r="J2957" s="25"/>
      <c r="K2957" s="25"/>
      <c r="X2957" s="23"/>
    </row>
    <row r="2958" spans="8:24" ht="12.75">
      <c r="H2958" s="25"/>
      <c r="I2958" s="25"/>
      <c r="J2958" s="25"/>
      <c r="K2958" s="25"/>
      <c r="X2958" s="23"/>
    </row>
    <row r="2959" spans="8:24" ht="12.75">
      <c r="H2959" s="25"/>
      <c r="I2959" s="25"/>
      <c r="J2959" s="25"/>
      <c r="K2959" s="25"/>
      <c r="X2959" s="23"/>
    </row>
    <row r="2960" spans="8:24" ht="12.75">
      <c r="H2960" s="25"/>
      <c r="I2960" s="25"/>
      <c r="J2960" s="25"/>
      <c r="K2960" s="25"/>
      <c r="X2960" s="23"/>
    </row>
    <row r="2961" spans="8:24" ht="12.75">
      <c r="H2961" s="25"/>
      <c r="I2961" s="25"/>
      <c r="J2961" s="25"/>
      <c r="K2961" s="25"/>
      <c r="X2961" s="23"/>
    </row>
    <row r="2962" spans="8:24" ht="12.75">
      <c r="H2962" s="25"/>
      <c r="I2962" s="25"/>
      <c r="J2962" s="25"/>
      <c r="K2962" s="25"/>
      <c r="X2962" s="23"/>
    </row>
    <row r="2963" spans="8:24" ht="12.75">
      <c r="H2963" s="25"/>
      <c r="I2963" s="25"/>
      <c r="J2963" s="25"/>
      <c r="K2963" s="25"/>
      <c r="X2963" s="23"/>
    </row>
    <row r="2964" spans="8:24" ht="12.75">
      <c r="H2964" s="25"/>
      <c r="I2964" s="25"/>
      <c r="J2964" s="25"/>
      <c r="K2964" s="25"/>
      <c r="X2964" s="23"/>
    </row>
    <row r="2965" spans="8:24" ht="12.75">
      <c r="H2965" s="25"/>
      <c r="I2965" s="25"/>
      <c r="J2965" s="25"/>
      <c r="K2965" s="25"/>
      <c r="X2965" s="23"/>
    </row>
    <row r="2966" spans="8:24" ht="12.75">
      <c r="H2966" s="25"/>
      <c r="I2966" s="25"/>
      <c r="J2966" s="25"/>
      <c r="K2966" s="25"/>
      <c r="X2966" s="23"/>
    </row>
    <row r="2967" spans="8:24" ht="12.75">
      <c r="H2967" s="25"/>
      <c r="I2967" s="25"/>
      <c r="J2967" s="25"/>
      <c r="K2967" s="25"/>
      <c r="X2967" s="23"/>
    </row>
    <row r="2968" spans="8:24" ht="12.75">
      <c r="H2968" s="25"/>
      <c r="I2968" s="25"/>
      <c r="J2968" s="25"/>
      <c r="K2968" s="25"/>
      <c r="X2968" s="23"/>
    </row>
    <row r="2969" spans="8:24" ht="12.75">
      <c r="H2969" s="25"/>
      <c r="I2969" s="25"/>
      <c r="J2969" s="25"/>
      <c r="K2969" s="25"/>
      <c r="X2969" s="23"/>
    </row>
    <row r="2970" spans="8:24" ht="12.75">
      <c r="H2970" s="25"/>
      <c r="I2970" s="25"/>
      <c r="J2970" s="25"/>
      <c r="K2970" s="25"/>
      <c r="X2970" s="23"/>
    </row>
    <row r="2971" spans="8:24" ht="12.75">
      <c r="H2971" s="25"/>
      <c r="I2971" s="25"/>
      <c r="J2971" s="25"/>
      <c r="K2971" s="25"/>
      <c r="X2971" s="23"/>
    </row>
    <row r="2972" spans="8:24" ht="12.75">
      <c r="H2972" s="25"/>
      <c r="I2972" s="25"/>
      <c r="J2972" s="25"/>
      <c r="K2972" s="25"/>
      <c r="X2972" s="23"/>
    </row>
    <row r="2973" spans="8:24" ht="12.75">
      <c r="H2973" s="25"/>
      <c r="I2973" s="25"/>
      <c r="J2973" s="25"/>
      <c r="K2973" s="25"/>
      <c r="X2973" s="23"/>
    </row>
    <row r="2974" spans="8:24" ht="12.75">
      <c r="H2974" s="25"/>
      <c r="I2974" s="25"/>
      <c r="J2974" s="25"/>
      <c r="K2974" s="25"/>
      <c r="X2974" s="23"/>
    </row>
    <row r="2975" spans="8:24" ht="12.75">
      <c r="H2975" s="25"/>
      <c r="I2975" s="25"/>
      <c r="J2975" s="25"/>
      <c r="K2975" s="25"/>
      <c r="X2975" s="23"/>
    </row>
    <row r="2976" spans="8:24" ht="12.75">
      <c r="H2976" s="25"/>
      <c r="I2976" s="25"/>
      <c r="J2976" s="25"/>
      <c r="K2976" s="25"/>
      <c r="X2976" s="23"/>
    </row>
    <row r="2977" spans="8:24" ht="12.75">
      <c r="H2977" s="25"/>
      <c r="I2977" s="25"/>
      <c r="J2977" s="25"/>
      <c r="K2977" s="25"/>
      <c r="X2977" s="23"/>
    </row>
    <row r="2978" spans="8:24" ht="12.75">
      <c r="H2978" s="25"/>
      <c r="I2978" s="25"/>
      <c r="J2978" s="25"/>
      <c r="K2978" s="25"/>
      <c r="X2978" s="23"/>
    </row>
    <row r="2979" spans="8:24" ht="12.75">
      <c r="H2979" s="25"/>
      <c r="I2979" s="25"/>
      <c r="J2979" s="25"/>
      <c r="K2979" s="25"/>
      <c r="X2979" s="23"/>
    </row>
    <row r="2980" spans="8:24" ht="12.75">
      <c r="H2980" s="25"/>
      <c r="I2980" s="25"/>
      <c r="J2980" s="25"/>
      <c r="K2980" s="25"/>
      <c r="X2980" s="23"/>
    </row>
    <row r="2981" spans="8:24" ht="12.75">
      <c r="H2981" s="25"/>
      <c r="I2981" s="25"/>
      <c r="J2981" s="25"/>
      <c r="K2981" s="25"/>
      <c r="X2981" s="23"/>
    </row>
    <row r="2982" spans="8:24" ht="12.75">
      <c r="H2982" s="25"/>
      <c r="I2982" s="25"/>
      <c r="J2982" s="25"/>
      <c r="K2982" s="25"/>
      <c r="X2982" s="23"/>
    </row>
    <row r="2983" spans="8:24" ht="12.75">
      <c r="H2983" s="25"/>
      <c r="I2983" s="25"/>
      <c r="J2983" s="25"/>
      <c r="K2983" s="25"/>
      <c r="X2983" s="23"/>
    </row>
    <row r="2984" spans="8:24" ht="12.75">
      <c r="H2984" s="25"/>
      <c r="I2984" s="25"/>
      <c r="J2984" s="25"/>
      <c r="K2984" s="25"/>
      <c r="X2984" s="23"/>
    </row>
    <row r="2985" spans="8:24" ht="12.75">
      <c r="H2985" s="25"/>
      <c r="I2985" s="25"/>
      <c r="J2985" s="25"/>
      <c r="K2985" s="25"/>
      <c r="X2985" s="23"/>
    </row>
    <row r="2986" spans="8:24" ht="12.75">
      <c r="H2986" s="25"/>
      <c r="I2986" s="25"/>
      <c r="J2986" s="25"/>
      <c r="K2986" s="25"/>
      <c r="X2986" s="23"/>
    </row>
    <row r="2987" spans="8:24" ht="12.75">
      <c r="H2987" s="25"/>
      <c r="I2987" s="25"/>
      <c r="J2987" s="25"/>
      <c r="K2987" s="25"/>
      <c r="X2987" s="23"/>
    </row>
    <row r="2988" spans="8:24" ht="12.75">
      <c r="H2988" s="25"/>
      <c r="I2988" s="25"/>
      <c r="J2988" s="25"/>
      <c r="K2988" s="25"/>
      <c r="X2988" s="23"/>
    </row>
    <row r="2989" spans="8:24" ht="12.75">
      <c r="H2989" s="25"/>
      <c r="I2989" s="25"/>
      <c r="J2989" s="25"/>
      <c r="K2989" s="25"/>
      <c r="X2989" s="23"/>
    </row>
    <row r="2990" spans="8:24" ht="12.75">
      <c r="H2990" s="25"/>
      <c r="I2990" s="25"/>
      <c r="J2990" s="25"/>
      <c r="K2990" s="25"/>
      <c r="X2990" s="23"/>
    </row>
    <row r="2991" spans="8:24" ht="12.75">
      <c r="H2991" s="25"/>
      <c r="I2991" s="25"/>
      <c r="J2991" s="25"/>
      <c r="K2991" s="25"/>
      <c r="X2991" s="23"/>
    </row>
    <row r="2992" spans="8:24" ht="12.75">
      <c r="H2992" s="25"/>
      <c r="I2992" s="25"/>
      <c r="J2992" s="25"/>
      <c r="K2992" s="25"/>
      <c r="X2992" s="23"/>
    </row>
    <row r="2993" spans="8:24" ht="12.75">
      <c r="H2993" s="25"/>
      <c r="I2993" s="25"/>
      <c r="J2993" s="25"/>
      <c r="K2993" s="25"/>
      <c r="X2993" s="23"/>
    </row>
    <row r="2994" spans="8:24" ht="12.75">
      <c r="H2994" s="25"/>
      <c r="I2994" s="25"/>
      <c r="J2994" s="25"/>
      <c r="K2994" s="25"/>
      <c r="X2994" s="23"/>
    </row>
    <row r="2995" spans="8:24" ht="12.75">
      <c r="H2995" s="25"/>
      <c r="I2995" s="25"/>
      <c r="J2995" s="25"/>
      <c r="K2995" s="25"/>
      <c r="X2995" s="23"/>
    </row>
    <row r="2996" spans="8:24" ht="12.75">
      <c r="H2996" s="25"/>
      <c r="I2996" s="25"/>
      <c r="J2996" s="25"/>
      <c r="K2996" s="25"/>
      <c r="X2996" s="23"/>
    </row>
    <row r="2997" spans="8:24" ht="12.75">
      <c r="H2997" s="25"/>
      <c r="I2997" s="25"/>
      <c r="J2997" s="25"/>
      <c r="K2997" s="25"/>
      <c r="X2997" s="23"/>
    </row>
    <row r="2998" spans="8:24" ht="12.75">
      <c r="H2998" s="25"/>
      <c r="I2998" s="25"/>
      <c r="J2998" s="25"/>
      <c r="K2998" s="25"/>
      <c r="X2998" s="23"/>
    </row>
    <row r="2999" spans="8:24" ht="12.75">
      <c r="H2999" s="25"/>
      <c r="I2999" s="25"/>
      <c r="J2999" s="25"/>
      <c r="K2999" s="25"/>
      <c r="X2999" s="23"/>
    </row>
    <row r="3000" spans="8:24" ht="12.75">
      <c r="H3000" s="25"/>
      <c r="I3000" s="25"/>
      <c r="J3000" s="25"/>
      <c r="K3000" s="25"/>
      <c r="X3000" s="23"/>
    </row>
    <row r="3001" spans="8:24" ht="12.75">
      <c r="H3001" s="25"/>
      <c r="I3001" s="25"/>
      <c r="J3001" s="25"/>
      <c r="K3001" s="25"/>
      <c r="X3001" s="23"/>
    </row>
    <row r="3002" spans="8:24" ht="12.75">
      <c r="H3002" s="25"/>
      <c r="I3002" s="25"/>
      <c r="J3002" s="25"/>
      <c r="K3002" s="25"/>
      <c r="X3002" s="23"/>
    </row>
    <row r="3003" spans="8:24" ht="12.75">
      <c r="H3003" s="25"/>
      <c r="I3003" s="25"/>
      <c r="J3003" s="25"/>
      <c r="K3003" s="25"/>
      <c r="X3003" s="23"/>
    </row>
    <row r="3004" spans="8:24" ht="12.75">
      <c r="H3004" s="25"/>
      <c r="I3004" s="25"/>
      <c r="J3004" s="25"/>
      <c r="K3004" s="25"/>
      <c r="X3004" s="23"/>
    </row>
    <row r="3005" spans="8:24" ht="12.75">
      <c r="H3005" s="25"/>
      <c r="I3005" s="25"/>
      <c r="J3005" s="25"/>
      <c r="K3005" s="25"/>
      <c r="X3005" s="23"/>
    </row>
    <row r="3006" spans="8:24" ht="12.75">
      <c r="H3006" s="25"/>
      <c r="I3006" s="25"/>
      <c r="J3006" s="25"/>
      <c r="K3006" s="25"/>
      <c r="X3006" s="23"/>
    </row>
    <row r="3007" spans="8:24" ht="12.75">
      <c r="H3007" s="25"/>
      <c r="I3007" s="25"/>
      <c r="J3007" s="25"/>
      <c r="K3007" s="25"/>
      <c r="X3007" s="23"/>
    </row>
    <row r="3008" spans="8:24" ht="12.75">
      <c r="H3008" s="25"/>
      <c r="I3008" s="25"/>
      <c r="J3008" s="25"/>
      <c r="K3008" s="25"/>
      <c r="X3008" s="23"/>
    </row>
    <row r="3009" spans="8:24" ht="12.75">
      <c r="H3009" s="25"/>
      <c r="I3009" s="25"/>
      <c r="J3009" s="25"/>
      <c r="K3009" s="25"/>
      <c r="X3009" s="23"/>
    </row>
    <row r="3010" spans="8:24" ht="12.75">
      <c r="H3010" s="25"/>
      <c r="I3010" s="25"/>
      <c r="J3010" s="25"/>
      <c r="K3010" s="25"/>
      <c r="X3010" s="23"/>
    </row>
    <row r="3011" spans="8:24" ht="12.75">
      <c r="H3011" s="25"/>
      <c r="I3011" s="25"/>
      <c r="J3011" s="25"/>
      <c r="K3011" s="25"/>
      <c r="X3011" s="23"/>
    </row>
    <row r="3012" spans="8:24" ht="12.75">
      <c r="H3012" s="25"/>
      <c r="I3012" s="25"/>
      <c r="J3012" s="25"/>
      <c r="K3012" s="25"/>
      <c r="X3012" s="23"/>
    </row>
    <row r="3013" spans="8:24" ht="12.75">
      <c r="H3013" s="25"/>
      <c r="I3013" s="25"/>
      <c r="J3013" s="25"/>
      <c r="K3013" s="25"/>
      <c r="X3013" s="23"/>
    </row>
    <row r="3014" spans="8:24" ht="12.75">
      <c r="H3014" s="25"/>
      <c r="I3014" s="25"/>
      <c r="J3014" s="25"/>
      <c r="K3014" s="25"/>
      <c r="X3014" s="23"/>
    </row>
    <row r="3015" spans="8:24" ht="12.75">
      <c r="H3015" s="25"/>
      <c r="I3015" s="25"/>
      <c r="J3015" s="25"/>
      <c r="K3015" s="25"/>
      <c r="X3015" s="23"/>
    </row>
    <row r="3016" spans="8:24" ht="12.75">
      <c r="H3016" s="25"/>
      <c r="I3016" s="25"/>
      <c r="J3016" s="25"/>
      <c r="K3016" s="25"/>
      <c r="X3016" s="23"/>
    </row>
    <row r="3017" spans="8:24" ht="12.75">
      <c r="H3017" s="25"/>
      <c r="I3017" s="25"/>
      <c r="J3017" s="25"/>
      <c r="K3017" s="25"/>
      <c r="X3017" s="23"/>
    </row>
    <row r="3018" spans="8:24" ht="12.75">
      <c r="H3018" s="25"/>
      <c r="I3018" s="25"/>
      <c r="J3018" s="25"/>
      <c r="K3018" s="25"/>
      <c r="X3018" s="23"/>
    </row>
    <row r="3019" spans="8:24" ht="12.75">
      <c r="H3019" s="25"/>
      <c r="I3019" s="25"/>
      <c r="J3019" s="25"/>
      <c r="K3019" s="25"/>
      <c r="X3019" s="23"/>
    </row>
    <row r="3020" spans="8:24" ht="12.75">
      <c r="H3020" s="25"/>
      <c r="I3020" s="25"/>
      <c r="J3020" s="25"/>
      <c r="K3020" s="25"/>
      <c r="X3020" s="23"/>
    </row>
    <row r="3021" spans="8:24" ht="12.75">
      <c r="H3021" s="25"/>
      <c r="I3021" s="25"/>
      <c r="J3021" s="25"/>
      <c r="K3021" s="25"/>
      <c r="X3021" s="23"/>
    </row>
    <row r="3022" spans="8:24" ht="12.75">
      <c r="H3022" s="25"/>
      <c r="I3022" s="25"/>
      <c r="J3022" s="25"/>
      <c r="K3022" s="25"/>
      <c r="X3022" s="23"/>
    </row>
    <row r="3023" spans="8:24" ht="12.75">
      <c r="H3023" s="25"/>
      <c r="I3023" s="25"/>
      <c r="J3023" s="25"/>
      <c r="K3023" s="25"/>
      <c r="X3023" s="23"/>
    </row>
    <row r="3024" spans="8:24" ht="12.75">
      <c r="H3024" s="25"/>
      <c r="I3024" s="25"/>
      <c r="J3024" s="25"/>
      <c r="K3024" s="25"/>
      <c r="X3024" s="23"/>
    </row>
    <row r="3025" spans="8:24" ht="12.75">
      <c r="H3025" s="25"/>
      <c r="I3025" s="25"/>
      <c r="J3025" s="25"/>
      <c r="K3025" s="25"/>
      <c r="X3025" s="23"/>
    </row>
    <row r="3026" spans="8:24" ht="12.75">
      <c r="H3026" s="25"/>
      <c r="I3026" s="25"/>
      <c r="J3026" s="25"/>
      <c r="K3026" s="25"/>
      <c r="X3026" s="23"/>
    </row>
    <row r="3027" spans="8:24" ht="12.75">
      <c r="H3027" s="25"/>
      <c r="I3027" s="25"/>
      <c r="J3027" s="25"/>
      <c r="K3027" s="25"/>
      <c r="X3027" s="23"/>
    </row>
    <row r="3028" spans="8:24" ht="12.75">
      <c r="H3028" s="25"/>
      <c r="I3028" s="25"/>
      <c r="J3028" s="25"/>
      <c r="K3028" s="25"/>
      <c r="X3028" s="23"/>
    </row>
    <row r="3029" spans="8:24" ht="12.75">
      <c r="H3029" s="25"/>
      <c r="I3029" s="25"/>
      <c r="J3029" s="25"/>
      <c r="K3029" s="25"/>
      <c r="X3029" s="23"/>
    </row>
    <row r="3030" spans="8:24" ht="12.75">
      <c r="H3030" s="25"/>
      <c r="I3030" s="25"/>
      <c r="J3030" s="25"/>
      <c r="K3030" s="25"/>
      <c r="X3030" s="23"/>
    </row>
    <row r="3031" spans="8:24" ht="12.75">
      <c r="H3031" s="25"/>
      <c r="I3031" s="25"/>
      <c r="J3031" s="25"/>
      <c r="K3031" s="25"/>
      <c r="X3031" s="23"/>
    </row>
    <row r="3032" spans="8:24" ht="12.75">
      <c r="H3032" s="25"/>
      <c r="I3032" s="25"/>
      <c r="J3032" s="25"/>
      <c r="K3032" s="25"/>
      <c r="X3032" s="23"/>
    </row>
    <row r="3033" spans="8:24" ht="12.75">
      <c r="H3033" s="25"/>
      <c r="I3033" s="25"/>
      <c r="J3033" s="25"/>
      <c r="K3033" s="25"/>
      <c r="X3033" s="23"/>
    </row>
    <row r="3034" spans="8:24" ht="12.75">
      <c r="H3034" s="25"/>
      <c r="I3034" s="25"/>
      <c r="J3034" s="25"/>
      <c r="K3034" s="25"/>
      <c r="X3034" s="23"/>
    </row>
    <row r="3035" spans="8:24" ht="12.75">
      <c r="H3035" s="25"/>
      <c r="I3035" s="25"/>
      <c r="J3035" s="25"/>
      <c r="K3035" s="25"/>
      <c r="X3035" s="23"/>
    </row>
    <row r="3036" spans="8:24" ht="12.75">
      <c r="H3036" s="25"/>
      <c r="I3036" s="25"/>
      <c r="J3036" s="25"/>
      <c r="K3036" s="25"/>
      <c r="X3036" s="23"/>
    </row>
    <row r="3037" spans="8:24" ht="12.75">
      <c r="H3037" s="25"/>
      <c r="I3037" s="25"/>
      <c r="J3037" s="25"/>
      <c r="K3037" s="25"/>
      <c r="X3037" s="23"/>
    </row>
    <row r="3038" spans="8:24" ht="12.75">
      <c r="H3038" s="25"/>
      <c r="I3038" s="25"/>
      <c r="J3038" s="25"/>
      <c r="K3038" s="25"/>
      <c r="X3038" s="23"/>
    </row>
    <row r="3039" spans="8:24" ht="12.75">
      <c r="H3039" s="25"/>
      <c r="I3039" s="25"/>
      <c r="J3039" s="25"/>
      <c r="K3039" s="25"/>
      <c r="X3039" s="23"/>
    </row>
    <row r="3040" spans="8:24" ht="12.75">
      <c r="H3040" s="25"/>
      <c r="I3040" s="25"/>
      <c r="J3040" s="25"/>
      <c r="K3040" s="25"/>
      <c r="X3040" s="23"/>
    </row>
    <row r="3041" spans="8:24" ht="12.75">
      <c r="H3041" s="25"/>
      <c r="I3041" s="25"/>
      <c r="J3041" s="25"/>
      <c r="K3041" s="25"/>
      <c r="X3041" s="23"/>
    </row>
    <row r="3042" spans="8:24" ht="12.75">
      <c r="H3042" s="25"/>
      <c r="I3042" s="25"/>
      <c r="J3042" s="25"/>
      <c r="K3042" s="25"/>
      <c r="X3042" s="23"/>
    </row>
    <row r="3043" spans="8:24" ht="12.75">
      <c r="H3043" s="25"/>
      <c r="I3043" s="25"/>
      <c r="J3043" s="25"/>
      <c r="K3043" s="25"/>
      <c r="X3043" s="23"/>
    </row>
    <row r="3044" spans="8:24" ht="12.75">
      <c r="H3044" s="25"/>
      <c r="I3044" s="25"/>
      <c r="J3044" s="25"/>
      <c r="K3044" s="25"/>
      <c r="X3044" s="23"/>
    </row>
    <row r="3045" spans="8:24" ht="12.75">
      <c r="H3045" s="25"/>
      <c r="I3045" s="25"/>
      <c r="J3045" s="25"/>
      <c r="K3045" s="25"/>
      <c r="X3045" s="23"/>
    </row>
    <row r="3046" spans="8:24" ht="12.75">
      <c r="H3046" s="25"/>
      <c r="I3046" s="25"/>
      <c r="J3046" s="25"/>
      <c r="K3046" s="25"/>
      <c r="X3046" s="23"/>
    </row>
    <row r="3047" spans="8:24" ht="12.75">
      <c r="H3047" s="25"/>
      <c r="I3047" s="25"/>
      <c r="J3047" s="25"/>
      <c r="K3047" s="25"/>
      <c r="X3047" s="23"/>
    </row>
    <row r="3048" spans="8:24" ht="12.75">
      <c r="H3048" s="25"/>
      <c r="I3048" s="25"/>
      <c r="J3048" s="25"/>
      <c r="K3048" s="25"/>
      <c r="X3048" s="23"/>
    </row>
    <row r="3049" spans="8:24" ht="12.75">
      <c r="H3049" s="25"/>
      <c r="I3049" s="25"/>
      <c r="J3049" s="25"/>
      <c r="K3049" s="25"/>
      <c r="X3049" s="23"/>
    </row>
    <row r="3050" spans="8:24" ht="12.75">
      <c r="H3050" s="25"/>
      <c r="I3050" s="25"/>
      <c r="J3050" s="25"/>
      <c r="K3050" s="25"/>
      <c r="X3050" s="23"/>
    </row>
    <row r="3051" spans="8:24" ht="12.75">
      <c r="H3051" s="25"/>
      <c r="I3051" s="25"/>
      <c r="J3051" s="25"/>
      <c r="K3051" s="25"/>
      <c r="X3051" s="23"/>
    </row>
    <row r="3052" spans="8:24" ht="12.75">
      <c r="H3052" s="25"/>
      <c r="I3052" s="25"/>
      <c r="J3052" s="25"/>
      <c r="K3052" s="25"/>
      <c r="X3052" s="23"/>
    </row>
    <row r="3053" spans="8:24" ht="12.75">
      <c r="H3053" s="25"/>
      <c r="I3053" s="25"/>
      <c r="J3053" s="25"/>
      <c r="K3053" s="25"/>
      <c r="X3053" s="23"/>
    </row>
    <row r="3054" spans="8:24" ht="12.75">
      <c r="H3054" s="25"/>
      <c r="I3054" s="25"/>
      <c r="J3054" s="25"/>
      <c r="K3054" s="25"/>
      <c r="X3054" s="23"/>
    </row>
    <row r="3055" spans="8:24" ht="12.75">
      <c r="H3055" s="25"/>
      <c r="I3055" s="25"/>
      <c r="J3055" s="25"/>
      <c r="K3055" s="25"/>
      <c r="X3055" s="23"/>
    </row>
  </sheetData>
  <sheetProtection/>
  <mergeCells count="14">
    <mergeCell ref="A87:X87"/>
    <mergeCell ref="A88:X88"/>
    <mergeCell ref="B114:C114"/>
    <mergeCell ref="A89:X89"/>
    <mergeCell ref="A90:X90"/>
    <mergeCell ref="B94:C94"/>
    <mergeCell ref="B7:C7"/>
    <mergeCell ref="A81:X81"/>
    <mergeCell ref="A82:X82"/>
    <mergeCell ref="A86:X86"/>
    <mergeCell ref="E7:H7"/>
    <mergeCell ref="A83:X83"/>
    <mergeCell ref="A84:X84"/>
    <mergeCell ref="A85:X85"/>
  </mergeCells>
  <printOptions horizontalCentered="1"/>
  <pageMargins left="0.18" right="0.21" top="0.59" bottom="0.27" header="0.59" footer="0.27"/>
  <pageSetup fitToHeight="2" fitToWidth="1" horizontalDpi="600" verticalDpi="600" orientation="landscape" paperSize="5" scale="50" r:id="rId4"/>
  <headerFooter alignWithMargins="0">
    <oddFooter>&amp;R&amp;"Times New Roman,Regular"&amp;8&amp;T       &amp;D</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3039"/>
  <sheetViews>
    <sheetView showFormulas="1" workbookViewId="0" topLeftCell="A1">
      <selection activeCell="A1" sqref="A1:I1"/>
    </sheetView>
  </sheetViews>
  <sheetFormatPr defaultColWidth="9.140625" defaultRowHeight="12.75"/>
  <cols>
    <col min="1" max="1" width="27.140625" style="1" bestFit="1" customWidth="1"/>
    <col min="2" max="3" width="37.8515625" style="1" bestFit="1" customWidth="1"/>
    <col min="4" max="4" width="1.7109375" style="1" customWidth="1"/>
    <col min="5" max="5" width="11.00390625" style="1" bestFit="1" customWidth="1"/>
    <col min="6" max="6" width="35.8515625" style="1" bestFit="1" customWidth="1"/>
    <col min="7" max="7" width="11.28125" style="37" bestFit="1" customWidth="1"/>
    <col min="8" max="8" width="11.28125" style="1" bestFit="1" customWidth="1"/>
    <col min="9" max="9" width="10.421875" style="38" bestFit="1" customWidth="1"/>
    <col min="10" max="10" width="6.57421875" style="1" customWidth="1"/>
    <col min="11" max="11" width="11.28125" style="1" bestFit="1" customWidth="1"/>
    <col min="12" max="12" width="1.7109375" style="1" customWidth="1"/>
    <col min="13" max="13" width="11.57421875" style="1" bestFit="1" customWidth="1"/>
    <col min="14" max="16384" width="9.140625" style="1" customWidth="1"/>
  </cols>
  <sheetData>
    <row r="1" spans="1:14" ht="18.75">
      <c r="A1" s="453" t="s">
        <v>92</v>
      </c>
      <c r="B1" s="453"/>
      <c r="C1" s="453"/>
      <c r="D1" s="453"/>
      <c r="E1" s="453"/>
      <c r="F1" s="453"/>
      <c r="G1" s="453"/>
      <c r="H1" s="453"/>
      <c r="I1" s="453"/>
      <c r="J1" s="84"/>
      <c r="K1" s="84"/>
      <c r="L1" s="84"/>
      <c r="M1" s="84"/>
      <c r="N1" s="84"/>
    </row>
    <row r="2" spans="1:10" ht="18.75">
      <c r="A2" s="453" t="s">
        <v>70</v>
      </c>
      <c r="B2" s="453"/>
      <c r="C2" s="453"/>
      <c r="D2" s="453"/>
      <c r="E2" s="453"/>
      <c r="F2" s="453"/>
      <c r="G2" s="453"/>
      <c r="H2" s="453"/>
      <c r="I2" s="453"/>
      <c r="J2" s="226"/>
    </row>
    <row r="3" spans="1:9" ht="12.75">
      <c r="A3" s="226"/>
      <c r="B3" s="226"/>
      <c r="C3" s="226"/>
      <c r="D3" s="226"/>
      <c r="E3" s="226"/>
      <c r="F3" s="226"/>
      <c r="G3" s="226"/>
      <c r="H3" s="226"/>
      <c r="I3" s="1"/>
    </row>
    <row r="4" spans="1:9" ht="12.75">
      <c r="A4" s="226"/>
      <c r="C4" s="1" t="s">
        <v>52</v>
      </c>
      <c r="D4" s="226"/>
      <c r="F4" s="226"/>
      <c r="G4" s="226"/>
      <c r="H4" s="226"/>
      <c r="I4" s="1"/>
    </row>
    <row r="5" spans="1:9" ht="12.75">
      <c r="A5" s="226"/>
      <c r="C5" s="1" t="s">
        <v>135</v>
      </c>
      <c r="D5" s="226"/>
      <c r="F5" s="226"/>
      <c r="G5" s="226"/>
      <c r="H5" s="226"/>
      <c r="I5" s="1"/>
    </row>
    <row r="6" spans="1:9" ht="12.75">
      <c r="A6" s="226"/>
      <c r="C6" s="90" t="s">
        <v>136</v>
      </c>
      <c r="D6" s="226"/>
      <c r="F6" s="226"/>
      <c r="G6" s="226"/>
      <c r="H6" s="226"/>
      <c r="I6" s="1"/>
    </row>
    <row r="7" spans="1:9" ht="12.75">
      <c r="A7" s="226"/>
      <c r="C7" s="90" t="s">
        <v>137</v>
      </c>
      <c r="D7" s="226"/>
      <c r="F7" s="226"/>
      <c r="G7" s="226"/>
      <c r="H7" s="226"/>
      <c r="I7" s="1"/>
    </row>
    <row r="8" spans="1:9" ht="12.75">
      <c r="A8" s="226"/>
      <c r="C8" s="90"/>
      <c r="D8" s="226"/>
      <c r="F8" s="226"/>
      <c r="G8" s="226"/>
      <c r="H8" s="226"/>
      <c r="I8" s="1"/>
    </row>
    <row r="9" spans="1:10" ht="15.75">
      <c r="A9" s="79" t="s">
        <v>69</v>
      </c>
      <c r="B9" s="226"/>
      <c r="C9" s="226"/>
      <c r="D9" s="226"/>
      <c r="E9" s="272"/>
      <c r="F9" s="226"/>
      <c r="G9" s="226"/>
      <c r="H9" s="226"/>
      <c r="I9" s="226"/>
      <c r="J9" s="226"/>
    </row>
    <row r="10" spans="1:10" ht="12.75" customHeight="1">
      <c r="A10" s="79"/>
      <c r="B10" s="226"/>
      <c r="C10" s="226"/>
      <c r="D10" s="226"/>
      <c r="E10" s="226"/>
      <c r="F10" s="226"/>
      <c r="G10" s="226"/>
      <c r="H10" s="226"/>
      <c r="I10" s="226"/>
      <c r="J10" s="226"/>
    </row>
    <row r="11" spans="1:13" ht="12.75" customHeight="1">
      <c r="A11"/>
      <c r="B11" s="440">
        <v>2002</v>
      </c>
      <c r="C11" s="441"/>
      <c r="D11" s="238"/>
      <c r="E11" s="440">
        <v>2003</v>
      </c>
      <c r="F11" s="447"/>
      <c r="G11" s="447"/>
      <c r="H11" s="447"/>
      <c r="I11" s="441"/>
      <c r="J11" s="226"/>
      <c r="K11" s="270">
        <v>2004</v>
      </c>
      <c r="M11" s="270">
        <v>2005</v>
      </c>
    </row>
    <row r="12" spans="1:13" ht="12.75" customHeight="1">
      <c r="A12"/>
      <c r="B12" s="71" t="s">
        <v>60</v>
      </c>
      <c r="C12" s="228" t="s">
        <v>61</v>
      </c>
      <c r="D12" s="228"/>
      <c r="E12" s="228" t="s">
        <v>65</v>
      </c>
      <c r="F12" s="228" t="s">
        <v>67</v>
      </c>
      <c r="G12" s="94" t="s">
        <v>38</v>
      </c>
      <c r="H12" s="17" t="s">
        <v>68</v>
      </c>
      <c r="I12" s="224" t="s">
        <v>56</v>
      </c>
      <c r="J12" s="226"/>
      <c r="K12" s="224" t="s">
        <v>38</v>
      </c>
      <c r="M12" s="224" t="s">
        <v>38</v>
      </c>
    </row>
    <row r="13" spans="1:13" ht="12.75" customHeight="1">
      <c r="A13" s="250"/>
      <c r="B13" s="245" t="s">
        <v>40</v>
      </c>
      <c r="C13" s="230" t="s">
        <v>62</v>
      </c>
      <c r="D13" s="228"/>
      <c r="E13" s="245" t="s">
        <v>66</v>
      </c>
      <c r="F13" s="245" t="s">
        <v>57</v>
      </c>
      <c r="G13" s="3" t="s">
        <v>40</v>
      </c>
      <c r="H13" s="245" t="s">
        <v>62</v>
      </c>
      <c r="I13" s="223" t="s">
        <v>51</v>
      </c>
      <c r="J13" s="226"/>
      <c r="K13" s="223" t="s">
        <v>40</v>
      </c>
      <c r="M13" s="223" t="s">
        <v>40</v>
      </c>
    </row>
    <row r="14" spans="1:13" ht="12.75" customHeight="1">
      <c r="A14" s="260" t="s">
        <v>112</v>
      </c>
      <c r="B14" s="256">
        <f>+B28+B30+B31+B32+B33+B45+B46+B47+B48+B50+(B52+B59)*5/12+B66*15/25+B74</f>
        <v>1420607.6666666665</v>
      </c>
      <c r="C14" s="256">
        <f>+C28+C30+C31+C32+C33+C45+C46+C47+C48+C50+(C52+C59)*5/12+C66*15/25+C74</f>
        <v>0</v>
      </c>
      <c r="D14" s="228"/>
      <c r="E14" s="256">
        <v>0</v>
      </c>
      <c r="F14" s="256">
        <f>+F28+F30+F31+F32+F33+F45+F46+F47+F48+F50+(F52+F59)*5/12+F66*20/31+F74</f>
        <v>896018.8252688173</v>
      </c>
      <c r="G14" s="256">
        <f>SUM(E14:F14)</f>
        <v>896018.8252688173</v>
      </c>
      <c r="H14" s="256"/>
      <c r="I14" s="256"/>
      <c r="J14" s="226"/>
      <c r="K14" s="256"/>
      <c r="M14" s="256"/>
    </row>
    <row r="15" spans="1:13" ht="12.75" customHeight="1">
      <c r="A15" s="240" t="s">
        <v>93</v>
      </c>
      <c r="B15" s="246">
        <f>+B22-B14</f>
        <v>732409.3333333335</v>
      </c>
      <c r="C15" s="246">
        <f>+C22-C14</f>
        <v>0</v>
      </c>
      <c r="D15" s="228"/>
      <c r="E15" s="246">
        <v>0</v>
      </c>
      <c r="F15" s="246">
        <f>+F22-F14</f>
        <v>661919.1747311827</v>
      </c>
      <c r="G15" s="246">
        <f>SUM(E15:F15)</f>
        <v>661919.1747311827</v>
      </c>
      <c r="H15" s="246"/>
      <c r="I15" s="246"/>
      <c r="J15" s="226"/>
      <c r="K15" s="246"/>
      <c r="M15" s="246"/>
    </row>
    <row r="16" spans="1:13" ht="12.75" customHeight="1">
      <c r="A16" s="240"/>
      <c r="B16" s="246"/>
      <c r="C16" s="246"/>
      <c r="D16" s="228"/>
      <c r="E16" s="246"/>
      <c r="F16" s="246"/>
      <c r="G16" s="246"/>
      <c r="H16" s="246"/>
      <c r="I16" s="246"/>
      <c r="J16" s="226"/>
      <c r="K16" s="246"/>
      <c r="M16" s="246"/>
    </row>
    <row r="17" spans="1:13" ht="12.75" customHeight="1">
      <c r="A17" s="240" t="s">
        <v>124</v>
      </c>
      <c r="B17" s="246"/>
      <c r="C17" s="246"/>
      <c r="D17" s="228"/>
      <c r="E17" s="246"/>
      <c r="F17" s="246"/>
      <c r="G17" s="246"/>
      <c r="H17" s="246"/>
      <c r="I17" s="246"/>
      <c r="J17" s="226"/>
      <c r="K17" s="246"/>
      <c r="M17" s="246"/>
    </row>
    <row r="18" spans="1:13" ht="12.75" customHeight="1">
      <c r="A18" s="262" t="s">
        <v>36</v>
      </c>
      <c r="B18" s="244">
        <f>+B26+B44+B52</f>
        <v>1000998</v>
      </c>
      <c r="C18" s="244">
        <v>0</v>
      </c>
      <c r="D18" s="74"/>
      <c r="E18" s="244">
        <v>0</v>
      </c>
      <c r="F18" s="244">
        <f>+F26+F44+F52</f>
        <v>1183825</v>
      </c>
      <c r="G18" s="87">
        <f>SUM(E18:F18)</f>
        <v>1183825</v>
      </c>
      <c r="H18" s="234">
        <v>0</v>
      </c>
      <c r="I18" s="234">
        <v>0</v>
      </c>
      <c r="J18" s="226"/>
      <c r="K18" s="234">
        <v>0</v>
      </c>
      <c r="M18" s="234">
        <v>0</v>
      </c>
    </row>
    <row r="19" spans="1:13" ht="12.75" customHeight="1">
      <c r="A19" s="262" t="s">
        <v>22</v>
      </c>
      <c r="B19" s="244">
        <f>+B59</f>
        <v>259519</v>
      </c>
      <c r="C19" s="244">
        <v>0</v>
      </c>
      <c r="D19" s="74"/>
      <c r="E19" s="244">
        <v>0</v>
      </c>
      <c r="F19" s="244">
        <f>+F59</f>
        <v>131250</v>
      </c>
      <c r="G19" s="87">
        <f>SUM(E19:F19)</f>
        <v>131250</v>
      </c>
      <c r="H19" s="234">
        <v>0</v>
      </c>
      <c r="I19" s="234">
        <v>0</v>
      </c>
      <c r="J19" s="226"/>
      <c r="K19" s="234">
        <v>0</v>
      </c>
      <c r="M19" s="234">
        <v>0</v>
      </c>
    </row>
    <row r="20" spans="1:13" ht="12.75" customHeight="1">
      <c r="A20" s="262" t="s">
        <v>84</v>
      </c>
      <c r="B20" s="244">
        <f>+B66</f>
        <v>342500</v>
      </c>
      <c r="C20" s="244">
        <v>0</v>
      </c>
      <c r="D20" s="74"/>
      <c r="E20" s="244">
        <v>0</v>
      </c>
      <c r="F20" s="264">
        <f>+F66</f>
        <v>192863</v>
      </c>
      <c r="G20" s="87">
        <f>SUM(E20:F20)</f>
        <v>192863</v>
      </c>
      <c r="H20" s="234">
        <v>0</v>
      </c>
      <c r="I20" s="234">
        <v>0</v>
      </c>
      <c r="J20" s="226"/>
      <c r="K20" s="234">
        <v>0</v>
      </c>
      <c r="M20" s="234">
        <v>0</v>
      </c>
    </row>
    <row r="21" spans="1:13" ht="12.75" customHeight="1">
      <c r="A21" s="263" t="s">
        <v>101</v>
      </c>
      <c r="B21" s="244">
        <f>+B74</f>
        <v>550000</v>
      </c>
      <c r="C21" s="244">
        <v>0</v>
      </c>
      <c r="D21" s="74"/>
      <c r="E21" s="244">
        <v>0</v>
      </c>
      <c r="F21" s="264">
        <f>+F74</f>
        <v>50000</v>
      </c>
      <c r="G21" s="8">
        <f>SUM(E21:F21)</f>
        <v>50000</v>
      </c>
      <c r="H21" s="234">
        <v>0</v>
      </c>
      <c r="I21" s="234">
        <v>0</v>
      </c>
      <c r="J21" s="226"/>
      <c r="K21" s="234">
        <v>0</v>
      </c>
      <c r="M21" s="234">
        <v>0</v>
      </c>
    </row>
    <row r="22" spans="1:13" s="255" customFormat="1" ht="15.75" customHeight="1">
      <c r="A22" s="252" t="s">
        <v>63</v>
      </c>
      <c r="B22" s="253">
        <f>SUM(B18:B21)</f>
        <v>2153017</v>
      </c>
      <c r="C22" s="253">
        <f>SUM(C18:C21)</f>
        <v>0</v>
      </c>
      <c r="D22" s="247"/>
      <c r="E22" s="253">
        <f>SUM(E18:E21)</f>
        <v>0</v>
      </c>
      <c r="F22" s="253">
        <f>SUM(F18:F21)</f>
        <v>1557938</v>
      </c>
      <c r="G22" s="253">
        <f>SUM(G18:G21)</f>
        <v>1557938</v>
      </c>
      <c r="H22" s="253">
        <f>SUM(H18:H21)</f>
        <v>0</v>
      </c>
      <c r="I22" s="253">
        <f>SUM(I18:I21)</f>
        <v>0</v>
      </c>
      <c r="J22" s="254"/>
      <c r="K22" s="253">
        <f>SUM(K18:K21)</f>
        <v>0</v>
      </c>
      <c r="M22" s="253">
        <f>SUM(M18:M21)</f>
        <v>0</v>
      </c>
    </row>
    <row r="23" spans="1:10" ht="12.75" customHeight="1">
      <c r="A23" s="42"/>
      <c r="B23" s="239"/>
      <c r="C23" s="239"/>
      <c r="D23" s="42"/>
      <c r="E23" s="239"/>
      <c r="F23" s="239"/>
      <c r="G23" s="239"/>
      <c r="H23" s="239"/>
      <c r="I23" s="239"/>
      <c r="J23" s="226"/>
    </row>
    <row r="24" spans="1:10" ht="12.75" customHeight="1">
      <c r="A24" s="42"/>
      <c r="B24" s="239"/>
      <c r="C24" s="239"/>
      <c r="D24" s="42"/>
      <c r="E24" s="239"/>
      <c r="F24" s="239"/>
      <c r="G24" s="239"/>
      <c r="H24" s="239"/>
      <c r="I24" s="239"/>
      <c r="J24" s="226"/>
    </row>
    <row r="25" spans="1:10" ht="12.75" customHeight="1">
      <c r="A25" s="251" t="s">
        <v>89</v>
      </c>
      <c r="B25" s="239"/>
      <c r="C25" s="239"/>
      <c r="D25" s="42"/>
      <c r="E25" s="239"/>
      <c r="F25" s="239"/>
      <c r="G25" s="239"/>
      <c r="H25" s="239"/>
      <c r="I25" s="239"/>
      <c r="J25" s="226"/>
    </row>
    <row r="26" spans="1:13" ht="15.75">
      <c r="A26" s="233" t="s">
        <v>113</v>
      </c>
      <c r="B26" s="256">
        <f>SUBTOTAL(9,B27:B42)</f>
        <v>611717</v>
      </c>
      <c r="C26" s="256">
        <f>SUBTOTAL(9,C27:C42)</f>
        <v>0</v>
      </c>
      <c r="D26" s="236"/>
      <c r="E26" s="256">
        <f>SUBTOTAL(9,E27:E42)</f>
        <v>0</v>
      </c>
      <c r="F26" s="256">
        <f>SUBTOTAL(9,F27:F42)</f>
        <v>578799</v>
      </c>
      <c r="G26" s="256">
        <f>SUBTOTAL(9,G27:G42)</f>
        <v>0</v>
      </c>
      <c r="H26" s="256">
        <f>SUBTOTAL(9,H27:H42)</f>
        <v>0</v>
      </c>
      <c r="I26" s="256">
        <f>SUBTOTAL(9,I27:I42)</f>
        <v>0</v>
      </c>
      <c r="J26" s="2"/>
      <c r="K26" s="256">
        <f>SUBTOTAL(9,K27:K42)</f>
        <v>0</v>
      </c>
      <c r="L26" s="2"/>
      <c r="M26" s="256">
        <f>SUBTOTAL(9,M27:M42)</f>
        <v>0</v>
      </c>
    </row>
    <row r="27" spans="1:13" ht="12.75">
      <c r="A27" s="74" t="s">
        <v>71</v>
      </c>
      <c r="B27" s="234">
        <v>103412</v>
      </c>
      <c r="C27" s="234">
        <v>0</v>
      </c>
      <c r="D27" s="237"/>
      <c r="E27" s="234">
        <v>0</v>
      </c>
      <c r="F27" s="87">
        <v>85427</v>
      </c>
      <c r="G27" s="234">
        <v>0</v>
      </c>
      <c r="H27" s="234">
        <v>0</v>
      </c>
      <c r="I27" s="234">
        <v>0</v>
      </c>
      <c r="J27" s="2"/>
      <c r="K27" s="234">
        <v>0</v>
      </c>
      <c r="L27" s="2"/>
      <c r="M27" s="234">
        <v>0</v>
      </c>
    </row>
    <row r="28" spans="1:13" ht="12.75">
      <c r="A28" s="74" t="s">
        <v>103</v>
      </c>
      <c r="B28" s="234">
        <f>164188/2</f>
        <v>82094</v>
      </c>
      <c r="C28" s="234">
        <v>0</v>
      </c>
      <c r="D28" s="237"/>
      <c r="E28" s="234">
        <v>0</v>
      </c>
      <c r="F28" s="87">
        <f>140125/2</f>
        <v>70062.5</v>
      </c>
      <c r="G28" s="234">
        <v>0</v>
      </c>
      <c r="H28" s="234">
        <v>0</v>
      </c>
      <c r="I28" s="234">
        <v>0</v>
      </c>
      <c r="J28" s="2"/>
      <c r="K28" s="234">
        <v>0</v>
      </c>
      <c r="L28" s="2"/>
      <c r="M28" s="234">
        <v>0</v>
      </c>
    </row>
    <row r="29" spans="1:13" ht="12.75">
      <c r="A29" s="74" t="s">
        <v>72</v>
      </c>
      <c r="B29" s="234">
        <f>164188/2</f>
        <v>82094</v>
      </c>
      <c r="C29" s="234">
        <v>0</v>
      </c>
      <c r="D29" s="237"/>
      <c r="E29" s="234">
        <v>0</v>
      </c>
      <c r="F29" s="87">
        <f>140125/2</f>
        <v>70062.5</v>
      </c>
      <c r="G29" s="234">
        <v>0</v>
      </c>
      <c r="H29" s="234">
        <v>0</v>
      </c>
      <c r="I29" s="234">
        <v>0</v>
      </c>
      <c r="J29" s="2"/>
      <c r="K29" s="234">
        <v>0</v>
      </c>
      <c r="L29" s="2"/>
      <c r="M29" s="234">
        <v>0</v>
      </c>
    </row>
    <row r="30" spans="1:13" ht="12.75">
      <c r="A30" s="74" t="s">
        <v>104</v>
      </c>
      <c r="B30" s="234">
        <f>344117/8</f>
        <v>43014.625</v>
      </c>
      <c r="C30" s="234">
        <v>0</v>
      </c>
      <c r="D30" s="232"/>
      <c r="E30" s="234">
        <v>0</v>
      </c>
      <c r="F30" s="87">
        <f>585290/10</f>
        <v>58529</v>
      </c>
      <c r="G30" s="234">
        <v>0</v>
      </c>
      <c r="H30" s="234">
        <v>0</v>
      </c>
      <c r="I30" s="234">
        <v>0</v>
      </c>
      <c r="J30" s="2"/>
      <c r="K30" s="234">
        <v>0</v>
      </c>
      <c r="L30" s="2"/>
      <c r="M30" s="234">
        <v>0</v>
      </c>
    </row>
    <row r="31" spans="1:13" ht="12.75">
      <c r="A31" s="74" t="s">
        <v>105</v>
      </c>
      <c r="B31" s="234">
        <f aca="true" t="shared" si="0" ref="B31:B37">344117/8</f>
        <v>43014.625</v>
      </c>
      <c r="C31" s="234">
        <v>0</v>
      </c>
      <c r="D31" s="232"/>
      <c r="E31" s="234">
        <v>0</v>
      </c>
      <c r="F31" s="87">
        <f aca="true" t="shared" si="1" ref="F31:F37">585290/10</f>
        <v>58529</v>
      </c>
      <c r="G31" s="234">
        <v>0</v>
      </c>
      <c r="H31" s="234">
        <v>0</v>
      </c>
      <c r="I31" s="234">
        <v>0</v>
      </c>
      <c r="J31" s="2"/>
      <c r="K31" s="234">
        <v>0</v>
      </c>
      <c r="L31" s="2"/>
      <c r="M31" s="234">
        <v>0</v>
      </c>
    </row>
    <row r="32" spans="1:13" ht="12.75">
      <c r="A32" s="74" t="s">
        <v>106</v>
      </c>
      <c r="B32" s="234">
        <f t="shared" si="0"/>
        <v>43014.625</v>
      </c>
      <c r="C32" s="234">
        <v>0</v>
      </c>
      <c r="D32" s="232"/>
      <c r="E32" s="234">
        <v>0</v>
      </c>
      <c r="F32" s="87">
        <f t="shared" si="1"/>
        <v>58529</v>
      </c>
      <c r="G32" s="234">
        <v>0</v>
      </c>
      <c r="H32" s="234">
        <v>0</v>
      </c>
      <c r="I32" s="234">
        <v>0</v>
      </c>
      <c r="J32" s="2"/>
      <c r="K32" s="234">
        <v>0</v>
      </c>
      <c r="L32" s="2"/>
      <c r="M32" s="234">
        <v>0</v>
      </c>
    </row>
    <row r="33" spans="1:13" ht="12.75">
      <c r="A33" s="74" t="s">
        <v>107</v>
      </c>
      <c r="B33" s="234">
        <f t="shared" si="0"/>
        <v>43014.625</v>
      </c>
      <c r="C33" s="234">
        <v>0</v>
      </c>
      <c r="D33" s="232"/>
      <c r="E33" s="234">
        <v>0</v>
      </c>
      <c r="F33" s="87">
        <f t="shared" si="1"/>
        <v>58529</v>
      </c>
      <c r="G33" s="234">
        <v>0</v>
      </c>
      <c r="H33" s="234">
        <v>0</v>
      </c>
      <c r="I33" s="234">
        <v>0</v>
      </c>
      <c r="J33" s="2"/>
      <c r="K33" s="234">
        <v>0</v>
      </c>
      <c r="L33" s="2"/>
      <c r="M33" s="234">
        <v>0</v>
      </c>
    </row>
    <row r="34" spans="1:13" ht="12.75">
      <c r="A34" s="74" t="s">
        <v>73</v>
      </c>
      <c r="B34" s="234">
        <f t="shared" si="0"/>
        <v>43014.625</v>
      </c>
      <c r="C34" s="234">
        <v>0</v>
      </c>
      <c r="D34" s="232"/>
      <c r="E34" s="234">
        <v>0</v>
      </c>
      <c r="F34" s="87">
        <f t="shared" si="1"/>
        <v>58529</v>
      </c>
      <c r="G34" s="234">
        <v>0</v>
      </c>
      <c r="H34" s="234">
        <v>0</v>
      </c>
      <c r="I34" s="234">
        <v>0</v>
      </c>
      <c r="J34" s="2"/>
      <c r="K34" s="234">
        <v>0</v>
      </c>
      <c r="L34" s="2"/>
      <c r="M34" s="234">
        <v>0</v>
      </c>
    </row>
    <row r="35" spans="1:13" ht="12.75">
      <c r="A35" s="74" t="s">
        <v>74</v>
      </c>
      <c r="B35" s="234">
        <f t="shared" si="0"/>
        <v>43014.625</v>
      </c>
      <c r="C35" s="234">
        <v>0</v>
      </c>
      <c r="D35" s="232"/>
      <c r="E35" s="234">
        <v>0</v>
      </c>
      <c r="F35" s="87">
        <f t="shared" si="1"/>
        <v>58529</v>
      </c>
      <c r="G35" s="234">
        <v>0</v>
      </c>
      <c r="H35" s="234">
        <v>0</v>
      </c>
      <c r="I35" s="234">
        <v>0</v>
      </c>
      <c r="J35" s="2"/>
      <c r="K35" s="234">
        <v>0</v>
      </c>
      <c r="L35" s="2"/>
      <c r="M35" s="234">
        <v>0</v>
      </c>
    </row>
    <row r="36" spans="1:13" ht="12.75">
      <c r="A36" s="74" t="s">
        <v>75</v>
      </c>
      <c r="B36" s="234">
        <f t="shared" si="0"/>
        <v>43014.625</v>
      </c>
      <c r="C36" s="234">
        <v>0</v>
      </c>
      <c r="D36" s="232"/>
      <c r="E36" s="234">
        <v>0</v>
      </c>
      <c r="F36" s="87">
        <f t="shared" si="1"/>
        <v>58529</v>
      </c>
      <c r="G36" s="234">
        <v>0</v>
      </c>
      <c r="H36" s="234">
        <v>0</v>
      </c>
      <c r="I36" s="234">
        <v>0</v>
      </c>
      <c r="J36" s="2"/>
      <c r="K36" s="234">
        <v>0</v>
      </c>
      <c r="L36" s="2"/>
      <c r="M36" s="234">
        <v>0</v>
      </c>
    </row>
    <row r="37" spans="1:13" ht="12.75">
      <c r="A37" s="74" t="s">
        <v>76</v>
      </c>
      <c r="B37" s="234">
        <f t="shared" si="0"/>
        <v>43014.625</v>
      </c>
      <c r="C37" s="234">
        <v>0</v>
      </c>
      <c r="D37" s="232"/>
      <c r="E37" s="234">
        <v>0</v>
      </c>
      <c r="F37" s="87">
        <f t="shared" si="1"/>
        <v>58529</v>
      </c>
      <c r="G37" s="234">
        <v>0</v>
      </c>
      <c r="H37" s="234">
        <v>0</v>
      </c>
      <c r="I37" s="234">
        <v>0</v>
      </c>
      <c r="J37" s="2"/>
      <c r="K37" s="234">
        <v>0</v>
      </c>
      <c r="L37" s="2"/>
      <c r="M37" s="234">
        <v>0</v>
      </c>
    </row>
    <row r="38" spans="1:13" ht="12.75">
      <c r="A38" s="74" t="s">
        <v>77</v>
      </c>
      <c r="B38" s="234" t="s">
        <v>64</v>
      </c>
      <c r="C38" s="234" t="s">
        <v>64</v>
      </c>
      <c r="D38" s="232"/>
      <c r="E38" s="234" t="s">
        <v>64</v>
      </c>
      <c r="F38" s="1" t="s">
        <v>64</v>
      </c>
      <c r="G38" s="234" t="s">
        <v>64</v>
      </c>
      <c r="H38" s="234" t="s">
        <v>64</v>
      </c>
      <c r="I38" s="234" t="s">
        <v>64</v>
      </c>
      <c r="J38" s="2"/>
      <c r="K38" s="234" t="s">
        <v>64</v>
      </c>
      <c r="L38" s="2"/>
      <c r="M38" s="234" t="s">
        <v>64</v>
      </c>
    </row>
    <row r="39" spans="1:13" ht="12.75">
      <c r="A39" s="74" t="s">
        <v>78</v>
      </c>
      <c r="B39" s="234" t="s">
        <v>102</v>
      </c>
      <c r="C39" s="234">
        <v>0</v>
      </c>
      <c r="D39" s="232"/>
      <c r="E39" s="234">
        <v>0</v>
      </c>
      <c r="F39" s="1" t="s">
        <v>64</v>
      </c>
      <c r="G39" s="234">
        <v>0</v>
      </c>
      <c r="H39" s="234">
        <v>0</v>
      </c>
      <c r="I39" s="234">
        <v>0</v>
      </c>
      <c r="J39" s="2"/>
      <c r="K39" s="234">
        <v>0</v>
      </c>
      <c r="L39" s="2"/>
      <c r="M39" s="234">
        <v>0</v>
      </c>
    </row>
    <row r="40" spans="1:13" ht="12.75">
      <c r="A40" s="74" t="s">
        <v>90</v>
      </c>
      <c r="B40" s="87" t="s">
        <v>49</v>
      </c>
      <c r="C40" s="232" t="s">
        <v>49</v>
      </c>
      <c r="D40" s="232"/>
      <c r="E40" s="232" t="s">
        <v>49</v>
      </c>
      <c r="F40" s="87" t="s">
        <v>49</v>
      </c>
      <c r="G40" s="232" t="s">
        <v>49</v>
      </c>
      <c r="H40" s="232" t="s">
        <v>49</v>
      </c>
      <c r="I40" s="232" t="s">
        <v>49</v>
      </c>
      <c r="J40" s="2"/>
      <c r="K40" s="232" t="s">
        <v>49</v>
      </c>
      <c r="L40" s="2"/>
      <c r="M40" s="232" t="s">
        <v>49</v>
      </c>
    </row>
    <row r="41" spans="1:13" ht="12.75">
      <c r="A41" s="74" t="s">
        <v>91</v>
      </c>
      <c r="B41" s="87" t="s">
        <v>49</v>
      </c>
      <c r="C41" s="232" t="s">
        <v>49</v>
      </c>
      <c r="D41" s="232"/>
      <c r="E41" s="232" t="s">
        <v>49</v>
      </c>
      <c r="F41" s="87" t="s">
        <v>49</v>
      </c>
      <c r="G41" s="232" t="s">
        <v>49</v>
      </c>
      <c r="H41" s="232" t="s">
        <v>49</v>
      </c>
      <c r="I41" s="232" t="s">
        <v>49</v>
      </c>
      <c r="J41" s="2"/>
      <c r="K41" s="232" t="s">
        <v>49</v>
      </c>
      <c r="L41" s="2"/>
      <c r="M41" s="232" t="s">
        <v>49</v>
      </c>
    </row>
    <row r="42" spans="1:13" ht="12.75">
      <c r="A42" s="74" t="s">
        <v>120</v>
      </c>
      <c r="B42" s="87"/>
      <c r="C42" s="232"/>
      <c r="D42" s="232"/>
      <c r="E42" s="232">
        <v>0</v>
      </c>
      <c r="F42" s="87">
        <f>-2544-143576-14015-822-643-614-760+8637+87742-42681-5709</f>
        <v>-114985</v>
      </c>
      <c r="G42" s="232">
        <v>0</v>
      </c>
      <c r="H42" s="232">
        <v>0</v>
      </c>
      <c r="I42" s="232">
        <v>0</v>
      </c>
      <c r="J42" s="2"/>
      <c r="K42" s="232">
        <v>0</v>
      </c>
      <c r="L42" s="2"/>
      <c r="M42" s="232">
        <v>0</v>
      </c>
    </row>
    <row r="43" spans="1:13" ht="12.75">
      <c r="A43" s="74"/>
      <c r="B43" s="74"/>
      <c r="C43" s="74"/>
      <c r="D43" s="74"/>
      <c r="E43" s="74"/>
      <c r="F43" s="74"/>
      <c r="G43" s="234"/>
      <c r="H43" s="74"/>
      <c r="I43" s="196"/>
      <c r="J43" s="2"/>
      <c r="K43" s="196"/>
      <c r="L43" s="2"/>
      <c r="M43" s="196"/>
    </row>
    <row r="44" spans="1:13" ht="15.75">
      <c r="A44" s="237" t="s">
        <v>115</v>
      </c>
      <c r="B44" s="246">
        <f>SUBTOTAL(9,B45:B50)</f>
        <v>241066</v>
      </c>
      <c r="C44" s="246">
        <f>SUBTOTAL(9,C45:C50)</f>
        <v>0</v>
      </c>
      <c r="D44" s="246"/>
      <c r="E44" s="246">
        <f>SUBTOTAL(9,E45:E50)</f>
        <v>0</v>
      </c>
      <c r="F44" s="246">
        <f>SUBTOTAL(9,F45:F50)</f>
        <v>189653</v>
      </c>
      <c r="G44" s="246">
        <f>SUBTOTAL(9,G45:G50)</f>
        <v>0</v>
      </c>
      <c r="H44" s="246">
        <f>SUBTOTAL(9,H45:H50)</f>
        <v>0</v>
      </c>
      <c r="I44" s="246">
        <f>SUBTOTAL(9,I45:I50)</f>
        <v>0</v>
      </c>
      <c r="J44" s="2"/>
      <c r="K44" s="246">
        <f>SUBTOTAL(9,K45:K50)</f>
        <v>0</v>
      </c>
      <c r="L44" s="2"/>
      <c r="M44" s="246">
        <f>SUBTOTAL(9,M45:M50)</f>
        <v>0</v>
      </c>
    </row>
    <row r="45" spans="1:13" ht="12.75">
      <c r="A45" s="74" t="s">
        <v>108</v>
      </c>
      <c r="B45" s="232">
        <v>58908</v>
      </c>
      <c r="C45" s="232">
        <v>0</v>
      </c>
      <c r="D45" s="232"/>
      <c r="E45" s="232">
        <v>0</v>
      </c>
      <c r="F45" s="232">
        <v>41940</v>
      </c>
      <c r="G45" s="234">
        <v>0</v>
      </c>
      <c r="H45" s="234">
        <v>0</v>
      </c>
      <c r="I45" s="234">
        <v>0</v>
      </c>
      <c r="J45" s="2"/>
      <c r="K45" s="234">
        <v>0</v>
      </c>
      <c r="L45" s="2"/>
      <c r="M45" s="234">
        <v>0</v>
      </c>
    </row>
    <row r="46" spans="1:13" ht="12.75">
      <c r="A46" s="74" t="s">
        <v>109</v>
      </c>
      <c r="B46" s="87">
        <v>51355</v>
      </c>
      <c r="C46" s="232">
        <v>0</v>
      </c>
      <c r="D46" s="232"/>
      <c r="E46" s="232">
        <v>0</v>
      </c>
      <c r="F46" s="232">
        <v>32778</v>
      </c>
      <c r="G46" s="234">
        <v>0</v>
      </c>
      <c r="H46" s="234">
        <v>0</v>
      </c>
      <c r="I46" s="234">
        <v>0</v>
      </c>
      <c r="J46" s="2"/>
      <c r="K46" s="234">
        <v>0</v>
      </c>
      <c r="L46" s="2"/>
      <c r="M46" s="234">
        <v>0</v>
      </c>
    </row>
    <row r="47" spans="1:13" ht="12.75">
      <c r="A47" s="74" t="s">
        <v>110</v>
      </c>
      <c r="B47" s="87">
        <v>43367</v>
      </c>
      <c r="C47" s="232">
        <v>0</v>
      </c>
      <c r="D47" s="232"/>
      <c r="E47" s="232">
        <v>0</v>
      </c>
      <c r="F47" s="232">
        <v>31305</v>
      </c>
      <c r="G47" s="234">
        <v>0</v>
      </c>
      <c r="H47" s="234">
        <v>0</v>
      </c>
      <c r="I47" s="234">
        <v>0</v>
      </c>
      <c r="J47" s="2"/>
      <c r="K47" s="234">
        <v>0</v>
      </c>
      <c r="L47" s="2"/>
      <c r="M47" s="234">
        <v>0</v>
      </c>
    </row>
    <row r="48" spans="1:13" ht="12.75">
      <c r="A48" s="74" t="s">
        <v>140</v>
      </c>
      <c r="B48" s="87">
        <v>46318</v>
      </c>
      <c r="C48" s="232">
        <v>0</v>
      </c>
      <c r="D48" s="74"/>
      <c r="E48" s="232">
        <v>0</v>
      </c>
      <c r="F48" s="232">
        <v>38752</v>
      </c>
      <c r="G48" s="234">
        <v>0</v>
      </c>
      <c r="H48" s="234">
        <v>0</v>
      </c>
      <c r="I48" s="234">
        <v>0</v>
      </c>
      <c r="J48" s="2"/>
      <c r="K48" s="234">
        <v>0</v>
      </c>
      <c r="L48" s="2"/>
      <c r="M48" s="234">
        <v>0</v>
      </c>
    </row>
    <row r="49" spans="1:13" ht="12.75">
      <c r="A49" s="74" t="s">
        <v>141</v>
      </c>
      <c r="B49" s="87">
        <v>0</v>
      </c>
      <c r="C49" s="232">
        <v>0</v>
      </c>
      <c r="D49" s="74"/>
      <c r="E49" s="232" t="s">
        <v>64</v>
      </c>
      <c r="F49" s="232" t="s">
        <v>64</v>
      </c>
      <c r="G49" s="232" t="s">
        <v>64</v>
      </c>
      <c r="H49" s="232" t="s">
        <v>64</v>
      </c>
      <c r="I49" s="232" t="s">
        <v>64</v>
      </c>
      <c r="J49" s="2"/>
      <c r="K49" s="234"/>
      <c r="L49" s="2"/>
      <c r="M49" s="234"/>
    </row>
    <row r="50" spans="1:13" ht="12.75">
      <c r="A50" s="74" t="s">
        <v>111</v>
      </c>
      <c r="B50" s="87">
        <v>41118</v>
      </c>
      <c r="C50" s="232">
        <v>0</v>
      </c>
      <c r="D50" s="74"/>
      <c r="E50" s="232">
        <v>0</v>
      </c>
      <c r="F50" s="232">
        <v>44878</v>
      </c>
      <c r="G50" s="234">
        <v>0</v>
      </c>
      <c r="H50" s="234">
        <v>0</v>
      </c>
      <c r="I50" s="234">
        <v>0</v>
      </c>
      <c r="J50" s="2"/>
      <c r="K50" s="234">
        <v>0</v>
      </c>
      <c r="L50" s="2"/>
      <c r="M50" s="234">
        <v>0</v>
      </c>
    </row>
    <row r="51" spans="1:9" ht="12.75">
      <c r="A51" s="7"/>
      <c r="I51" s="74"/>
    </row>
    <row r="52" spans="1:13" ht="15.75">
      <c r="A52" s="240" t="s">
        <v>116</v>
      </c>
      <c r="B52" s="246">
        <f>SUBTOTAL(9,B53:B56)</f>
        <v>148215</v>
      </c>
      <c r="C52" s="246">
        <f>SUBTOTAL(9,C53:C56)</f>
        <v>0</v>
      </c>
      <c r="D52" s="74"/>
      <c r="E52" s="246">
        <f>SUBTOTAL(9,E53:E56)</f>
        <v>0</v>
      </c>
      <c r="F52" s="246">
        <f>SUBTOTAL(9,F53:F56)</f>
        <v>415373</v>
      </c>
      <c r="G52" s="246">
        <f>SUBTOTAL(9,G53:G56)</f>
        <v>0</v>
      </c>
      <c r="H52" s="246">
        <f>SUBTOTAL(9,H53:H56)</f>
        <v>0</v>
      </c>
      <c r="I52" s="246">
        <f>SUBTOTAL(9,I53:I56)</f>
        <v>0</v>
      </c>
      <c r="J52" s="2"/>
      <c r="K52" s="246">
        <f>SUBTOTAL(9,K53:K56)</f>
        <v>0</v>
      </c>
      <c r="L52" s="2"/>
      <c r="M52" s="246">
        <f>SUBTOTAL(9,M53:M56)</f>
        <v>0</v>
      </c>
    </row>
    <row r="53" spans="1:13" ht="12.75">
      <c r="A53" s="74" t="s">
        <v>81</v>
      </c>
      <c r="B53" s="87">
        <v>50397</v>
      </c>
      <c r="C53" s="232">
        <v>0</v>
      </c>
      <c r="D53" s="74"/>
      <c r="E53" s="232">
        <v>0</v>
      </c>
      <c r="F53" s="232">
        <v>51909</v>
      </c>
      <c r="G53" s="234">
        <v>0</v>
      </c>
      <c r="H53" s="234">
        <v>0</v>
      </c>
      <c r="I53" s="234">
        <v>0</v>
      </c>
      <c r="J53" s="2"/>
      <c r="K53" s="234">
        <v>0</v>
      </c>
      <c r="L53" s="2"/>
      <c r="M53" s="234">
        <v>0</v>
      </c>
    </row>
    <row r="54" spans="1:13" ht="12.75">
      <c r="A54" s="74" t="s">
        <v>82</v>
      </c>
      <c r="B54" s="87">
        <v>37818</v>
      </c>
      <c r="C54" s="232">
        <v>0</v>
      </c>
      <c r="D54" s="74"/>
      <c r="E54" s="232">
        <v>0</v>
      </c>
      <c r="F54" s="232">
        <v>37818</v>
      </c>
      <c r="G54" s="234">
        <v>0</v>
      </c>
      <c r="H54" s="234">
        <v>0</v>
      </c>
      <c r="I54" s="234">
        <v>0</v>
      </c>
      <c r="J54" s="2"/>
      <c r="K54" s="234">
        <v>0</v>
      </c>
      <c r="L54" s="2"/>
      <c r="M54" s="234">
        <v>0</v>
      </c>
    </row>
    <row r="55" spans="1:13" ht="12.75">
      <c r="A55" s="74" t="s">
        <v>83</v>
      </c>
      <c r="B55" s="87" t="s">
        <v>100</v>
      </c>
      <c r="C55" s="232" t="s">
        <v>100</v>
      </c>
      <c r="D55" s="74"/>
      <c r="E55" s="232" t="s">
        <v>100</v>
      </c>
      <c r="F55" s="232">
        <v>325646</v>
      </c>
      <c r="G55" s="234">
        <v>0</v>
      </c>
      <c r="H55" s="234">
        <v>0</v>
      </c>
      <c r="I55" s="234">
        <v>0</v>
      </c>
      <c r="J55" s="2"/>
      <c r="K55" s="234">
        <v>0</v>
      </c>
      <c r="L55" s="2"/>
      <c r="M55" s="234">
        <v>0</v>
      </c>
    </row>
    <row r="56" spans="1:13" ht="12.75">
      <c r="A56" s="74" t="s">
        <v>95</v>
      </c>
      <c r="B56" s="87">
        <f>36000+24000</f>
        <v>60000</v>
      </c>
      <c r="C56" s="232">
        <v>0</v>
      </c>
      <c r="D56" s="74"/>
      <c r="E56" s="232">
        <v>0</v>
      </c>
      <c r="F56" s="232">
        <v>0</v>
      </c>
      <c r="G56" s="234">
        <v>0</v>
      </c>
      <c r="H56" s="234">
        <v>0</v>
      </c>
      <c r="I56" s="234">
        <v>0</v>
      </c>
      <c r="J56" s="2"/>
      <c r="K56" s="234">
        <v>0</v>
      </c>
      <c r="L56" s="2"/>
      <c r="M56" s="234">
        <v>0</v>
      </c>
    </row>
    <row r="57" spans="1:13" ht="12.75">
      <c r="A57" s="74"/>
      <c r="B57" s="87"/>
      <c r="C57" s="232"/>
      <c r="D57" s="74"/>
      <c r="E57" s="232"/>
      <c r="F57" s="232"/>
      <c r="G57" s="234"/>
      <c r="H57" s="74"/>
      <c r="I57" s="196"/>
      <c r="J57" s="2"/>
      <c r="K57" s="196"/>
      <c r="L57" s="2"/>
      <c r="M57" s="196"/>
    </row>
    <row r="58" spans="1:13" s="12" customFormat="1" ht="12.75">
      <c r="A58" s="257"/>
      <c r="B58" s="257"/>
      <c r="C58" s="257"/>
      <c r="D58" s="257"/>
      <c r="E58" s="257"/>
      <c r="F58" s="257"/>
      <c r="G58" s="221"/>
      <c r="H58" s="240"/>
      <c r="I58" s="248"/>
      <c r="J58" s="55"/>
      <c r="K58" s="248"/>
      <c r="L58" s="55"/>
      <c r="M58" s="248"/>
    </row>
    <row r="59" spans="1:13" ht="15.75">
      <c r="A59" s="237" t="s">
        <v>118</v>
      </c>
      <c r="B59" s="246">
        <f>SUBTOTAL(9,B60:B64)</f>
        <v>259519</v>
      </c>
      <c r="C59" s="246">
        <f>SUBTOTAL(9,C60:C64)</f>
        <v>0</v>
      </c>
      <c r="D59" s="246"/>
      <c r="E59" s="246">
        <f>SUBTOTAL(9,E60:E64)</f>
        <v>0</v>
      </c>
      <c r="F59" s="246">
        <f>SUBTOTAL(9,F60:F64)</f>
        <v>131250</v>
      </c>
      <c r="G59" s="246">
        <f>SUBTOTAL(9,G60:G64)</f>
        <v>0</v>
      </c>
      <c r="H59" s="246">
        <f>SUBTOTAL(9,H60:H64)</f>
        <v>0</v>
      </c>
      <c r="I59" s="246">
        <f>SUBTOTAL(9,I60:I64)</f>
        <v>0</v>
      </c>
      <c r="J59" s="2"/>
      <c r="K59" s="246">
        <f>SUBTOTAL(9,K60:K64)</f>
        <v>0</v>
      </c>
      <c r="L59" s="2"/>
      <c r="M59" s="246">
        <f>SUBTOTAL(9,M60:M64)</f>
        <v>0</v>
      </c>
    </row>
    <row r="60" spans="1:13" ht="12.75">
      <c r="A60" s="6" t="s">
        <v>79</v>
      </c>
      <c r="B60" s="87">
        <v>105000</v>
      </c>
      <c r="C60" s="232">
        <v>0</v>
      </c>
      <c r="D60" s="232"/>
      <c r="E60" s="232">
        <v>0</v>
      </c>
      <c r="F60" s="232">
        <v>110250</v>
      </c>
      <c r="G60" s="232">
        <v>0</v>
      </c>
      <c r="H60" s="232">
        <v>0</v>
      </c>
      <c r="I60" s="232">
        <v>0</v>
      </c>
      <c r="J60" s="2"/>
      <c r="K60" s="232">
        <v>0</v>
      </c>
      <c r="L60" s="2"/>
      <c r="M60" s="232">
        <v>0</v>
      </c>
    </row>
    <row r="61" spans="1:13" ht="12.75">
      <c r="A61" s="231" t="s">
        <v>80</v>
      </c>
      <c r="B61" s="87">
        <v>20000</v>
      </c>
      <c r="C61" s="232">
        <v>0</v>
      </c>
      <c r="D61" s="232"/>
      <c r="E61" s="232">
        <v>0</v>
      </c>
      <c r="F61" s="232">
        <v>21000</v>
      </c>
      <c r="G61" s="232">
        <v>0</v>
      </c>
      <c r="H61" s="232">
        <v>0</v>
      </c>
      <c r="I61" s="232">
        <v>0</v>
      </c>
      <c r="J61" s="2"/>
      <c r="K61" s="232">
        <v>0</v>
      </c>
      <c r="L61" s="2"/>
      <c r="M61" s="232">
        <v>0</v>
      </c>
    </row>
    <row r="62" spans="1:13" ht="12.75">
      <c r="A62" s="231" t="s">
        <v>22</v>
      </c>
      <c r="B62" s="87">
        <v>0</v>
      </c>
      <c r="C62" s="232">
        <v>0</v>
      </c>
      <c r="D62" s="232"/>
      <c r="E62" s="232">
        <v>0</v>
      </c>
      <c r="F62" s="232">
        <v>0</v>
      </c>
      <c r="G62" s="232">
        <v>0</v>
      </c>
      <c r="H62" s="232">
        <v>0</v>
      </c>
      <c r="I62" s="232">
        <v>0</v>
      </c>
      <c r="J62" s="2"/>
      <c r="K62" s="232">
        <v>0</v>
      </c>
      <c r="L62" s="2"/>
      <c r="M62" s="232">
        <v>0</v>
      </c>
    </row>
    <row r="63" spans="1:13" ht="12.75">
      <c r="A63" s="231" t="s">
        <v>96</v>
      </c>
      <c r="B63" s="87">
        <v>8519</v>
      </c>
      <c r="C63" s="232">
        <v>0</v>
      </c>
      <c r="D63" s="232"/>
      <c r="E63" s="232">
        <v>0</v>
      </c>
      <c r="F63" s="232">
        <v>0</v>
      </c>
      <c r="G63" s="232">
        <v>0</v>
      </c>
      <c r="H63" s="232">
        <v>0</v>
      </c>
      <c r="I63" s="232">
        <v>0</v>
      </c>
      <c r="J63" s="2"/>
      <c r="K63" s="232">
        <v>0</v>
      </c>
      <c r="L63" s="2"/>
      <c r="M63" s="232">
        <v>0</v>
      </c>
    </row>
    <row r="64" spans="1:13" ht="12.75">
      <c r="A64" s="231" t="s">
        <v>97</v>
      </c>
      <c r="B64" s="87">
        <f>90000+36000</f>
        <v>126000</v>
      </c>
      <c r="C64" s="232">
        <v>0</v>
      </c>
      <c r="D64" s="232"/>
      <c r="E64" s="232">
        <v>0</v>
      </c>
      <c r="F64" s="232">
        <v>0</v>
      </c>
      <c r="G64" s="232">
        <v>0</v>
      </c>
      <c r="H64" s="232">
        <v>0</v>
      </c>
      <c r="I64" s="232">
        <v>0</v>
      </c>
      <c r="J64" s="2"/>
      <c r="K64" s="232">
        <v>0</v>
      </c>
      <c r="L64" s="2"/>
      <c r="M64" s="232">
        <v>0</v>
      </c>
    </row>
    <row r="65" spans="1:13" ht="12.75">
      <c r="A65" s="231"/>
      <c r="B65" s="87"/>
      <c r="C65" s="232"/>
      <c r="D65" s="232"/>
      <c r="E65" s="232"/>
      <c r="F65" s="232"/>
      <c r="G65" s="234"/>
      <c r="H65" s="74"/>
      <c r="I65" s="196"/>
      <c r="J65" s="2"/>
      <c r="K65" s="196"/>
      <c r="L65" s="2"/>
      <c r="M65" s="196"/>
    </row>
    <row r="66" spans="1:13" ht="15.75">
      <c r="A66" s="237" t="s">
        <v>119</v>
      </c>
      <c r="B66" s="259">
        <f>SUBTOTAL(9,B67:B72)</f>
        <v>342500</v>
      </c>
      <c r="C66" s="259">
        <f>SUBTOTAL(9,C67:C72)</f>
        <v>0</v>
      </c>
      <c r="D66" s="232"/>
      <c r="E66" s="259">
        <f>SUBTOTAL(9,E67:E72)</f>
        <v>0</v>
      </c>
      <c r="F66" s="259">
        <f>SUBTOTAL(9,F67:F72)</f>
        <v>192863</v>
      </c>
      <c r="G66" s="259">
        <f>SUBTOTAL(9,G67:G72)</f>
        <v>0</v>
      </c>
      <c r="H66" s="259">
        <f>SUBTOTAL(9,H67:H72)</f>
        <v>0</v>
      </c>
      <c r="I66" s="259">
        <f>SUBTOTAL(9,I67:I72)</f>
        <v>0</v>
      </c>
      <c r="J66" s="2"/>
      <c r="K66" s="259">
        <f>SUBTOTAL(9,K67:K72)</f>
        <v>0</v>
      </c>
      <c r="L66" s="2"/>
      <c r="M66" s="259">
        <f>SUBTOTAL(9,M67:M72)</f>
        <v>0</v>
      </c>
    </row>
    <row r="67" spans="1:13" ht="12.75">
      <c r="A67" s="231" t="s">
        <v>85</v>
      </c>
      <c r="B67" s="87">
        <v>128000</v>
      </c>
      <c r="C67" s="87">
        <v>0</v>
      </c>
      <c r="D67" s="232"/>
      <c r="E67" s="87">
        <v>0</v>
      </c>
      <c r="F67" s="232">
        <v>130000</v>
      </c>
      <c r="G67" s="87">
        <v>0</v>
      </c>
      <c r="H67" s="87">
        <v>0</v>
      </c>
      <c r="I67" s="87">
        <v>0</v>
      </c>
      <c r="J67" s="2"/>
      <c r="K67" s="87">
        <v>0</v>
      </c>
      <c r="L67" s="2"/>
      <c r="M67" s="87">
        <v>0</v>
      </c>
    </row>
    <row r="68" spans="1:13" ht="12.75">
      <c r="A68" s="231" t="s">
        <v>86</v>
      </c>
      <c r="B68" s="87">
        <v>25000</v>
      </c>
      <c r="C68" s="87">
        <v>0</v>
      </c>
      <c r="D68" s="232"/>
      <c r="E68" s="87">
        <v>0</v>
      </c>
      <c r="F68" s="232">
        <v>27000</v>
      </c>
      <c r="G68" s="87">
        <v>0</v>
      </c>
      <c r="H68" s="87">
        <v>0</v>
      </c>
      <c r="I68" s="87">
        <v>0</v>
      </c>
      <c r="J68" s="2"/>
      <c r="K68" s="87">
        <v>0</v>
      </c>
      <c r="L68" s="2"/>
      <c r="M68" s="87">
        <v>0</v>
      </c>
    </row>
    <row r="69" spans="1:13" s="12" customFormat="1" ht="12.75">
      <c r="A69" s="6" t="s">
        <v>87</v>
      </c>
      <c r="B69" s="87">
        <v>14500</v>
      </c>
      <c r="C69" s="87">
        <v>0</v>
      </c>
      <c r="D69" s="77"/>
      <c r="E69" s="87">
        <v>0</v>
      </c>
      <c r="F69" s="232">
        <v>14863</v>
      </c>
      <c r="G69" s="87">
        <v>0</v>
      </c>
      <c r="H69" s="87">
        <v>0</v>
      </c>
      <c r="I69" s="87">
        <v>0</v>
      </c>
      <c r="J69" s="242"/>
      <c r="K69" s="87">
        <v>0</v>
      </c>
      <c r="L69" s="55"/>
      <c r="M69" s="87">
        <v>0</v>
      </c>
    </row>
    <row r="70" spans="1:13" ht="12.75">
      <c r="A70" s="231" t="s">
        <v>88</v>
      </c>
      <c r="B70" s="87">
        <v>20000</v>
      </c>
      <c r="C70" s="87">
        <v>0</v>
      </c>
      <c r="D70" s="246"/>
      <c r="E70" s="87">
        <v>0</v>
      </c>
      <c r="F70" s="232">
        <v>21000</v>
      </c>
      <c r="G70" s="87">
        <v>0</v>
      </c>
      <c r="H70" s="87">
        <v>0</v>
      </c>
      <c r="I70" s="87">
        <v>0</v>
      </c>
      <c r="J70" s="2"/>
      <c r="K70" s="87">
        <v>0</v>
      </c>
      <c r="L70" s="2"/>
      <c r="M70" s="87">
        <v>0</v>
      </c>
    </row>
    <row r="71" spans="1:13" ht="12.75">
      <c r="A71" s="231" t="s">
        <v>98</v>
      </c>
      <c r="B71" s="87">
        <v>25000</v>
      </c>
      <c r="C71" s="87">
        <v>0</v>
      </c>
      <c r="D71" s="246"/>
      <c r="E71" s="87">
        <v>0</v>
      </c>
      <c r="F71" s="232">
        <v>0</v>
      </c>
      <c r="G71" s="87">
        <v>0</v>
      </c>
      <c r="H71" s="87">
        <v>0</v>
      </c>
      <c r="I71" s="87">
        <v>0</v>
      </c>
      <c r="J71" s="2"/>
      <c r="K71" s="87">
        <v>0</v>
      </c>
      <c r="L71" s="2"/>
      <c r="M71" s="87">
        <v>0</v>
      </c>
    </row>
    <row r="72" spans="1:13" ht="12.75">
      <c r="A72" s="231" t="s">
        <v>99</v>
      </c>
      <c r="B72" s="87">
        <f>45000+45000+10000+20000+10000</f>
        <v>130000</v>
      </c>
      <c r="C72" s="87">
        <v>0</v>
      </c>
      <c r="D72" s="246"/>
      <c r="E72" s="87">
        <v>0</v>
      </c>
      <c r="F72" s="232">
        <v>0</v>
      </c>
      <c r="G72" s="87">
        <v>0</v>
      </c>
      <c r="H72" s="87">
        <v>0</v>
      </c>
      <c r="I72" s="87">
        <v>0</v>
      </c>
      <c r="J72" s="2"/>
      <c r="K72" s="87">
        <v>0</v>
      </c>
      <c r="L72" s="2"/>
      <c r="M72" s="87">
        <v>0</v>
      </c>
    </row>
    <row r="73" spans="1:13" ht="12.75">
      <c r="A73" s="231"/>
      <c r="B73" s="87"/>
      <c r="C73" s="232"/>
      <c r="D73" s="232"/>
      <c r="E73" s="232"/>
      <c r="F73" s="232"/>
      <c r="G73" s="234"/>
      <c r="H73" s="74"/>
      <c r="I73" s="196"/>
      <c r="J73" s="2"/>
      <c r="K73" s="196"/>
      <c r="L73" s="2"/>
      <c r="M73" s="196"/>
    </row>
    <row r="74" spans="1:13" ht="15.75">
      <c r="A74" s="265" t="s">
        <v>125</v>
      </c>
      <c r="B74" s="266">
        <v>550000</v>
      </c>
      <c r="C74" s="267">
        <v>0</v>
      </c>
      <c r="D74" s="259"/>
      <c r="E74" s="267">
        <v>0</v>
      </c>
      <c r="F74" s="267">
        <v>50000</v>
      </c>
      <c r="G74" s="268">
        <v>0</v>
      </c>
      <c r="H74" s="268">
        <v>0</v>
      </c>
      <c r="I74" s="268">
        <v>0</v>
      </c>
      <c r="J74" s="2"/>
      <c r="K74" s="268">
        <v>0</v>
      </c>
      <c r="L74" s="2"/>
      <c r="M74" s="268">
        <v>0</v>
      </c>
    </row>
    <row r="75" spans="1:12" s="12" customFormat="1" ht="43.5" customHeight="1">
      <c r="A75" s="450" t="s">
        <v>114</v>
      </c>
      <c r="B75" s="451"/>
      <c r="C75" s="451"/>
      <c r="D75" s="451"/>
      <c r="E75" s="451"/>
      <c r="F75" s="451"/>
      <c r="G75" s="451"/>
      <c r="H75" s="451"/>
      <c r="I75" s="451"/>
      <c r="J75" s="55"/>
      <c r="K75" s="55"/>
      <c r="L75" s="55"/>
    </row>
    <row r="76" spans="1:12" s="12" customFormat="1" ht="21.75" customHeight="1">
      <c r="A76" s="448" t="s">
        <v>123</v>
      </c>
      <c r="B76" s="452"/>
      <c r="C76" s="452"/>
      <c r="D76" s="452"/>
      <c r="E76" s="452"/>
      <c r="F76" s="452"/>
      <c r="G76" s="452"/>
      <c r="H76" s="452"/>
      <c r="I76" s="452"/>
      <c r="J76" s="55"/>
      <c r="K76" s="55"/>
      <c r="L76" s="55"/>
    </row>
    <row r="77" spans="1:12" s="12" customFormat="1" ht="34.5" customHeight="1">
      <c r="A77" s="448" t="s">
        <v>117</v>
      </c>
      <c r="B77" s="449"/>
      <c r="C77" s="449"/>
      <c r="D77" s="449"/>
      <c r="E77" s="449"/>
      <c r="F77" s="449"/>
      <c r="G77" s="449"/>
      <c r="H77" s="449"/>
      <c r="I77" s="449"/>
      <c r="J77" s="55"/>
      <c r="K77" s="55"/>
      <c r="L77" s="55"/>
    </row>
    <row r="78" spans="1:12" s="12" customFormat="1" ht="45" customHeight="1">
      <c r="A78" s="448" t="s">
        <v>127</v>
      </c>
      <c r="B78" s="449"/>
      <c r="C78" s="449"/>
      <c r="D78" s="449"/>
      <c r="E78" s="449"/>
      <c r="F78" s="449"/>
      <c r="G78" s="449"/>
      <c r="H78" s="449"/>
      <c r="I78" s="449"/>
      <c r="J78" s="55"/>
      <c r="K78" s="55"/>
      <c r="L78" s="55"/>
    </row>
    <row r="79" spans="1:12" s="12" customFormat="1" ht="21.75" customHeight="1">
      <c r="A79" s="448" t="s">
        <v>126</v>
      </c>
      <c r="B79" s="449"/>
      <c r="C79" s="449"/>
      <c r="D79" s="449"/>
      <c r="E79" s="449"/>
      <c r="F79" s="449"/>
      <c r="G79" s="449"/>
      <c r="H79" s="449"/>
      <c r="I79" s="449"/>
      <c r="J79" s="55"/>
      <c r="K79" s="55"/>
      <c r="L79" s="55"/>
    </row>
    <row r="80" spans="9:12" ht="12.75">
      <c r="I80" s="2"/>
      <c r="J80" s="2"/>
      <c r="K80" s="2"/>
      <c r="L80" s="2"/>
    </row>
    <row r="81" spans="1:12" ht="15.75">
      <c r="A81" s="79" t="s">
        <v>138</v>
      </c>
      <c r="B81" s="92"/>
      <c r="C81" s="92"/>
      <c r="D81" s="92"/>
      <c r="E81" s="92"/>
      <c r="F81" s="92"/>
      <c r="H81" s="39"/>
      <c r="I81" s="182"/>
      <c r="J81" s="182"/>
      <c r="K81" s="182"/>
      <c r="L81" s="182"/>
    </row>
    <row r="82" spans="1:12" ht="15.75">
      <c r="A82" s="79"/>
      <c r="B82" s="92"/>
      <c r="C82" s="92"/>
      <c r="D82" s="92"/>
      <c r="E82" s="92"/>
      <c r="F82" s="92"/>
      <c r="H82" s="39"/>
      <c r="I82" s="182"/>
      <c r="J82" s="182"/>
      <c r="K82" s="182"/>
      <c r="L82" s="182"/>
    </row>
    <row r="83" spans="1:13" ht="15.75">
      <c r="A83" s="79"/>
      <c r="B83" s="440">
        <v>2002</v>
      </c>
      <c r="C83" s="441"/>
      <c r="D83" s="238"/>
      <c r="E83" s="2"/>
      <c r="F83" s="249"/>
      <c r="G83" s="440">
        <v>2003</v>
      </c>
      <c r="H83" s="447"/>
      <c r="I83" s="441"/>
      <c r="J83" s="182"/>
      <c r="K83" s="271">
        <v>2004</v>
      </c>
      <c r="L83" s="182"/>
      <c r="M83" s="271">
        <v>2005</v>
      </c>
    </row>
    <row r="84" spans="1:13" ht="15.75">
      <c r="A84" s="79"/>
      <c r="B84" s="71" t="s">
        <v>128</v>
      </c>
      <c r="C84" s="71" t="s">
        <v>61</v>
      </c>
      <c r="D84" s="17"/>
      <c r="E84" s="17"/>
      <c r="F84" s="228"/>
      <c r="G84" s="94" t="s">
        <v>128</v>
      </c>
      <c r="H84" s="17" t="s">
        <v>68</v>
      </c>
      <c r="I84" s="224" t="s">
        <v>56</v>
      </c>
      <c r="J84" s="182"/>
      <c r="K84" s="224" t="s">
        <v>128</v>
      </c>
      <c r="L84" s="182"/>
      <c r="M84" s="224" t="s">
        <v>128</v>
      </c>
    </row>
    <row r="85" spans="1:13" ht="12.75">
      <c r="A85" s="23"/>
      <c r="B85" s="71" t="s">
        <v>129</v>
      </c>
      <c r="C85" s="71" t="s">
        <v>62</v>
      </c>
      <c r="D85" s="17"/>
      <c r="E85" s="17"/>
      <c r="F85" s="228"/>
      <c r="G85" s="89" t="s">
        <v>129</v>
      </c>
      <c r="H85" s="17" t="s">
        <v>62</v>
      </c>
      <c r="I85" s="224" t="s">
        <v>51</v>
      </c>
      <c r="J85" s="85"/>
      <c r="K85" s="224" t="s">
        <v>129</v>
      </c>
      <c r="L85" s="85"/>
      <c r="M85" s="224" t="s">
        <v>129</v>
      </c>
    </row>
    <row r="86" spans="1:13" ht="12.75">
      <c r="A86" s="233" t="s">
        <v>121</v>
      </c>
      <c r="B86" s="233"/>
      <c r="C86" s="233"/>
      <c r="D86" s="41"/>
      <c r="E86" s="41"/>
      <c r="F86" s="41"/>
      <c r="G86" s="225"/>
      <c r="H86" s="70"/>
      <c r="I86" s="53"/>
      <c r="J86" s="2"/>
      <c r="K86" s="53"/>
      <c r="L86" s="2"/>
      <c r="M86" s="53"/>
    </row>
    <row r="87" spans="1:13" ht="12.75">
      <c r="A87" s="74" t="s">
        <v>77</v>
      </c>
      <c r="B87" s="234">
        <v>43015</v>
      </c>
      <c r="C87" s="234">
        <v>0</v>
      </c>
      <c r="D87" s="23"/>
      <c r="E87" s="23"/>
      <c r="F87" s="23"/>
      <c r="G87" s="234">
        <v>58529</v>
      </c>
      <c r="H87" s="241"/>
      <c r="I87" s="243"/>
      <c r="J87" s="2"/>
      <c r="K87" s="243"/>
      <c r="L87" s="2"/>
      <c r="M87" s="243"/>
    </row>
    <row r="88" spans="1:13" ht="12.75">
      <c r="A88" s="74" t="s">
        <v>78</v>
      </c>
      <c r="B88" s="234">
        <v>0</v>
      </c>
      <c r="C88" s="234">
        <v>0</v>
      </c>
      <c r="D88" s="23"/>
      <c r="E88" s="23"/>
      <c r="F88" s="23"/>
      <c r="G88" s="234">
        <v>58529</v>
      </c>
      <c r="H88" s="234"/>
      <c r="I88" s="234"/>
      <c r="J88" s="2"/>
      <c r="K88" s="234"/>
      <c r="L88" s="2"/>
      <c r="M88" s="234"/>
    </row>
    <row r="89" spans="1:13" ht="12.75">
      <c r="A89" s="74" t="s">
        <v>122</v>
      </c>
      <c r="B89" s="234">
        <v>0</v>
      </c>
      <c r="C89" s="234">
        <v>0</v>
      </c>
      <c r="D89" s="23"/>
      <c r="E89" s="23"/>
      <c r="F89" s="23"/>
      <c r="G89" s="234">
        <v>114985</v>
      </c>
      <c r="H89" s="234"/>
      <c r="I89" s="234"/>
      <c r="J89" s="2"/>
      <c r="K89" s="234"/>
      <c r="L89" s="2"/>
      <c r="M89" s="234"/>
    </row>
    <row r="90" spans="1:13" ht="12.75">
      <c r="A90" s="74" t="s">
        <v>142</v>
      </c>
      <c r="B90" s="234">
        <v>0</v>
      </c>
      <c r="C90" s="234">
        <v>0</v>
      </c>
      <c r="D90" s="23"/>
      <c r="E90" s="23"/>
      <c r="F90" s="23"/>
      <c r="G90" s="234">
        <v>62016</v>
      </c>
      <c r="H90" s="234"/>
      <c r="I90" s="234"/>
      <c r="J90" s="2"/>
      <c r="K90" s="234"/>
      <c r="L90" s="2"/>
      <c r="M90" s="234"/>
    </row>
    <row r="91" spans="1:13" ht="12.75">
      <c r="A91" s="240"/>
      <c r="B91" s="74"/>
      <c r="C91" s="74"/>
      <c r="D91" s="23"/>
      <c r="E91" s="23"/>
      <c r="F91" s="23"/>
      <c r="G91" s="74"/>
      <c r="H91" s="74"/>
      <c r="I91" s="6"/>
      <c r="J91" s="2"/>
      <c r="K91" s="6"/>
      <c r="L91" s="2"/>
      <c r="M91" s="6"/>
    </row>
    <row r="92" spans="1:13" ht="12.75">
      <c r="A92" s="77" t="s">
        <v>94</v>
      </c>
      <c r="B92" s="74"/>
      <c r="C92" s="74"/>
      <c r="D92" s="23"/>
      <c r="E92" s="23"/>
      <c r="F92" s="23"/>
      <c r="G92" s="74"/>
      <c r="H92" s="74"/>
      <c r="I92" s="6"/>
      <c r="J92" s="2"/>
      <c r="K92" s="6"/>
      <c r="L92" s="2"/>
      <c r="M92" s="6"/>
    </row>
    <row r="93" spans="1:13" ht="12.75">
      <c r="A93" s="74" t="s">
        <v>88</v>
      </c>
      <c r="B93" s="234">
        <v>0</v>
      </c>
      <c r="C93" s="234">
        <v>0</v>
      </c>
      <c r="D93" s="23"/>
      <c r="E93" s="23"/>
      <c r="F93" s="23"/>
      <c r="G93" s="234">
        <v>5000</v>
      </c>
      <c r="H93" s="74"/>
      <c r="I93" s="6"/>
      <c r="J93" s="2"/>
      <c r="K93" s="6"/>
      <c r="L93" s="2"/>
      <c r="M93" s="6"/>
    </row>
    <row r="94" spans="1:13" ht="12.75">
      <c r="A94" s="81" t="s">
        <v>22</v>
      </c>
      <c r="B94" s="235">
        <v>0</v>
      </c>
      <c r="C94" s="235">
        <v>0</v>
      </c>
      <c r="D94" s="23"/>
      <c r="E94" s="23"/>
      <c r="F94" s="23"/>
      <c r="G94" s="235">
        <v>5000</v>
      </c>
      <c r="H94" s="81"/>
      <c r="I94" s="269"/>
      <c r="J94" s="2"/>
      <c r="K94" s="269"/>
      <c r="L94" s="2"/>
      <c r="M94" s="269"/>
    </row>
    <row r="95" spans="1:13" s="255" customFormat="1" ht="15.75">
      <c r="A95" s="247" t="s">
        <v>139</v>
      </c>
      <c r="B95" s="261">
        <f>SUM(B87:B94)</f>
        <v>43015</v>
      </c>
      <c r="C95" s="261">
        <f>SUM(C87:C94)</f>
        <v>0</v>
      </c>
      <c r="D95" s="247"/>
      <c r="E95" s="247"/>
      <c r="F95" s="247"/>
      <c r="G95" s="261">
        <f>SUM(G87:G94)</f>
        <v>304059</v>
      </c>
      <c r="H95" s="261">
        <f>SUM(H87:H94)</f>
        <v>0</v>
      </c>
      <c r="I95" s="261">
        <f>SUM(I87:I94)</f>
        <v>0</v>
      </c>
      <c r="K95" s="261">
        <f>SUM(K87:K94)</f>
        <v>0</v>
      </c>
      <c r="M95" s="261">
        <f>SUM(M87:M94)</f>
        <v>0</v>
      </c>
    </row>
    <row r="96" spans="1:9" ht="12.75">
      <c r="A96" s="2"/>
      <c r="B96" s="2"/>
      <c r="C96" s="2"/>
      <c r="D96" s="2"/>
      <c r="E96" s="2"/>
      <c r="F96" s="2"/>
      <c r="G96" s="25"/>
      <c r="I96" s="1"/>
    </row>
    <row r="97" spans="2:9" ht="12.75">
      <c r="B97" s="2"/>
      <c r="C97" s="2"/>
      <c r="D97" s="2"/>
      <c r="E97" s="2"/>
      <c r="F97" s="2"/>
      <c r="G97" s="25"/>
      <c r="I97" s="1"/>
    </row>
    <row r="98" spans="1:12" ht="15.75">
      <c r="A98" s="79" t="s">
        <v>130</v>
      </c>
      <c r="B98" s="92"/>
      <c r="C98" s="92"/>
      <c r="D98" s="92"/>
      <c r="E98" s="92"/>
      <c r="F98" s="92"/>
      <c r="H98" s="39"/>
      <c r="I98" s="182"/>
      <c r="J98" s="182"/>
      <c r="K98" s="182"/>
      <c r="L98" s="182"/>
    </row>
    <row r="99" spans="1:13" ht="15.75">
      <c r="A99" s="79"/>
      <c r="B99" s="440">
        <v>2002</v>
      </c>
      <c r="C99" s="441"/>
      <c r="D99" s="2"/>
      <c r="E99" s="440">
        <v>2003</v>
      </c>
      <c r="F99" s="447"/>
      <c r="G99" s="447"/>
      <c r="H99" s="447"/>
      <c r="I99" s="441"/>
      <c r="K99" s="271">
        <v>2004</v>
      </c>
      <c r="M99" s="271">
        <v>2005</v>
      </c>
    </row>
    <row r="100" spans="1:13" ht="15.75">
      <c r="A100" s="79"/>
      <c r="B100" s="71" t="s">
        <v>130</v>
      </c>
      <c r="C100" s="71" t="s">
        <v>130</v>
      </c>
      <c r="D100" s="2"/>
      <c r="E100" s="180" t="s">
        <v>65</v>
      </c>
      <c r="F100" s="89" t="s">
        <v>67</v>
      </c>
      <c r="G100" s="72" t="s">
        <v>134</v>
      </c>
      <c r="H100" s="17" t="s">
        <v>68</v>
      </c>
      <c r="I100" s="224" t="s">
        <v>56</v>
      </c>
      <c r="K100" s="224" t="s">
        <v>130</v>
      </c>
      <c r="M100" s="224" t="s">
        <v>130</v>
      </c>
    </row>
    <row r="101" spans="1:13" ht="12.75">
      <c r="A101" s="59"/>
      <c r="B101" s="245" t="s">
        <v>131</v>
      </c>
      <c r="C101" s="245" t="s">
        <v>132</v>
      </c>
      <c r="D101" s="2"/>
      <c r="E101" s="3" t="s">
        <v>66</v>
      </c>
      <c r="F101" s="54" t="s">
        <v>130</v>
      </c>
      <c r="G101" s="3" t="s">
        <v>131</v>
      </c>
      <c r="H101" s="229" t="s">
        <v>132</v>
      </c>
      <c r="I101" s="223" t="s">
        <v>132</v>
      </c>
      <c r="K101" s="223" t="s">
        <v>131</v>
      </c>
      <c r="M101" s="223" t="s">
        <v>131</v>
      </c>
    </row>
    <row r="102" spans="1:13" ht="12.75">
      <c r="A102" s="260" t="s">
        <v>130</v>
      </c>
      <c r="B102" s="74"/>
      <c r="C102" s="74"/>
      <c r="D102" s="2"/>
      <c r="E102" s="7"/>
      <c r="F102" s="73"/>
      <c r="G102" s="74"/>
      <c r="H102" s="74"/>
      <c r="I102" s="6"/>
      <c r="K102" s="6"/>
      <c r="M102" s="6"/>
    </row>
    <row r="103" spans="1:13" ht="12.75">
      <c r="A103" s="74" t="s">
        <v>133</v>
      </c>
      <c r="B103" s="234">
        <v>500000</v>
      </c>
      <c r="C103" s="234">
        <v>0</v>
      </c>
      <c r="D103" s="2"/>
      <c r="E103" s="234">
        <v>0</v>
      </c>
      <c r="F103" s="234">
        <v>598510</v>
      </c>
      <c r="G103" s="234">
        <f>SUM(E103:F103)</f>
        <v>598510</v>
      </c>
      <c r="H103" s="234"/>
      <c r="I103" s="234"/>
      <c r="K103" s="234"/>
      <c r="M103" s="234"/>
    </row>
    <row r="104" spans="1:13" ht="12.75">
      <c r="A104" s="81"/>
      <c r="B104" s="234"/>
      <c r="C104" s="234"/>
      <c r="D104" s="2"/>
      <c r="E104" s="234"/>
      <c r="F104" s="234"/>
      <c r="G104" s="234">
        <f>SUM(E104:F104)</f>
        <v>0</v>
      </c>
      <c r="H104" s="234"/>
      <c r="I104" s="234"/>
      <c r="K104" s="234"/>
      <c r="M104" s="234"/>
    </row>
    <row r="105" spans="1:13" ht="15.75">
      <c r="A105" s="247" t="s">
        <v>134</v>
      </c>
      <c r="B105" s="258">
        <f>SUM(B103:B104)</f>
        <v>500000</v>
      </c>
      <c r="C105" s="258">
        <f>SUM(C103:C104)</f>
        <v>0</v>
      </c>
      <c r="D105" s="2"/>
      <c r="E105" s="258">
        <f>SUM(E103:E104)</f>
        <v>0</v>
      </c>
      <c r="F105" s="258">
        <f>SUM(F103:F104)</f>
        <v>598510</v>
      </c>
      <c r="G105" s="258">
        <f>SUM(G103:G104)</f>
        <v>598510</v>
      </c>
      <c r="H105" s="258">
        <f>SUM(H103:H104)</f>
        <v>0</v>
      </c>
      <c r="I105" s="258">
        <f>SUM(I103:I104)</f>
        <v>0</v>
      </c>
      <c r="K105" s="258">
        <f>SUM(K103:K104)</f>
        <v>0</v>
      </c>
      <c r="M105" s="258">
        <f>SUM(M103:M104)</f>
        <v>0</v>
      </c>
    </row>
    <row r="106" spans="1:9" ht="12.75">
      <c r="A106" s="2"/>
      <c r="B106" s="2"/>
      <c r="C106" s="2"/>
      <c r="D106" s="2"/>
      <c r="E106" s="2"/>
      <c r="F106" s="2"/>
      <c r="G106" s="25"/>
      <c r="I106" s="23"/>
    </row>
    <row r="107" spans="1:9" ht="12.75">
      <c r="A107" s="2"/>
      <c r="B107" s="2"/>
      <c r="C107" s="2"/>
      <c r="D107" s="2"/>
      <c r="E107" s="2"/>
      <c r="F107" s="2"/>
      <c r="G107" s="25"/>
      <c r="I107" s="23"/>
    </row>
    <row r="108" spans="1:9" ht="12.75">
      <c r="A108" s="2"/>
      <c r="B108" s="2"/>
      <c r="C108" s="2"/>
      <c r="D108" s="2"/>
      <c r="E108" s="2"/>
      <c r="F108" s="2"/>
      <c r="G108" s="25"/>
      <c r="I108" s="23"/>
    </row>
    <row r="109" spans="1:9" ht="12.75">
      <c r="A109" s="2"/>
      <c r="B109" s="2"/>
      <c r="C109" s="2"/>
      <c r="D109" s="2"/>
      <c r="E109" s="2"/>
      <c r="F109" s="2"/>
      <c r="G109" s="25"/>
      <c r="I109" s="23"/>
    </row>
    <row r="110" spans="1:9" ht="12.75">
      <c r="A110" s="2"/>
      <c r="B110" s="2"/>
      <c r="C110" s="2"/>
      <c r="D110" s="2"/>
      <c r="E110" s="2"/>
      <c r="F110" s="2"/>
      <c r="G110" s="25"/>
      <c r="I110" s="23"/>
    </row>
    <row r="111" spans="1:9" ht="12.75">
      <c r="A111" s="2"/>
      <c r="B111" s="2"/>
      <c r="C111" s="2"/>
      <c r="D111" s="2"/>
      <c r="E111" s="2"/>
      <c r="F111" s="2"/>
      <c r="G111" s="25"/>
      <c r="I111" s="23"/>
    </row>
    <row r="112" spans="1:9" ht="12.75">
      <c r="A112" s="2"/>
      <c r="B112" s="2"/>
      <c r="C112" s="2"/>
      <c r="D112" s="2"/>
      <c r="E112" s="2"/>
      <c r="F112" s="2"/>
      <c r="G112" s="25"/>
      <c r="I112" s="23"/>
    </row>
    <row r="113" spans="1:9" ht="12.75">
      <c r="A113" s="2"/>
      <c r="B113" s="2"/>
      <c r="C113" s="2"/>
      <c r="D113" s="2"/>
      <c r="E113" s="2"/>
      <c r="F113" s="2"/>
      <c r="G113" s="25"/>
      <c r="I113" s="23"/>
    </row>
    <row r="114" spans="1:9" ht="12.75">
      <c r="A114" s="2"/>
      <c r="B114" s="2"/>
      <c r="C114" s="2"/>
      <c r="D114" s="2"/>
      <c r="E114" s="2"/>
      <c r="F114" s="2"/>
      <c r="G114" s="25"/>
      <c r="I114" s="23"/>
    </row>
    <row r="115" spans="1:9" ht="12.75">
      <c r="A115" s="2"/>
      <c r="B115" s="2"/>
      <c r="C115" s="2"/>
      <c r="D115" s="2"/>
      <c r="E115" s="2"/>
      <c r="F115" s="2"/>
      <c r="G115" s="25"/>
      <c r="I115" s="23"/>
    </row>
    <row r="116" spans="1:9" ht="12.75">
      <c r="A116" s="2"/>
      <c r="B116" s="2"/>
      <c r="C116" s="2"/>
      <c r="D116" s="2"/>
      <c r="E116" s="2"/>
      <c r="F116" s="2"/>
      <c r="G116" s="25"/>
      <c r="I116" s="23"/>
    </row>
    <row r="117" spans="1:9" ht="12.75">
      <c r="A117" s="2"/>
      <c r="B117" s="2"/>
      <c r="C117" s="2"/>
      <c r="D117" s="2"/>
      <c r="E117" s="2"/>
      <c r="F117" s="2"/>
      <c r="G117" s="25"/>
      <c r="I117" s="23"/>
    </row>
    <row r="118" spans="1:9" ht="12.75">
      <c r="A118" s="2"/>
      <c r="B118" s="2"/>
      <c r="C118" s="2"/>
      <c r="D118" s="2"/>
      <c r="E118" s="2"/>
      <c r="F118" s="2"/>
      <c r="G118" s="25"/>
      <c r="I118" s="23"/>
    </row>
    <row r="119" spans="1:9" ht="12.75">
      <c r="A119" s="2"/>
      <c r="B119" s="2"/>
      <c r="C119" s="2"/>
      <c r="D119" s="2"/>
      <c r="E119" s="2"/>
      <c r="F119" s="2"/>
      <c r="G119" s="25"/>
      <c r="I119" s="23"/>
    </row>
    <row r="120" spans="1:9" ht="12.75">
      <c r="A120" s="2"/>
      <c r="B120" s="2"/>
      <c r="C120" s="2"/>
      <c r="D120" s="2"/>
      <c r="E120" s="2"/>
      <c r="F120" s="2"/>
      <c r="G120" s="25"/>
      <c r="I120" s="23"/>
    </row>
    <row r="121" spans="1:9" ht="12.75">
      <c r="A121" s="2"/>
      <c r="B121" s="2"/>
      <c r="C121" s="2"/>
      <c r="D121" s="2"/>
      <c r="E121" s="2"/>
      <c r="F121" s="2"/>
      <c r="G121" s="25"/>
      <c r="I121" s="23"/>
    </row>
    <row r="122" spans="1:9" ht="12.75">
      <c r="A122" s="2"/>
      <c r="B122" s="2"/>
      <c r="C122" s="2"/>
      <c r="D122" s="2"/>
      <c r="E122" s="2"/>
      <c r="F122" s="2"/>
      <c r="G122" s="25"/>
      <c r="I122" s="23"/>
    </row>
    <row r="123" spans="1:9" ht="12.75">
      <c r="A123" s="2"/>
      <c r="B123" s="2"/>
      <c r="C123" s="2"/>
      <c r="D123" s="2"/>
      <c r="E123" s="2"/>
      <c r="F123" s="2"/>
      <c r="G123" s="25"/>
      <c r="I123" s="23"/>
    </row>
    <row r="124" spans="1:9" ht="12.75">
      <c r="A124" s="2"/>
      <c r="B124" s="2"/>
      <c r="C124" s="2"/>
      <c r="D124" s="2"/>
      <c r="E124" s="2"/>
      <c r="F124" s="2"/>
      <c r="G124" s="25"/>
      <c r="I124" s="23"/>
    </row>
    <row r="125" spans="1:9" ht="12.75">
      <c r="A125" s="2"/>
      <c r="B125" s="2"/>
      <c r="C125" s="2"/>
      <c r="D125" s="2"/>
      <c r="E125" s="2"/>
      <c r="F125" s="2"/>
      <c r="G125" s="25"/>
      <c r="I125" s="23"/>
    </row>
    <row r="126" spans="1:9" ht="12.75">
      <c r="A126" s="2"/>
      <c r="B126" s="2"/>
      <c r="C126" s="2"/>
      <c r="D126" s="2"/>
      <c r="E126" s="2"/>
      <c r="F126" s="2"/>
      <c r="G126" s="25"/>
      <c r="I126" s="23"/>
    </row>
    <row r="127" spans="1:9" ht="12.75">
      <c r="A127" s="2"/>
      <c r="B127" s="2"/>
      <c r="C127" s="2"/>
      <c r="D127" s="2"/>
      <c r="E127" s="2"/>
      <c r="F127" s="2"/>
      <c r="G127" s="25"/>
      <c r="I127" s="23"/>
    </row>
    <row r="128" spans="1:9" ht="12.75">
      <c r="A128" s="2"/>
      <c r="B128" s="2"/>
      <c r="C128" s="2"/>
      <c r="D128" s="2"/>
      <c r="E128" s="2"/>
      <c r="F128" s="2"/>
      <c r="G128" s="25"/>
      <c r="I128" s="23"/>
    </row>
    <row r="129" spans="1:9" ht="12.75">
      <c r="A129" s="2"/>
      <c r="B129" s="2"/>
      <c r="C129" s="2"/>
      <c r="D129" s="2"/>
      <c r="E129" s="2"/>
      <c r="F129" s="2"/>
      <c r="G129" s="25"/>
      <c r="I129" s="23"/>
    </row>
    <row r="130" spans="1:9" ht="12.75">
      <c r="A130" s="2"/>
      <c r="B130" s="2"/>
      <c r="C130" s="2"/>
      <c r="D130" s="2"/>
      <c r="E130" s="2"/>
      <c r="F130" s="2"/>
      <c r="G130" s="25"/>
      <c r="I130" s="23"/>
    </row>
    <row r="131" spans="1:9" ht="12.75">
      <c r="A131" s="2"/>
      <c r="B131" s="2"/>
      <c r="C131" s="2"/>
      <c r="D131" s="2"/>
      <c r="E131" s="2"/>
      <c r="F131" s="2"/>
      <c r="G131" s="25"/>
      <c r="I131" s="23"/>
    </row>
    <row r="132" spans="1:9" ht="12.75">
      <c r="A132" s="2"/>
      <c r="B132" s="2"/>
      <c r="C132" s="2"/>
      <c r="D132" s="2"/>
      <c r="E132" s="2"/>
      <c r="F132" s="2"/>
      <c r="G132" s="25"/>
      <c r="I132" s="23"/>
    </row>
    <row r="133" spans="1:9" ht="12.75">
      <c r="A133" s="2"/>
      <c r="B133" s="2"/>
      <c r="C133" s="2"/>
      <c r="D133" s="2"/>
      <c r="E133" s="2"/>
      <c r="F133" s="2"/>
      <c r="G133" s="25"/>
      <c r="I133" s="23"/>
    </row>
    <row r="134" spans="1:9" ht="12.75">
      <c r="A134" s="2"/>
      <c r="B134" s="2"/>
      <c r="C134" s="2"/>
      <c r="D134" s="2"/>
      <c r="E134" s="2"/>
      <c r="F134" s="2"/>
      <c r="G134" s="25"/>
      <c r="I134" s="23"/>
    </row>
    <row r="135" spans="1:9" ht="12.75">
      <c r="A135" s="2"/>
      <c r="B135" s="2"/>
      <c r="C135" s="2"/>
      <c r="D135" s="2"/>
      <c r="E135" s="2"/>
      <c r="F135" s="2"/>
      <c r="G135" s="25"/>
      <c r="I135" s="23"/>
    </row>
    <row r="136" spans="1:9" ht="12.75">
      <c r="A136" s="2"/>
      <c r="B136" s="2"/>
      <c r="C136" s="2"/>
      <c r="D136" s="2"/>
      <c r="E136" s="2"/>
      <c r="F136" s="2"/>
      <c r="G136" s="25"/>
      <c r="I136" s="23"/>
    </row>
    <row r="137" spans="1:9" ht="12.75">
      <c r="A137" s="2"/>
      <c r="B137" s="2"/>
      <c r="C137" s="2"/>
      <c r="D137" s="2"/>
      <c r="E137" s="2"/>
      <c r="F137" s="2"/>
      <c r="G137" s="25"/>
      <c r="I137" s="23"/>
    </row>
    <row r="138" spans="1:9" ht="12.75">
      <c r="A138" s="2"/>
      <c r="B138" s="2"/>
      <c r="C138" s="2"/>
      <c r="D138" s="2"/>
      <c r="E138" s="2"/>
      <c r="F138" s="2"/>
      <c r="G138" s="25"/>
      <c r="I138" s="23"/>
    </row>
    <row r="139" spans="1:9" ht="12.75">
      <c r="A139" s="2"/>
      <c r="B139" s="2"/>
      <c r="C139" s="2"/>
      <c r="D139" s="2"/>
      <c r="E139" s="2"/>
      <c r="F139" s="2"/>
      <c r="G139" s="25"/>
      <c r="I139" s="23"/>
    </row>
    <row r="140" spans="1:9" ht="12.75">
      <c r="A140" s="2"/>
      <c r="B140" s="2"/>
      <c r="C140" s="2"/>
      <c r="D140" s="2"/>
      <c r="E140" s="2"/>
      <c r="F140" s="2"/>
      <c r="G140" s="25"/>
      <c r="I140" s="23"/>
    </row>
    <row r="141" spans="1:9" ht="12.75">
      <c r="A141" s="2"/>
      <c r="B141" s="2"/>
      <c r="C141" s="2"/>
      <c r="D141" s="2"/>
      <c r="E141" s="2"/>
      <c r="F141" s="2"/>
      <c r="G141" s="25"/>
      <c r="I141" s="23"/>
    </row>
    <row r="142" spans="1:9" ht="12.75">
      <c r="A142" s="2"/>
      <c r="B142" s="2"/>
      <c r="C142" s="2"/>
      <c r="D142" s="2"/>
      <c r="E142" s="2"/>
      <c r="F142" s="2"/>
      <c r="G142" s="25"/>
      <c r="I142" s="23"/>
    </row>
    <row r="143" spans="1:9" ht="12.75">
      <c r="A143" s="2"/>
      <c r="B143" s="2"/>
      <c r="C143" s="2"/>
      <c r="D143" s="2"/>
      <c r="E143" s="2"/>
      <c r="F143" s="2"/>
      <c r="G143" s="25"/>
      <c r="I143" s="23"/>
    </row>
    <row r="144" spans="1:9" ht="12.75">
      <c r="A144" s="2"/>
      <c r="B144" s="2"/>
      <c r="C144" s="2"/>
      <c r="D144" s="2"/>
      <c r="E144" s="2"/>
      <c r="F144" s="2"/>
      <c r="G144" s="25"/>
      <c r="I144" s="23"/>
    </row>
    <row r="145" spans="1:9" ht="12.75">
      <c r="A145" s="2"/>
      <c r="B145" s="2"/>
      <c r="C145" s="2"/>
      <c r="D145" s="2"/>
      <c r="E145" s="2"/>
      <c r="F145" s="2"/>
      <c r="G145" s="25"/>
      <c r="I145" s="23"/>
    </row>
    <row r="146" spans="1:9" ht="12.75">
      <c r="A146" s="2"/>
      <c r="B146" s="2"/>
      <c r="C146" s="2"/>
      <c r="D146" s="2"/>
      <c r="E146" s="2"/>
      <c r="F146" s="2"/>
      <c r="G146" s="25"/>
      <c r="I146" s="23"/>
    </row>
    <row r="147" spans="1:9" ht="12.75">
      <c r="A147" s="2"/>
      <c r="B147" s="2"/>
      <c r="C147" s="2"/>
      <c r="D147" s="2"/>
      <c r="E147" s="2"/>
      <c r="F147" s="2"/>
      <c r="G147" s="25"/>
      <c r="I147" s="23"/>
    </row>
    <row r="148" spans="1:9" ht="12.75">
      <c r="A148" s="2"/>
      <c r="B148" s="2"/>
      <c r="C148" s="2"/>
      <c r="D148" s="2"/>
      <c r="E148" s="2"/>
      <c r="F148" s="2"/>
      <c r="G148" s="25"/>
      <c r="I148" s="23"/>
    </row>
    <row r="149" spans="1:9" ht="12.75">
      <c r="A149" s="2"/>
      <c r="B149" s="2"/>
      <c r="C149" s="2"/>
      <c r="D149" s="2"/>
      <c r="E149" s="2"/>
      <c r="F149" s="2"/>
      <c r="G149" s="25"/>
      <c r="I149" s="23"/>
    </row>
    <row r="150" spans="1:9" ht="12.75">
      <c r="A150" s="2"/>
      <c r="B150" s="2"/>
      <c r="C150" s="2"/>
      <c r="D150" s="2"/>
      <c r="E150" s="2"/>
      <c r="F150" s="2"/>
      <c r="G150" s="25"/>
      <c r="I150" s="23"/>
    </row>
    <row r="151" spans="1:9" ht="12.75">
      <c r="A151" s="2"/>
      <c r="B151" s="2"/>
      <c r="C151" s="2"/>
      <c r="D151" s="2"/>
      <c r="E151" s="2"/>
      <c r="F151" s="2"/>
      <c r="G151" s="25"/>
      <c r="I151" s="23"/>
    </row>
    <row r="152" spans="1:9" ht="12.75">
      <c r="A152" s="2"/>
      <c r="B152" s="2"/>
      <c r="C152" s="2"/>
      <c r="D152" s="2"/>
      <c r="E152" s="2"/>
      <c r="F152" s="2"/>
      <c r="G152" s="25"/>
      <c r="I152" s="23"/>
    </row>
    <row r="153" spans="1:9" ht="12.75">
      <c r="A153" s="2"/>
      <c r="B153" s="2"/>
      <c r="C153" s="2"/>
      <c r="D153" s="2"/>
      <c r="E153" s="2"/>
      <c r="F153" s="2"/>
      <c r="G153" s="25"/>
      <c r="I153" s="23"/>
    </row>
    <row r="154" spans="1:9" ht="12.75">
      <c r="A154" s="2"/>
      <c r="B154" s="2"/>
      <c r="C154" s="2"/>
      <c r="D154" s="2"/>
      <c r="E154" s="2"/>
      <c r="F154" s="2"/>
      <c r="G154" s="25"/>
      <c r="I154" s="23"/>
    </row>
    <row r="155" spans="1:9" ht="12.75">
      <c r="A155" s="2"/>
      <c r="B155" s="2"/>
      <c r="C155" s="2"/>
      <c r="D155" s="2"/>
      <c r="E155" s="2"/>
      <c r="F155" s="2"/>
      <c r="G155" s="25"/>
      <c r="I155" s="23"/>
    </row>
    <row r="156" spans="1:9" ht="12.75">
      <c r="A156" s="2"/>
      <c r="B156" s="2"/>
      <c r="C156" s="2"/>
      <c r="D156" s="2"/>
      <c r="E156" s="2"/>
      <c r="F156" s="2"/>
      <c r="G156" s="25"/>
      <c r="I156" s="23"/>
    </row>
    <row r="157" spans="1:9" ht="12.75">
      <c r="A157" s="2"/>
      <c r="B157" s="2"/>
      <c r="C157" s="2"/>
      <c r="D157" s="2"/>
      <c r="E157" s="2"/>
      <c r="F157" s="2"/>
      <c r="G157" s="25"/>
      <c r="I157" s="23"/>
    </row>
    <row r="158" spans="1:9" ht="12.75">
      <c r="A158" s="2"/>
      <c r="B158" s="2"/>
      <c r="C158" s="2"/>
      <c r="D158" s="2"/>
      <c r="E158" s="2"/>
      <c r="F158" s="2"/>
      <c r="G158" s="25"/>
      <c r="I158" s="23"/>
    </row>
    <row r="159" spans="1:9" ht="12.75">
      <c r="A159" s="2"/>
      <c r="B159" s="2"/>
      <c r="C159" s="2"/>
      <c r="D159" s="2"/>
      <c r="E159" s="2"/>
      <c r="F159" s="2"/>
      <c r="G159" s="25"/>
      <c r="I159" s="23"/>
    </row>
    <row r="160" spans="1:9" ht="12.75">
      <c r="A160" s="2"/>
      <c r="B160" s="2"/>
      <c r="C160" s="2"/>
      <c r="D160" s="2"/>
      <c r="E160" s="2"/>
      <c r="F160" s="2"/>
      <c r="G160" s="25"/>
      <c r="I160" s="23"/>
    </row>
    <row r="161" spans="1:9" ht="12.75">
      <c r="A161" s="2"/>
      <c r="B161" s="2"/>
      <c r="C161" s="2"/>
      <c r="D161" s="2"/>
      <c r="E161" s="2"/>
      <c r="F161" s="2"/>
      <c r="G161" s="25"/>
      <c r="I161" s="23"/>
    </row>
    <row r="162" spans="1:9" ht="12.75">
      <c r="A162" s="2"/>
      <c r="B162" s="2"/>
      <c r="C162" s="2"/>
      <c r="D162" s="2"/>
      <c r="E162" s="2"/>
      <c r="F162" s="2"/>
      <c r="G162" s="25"/>
      <c r="I162" s="23"/>
    </row>
    <row r="163" spans="1:9" ht="12.75">
      <c r="A163" s="2"/>
      <c r="B163" s="2"/>
      <c r="C163" s="2"/>
      <c r="D163" s="2"/>
      <c r="E163" s="2"/>
      <c r="F163" s="2"/>
      <c r="G163" s="25"/>
      <c r="I163" s="23"/>
    </row>
    <row r="164" spans="1:9" ht="12.75">
      <c r="A164" s="2"/>
      <c r="B164" s="2"/>
      <c r="C164" s="2"/>
      <c r="D164" s="2"/>
      <c r="E164" s="2"/>
      <c r="F164" s="2"/>
      <c r="G164" s="25"/>
      <c r="I164" s="23"/>
    </row>
    <row r="165" spans="1:9" ht="12.75">
      <c r="A165" s="2"/>
      <c r="B165" s="2"/>
      <c r="C165" s="2"/>
      <c r="D165" s="2"/>
      <c r="E165" s="2"/>
      <c r="F165" s="2"/>
      <c r="G165" s="25"/>
      <c r="I165" s="23"/>
    </row>
    <row r="166" spans="1:9" ht="12.75">
      <c r="A166" s="2"/>
      <c r="B166" s="2"/>
      <c r="C166" s="2"/>
      <c r="D166" s="2"/>
      <c r="E166" s="2"/>
      <c r="F166" s="2"/>
      <c r="G166" s="25"/>
      <c r="I166" s="23"/>
    </row>
    <row r="167" spans="1:9" ht="12.75">
      <c r="A167" s="2"/>
      <c r="B167" s="2"/>
      <c r="C167" s="2"/>
      <c r="D167" s="2"/>
      <c r="E167" s="2"/>
      <c r="F167" s="2"/>
      <c r="G167" s="25"/>
      <c r="I167" s="23"/>
    </row>
    <row r="168" spans="1:9" ht="12.75">
      <c r="A168" s="2"/>
      <c r="B168" s="2"/>
      <c r="C168" s="2"/>
      <c r="D168" s="2"/>
      <c r="E168" s="2"/>
      <c r="F168" s="2"/>
      <c r="G168" s="25"/>
      <c r="I168" s="23"/>
    </row>
    <row r="169" spans="1:9" ht="12.75">
      <c r="A169" s="2"/>
      <c r="B169" s="2"/>
      <c r="C169" s="2"/>
      <c r="D169" s="2"/>
      <c r="E169" s="2"/>
      <c r="F169" s="2"/>
      <c r="G169" s="25"/>
      <c r="I169" s="23"/>
    </row>
    <row r="170" spans="1:9" ht="12.75">
      <c r="A170" s="2"/>
      <c r="B170" s="2"/>
      <c r="C170" s="2"/>
      <c r="D170" s="2"/>
      <c r="E170" s="2"/>
      <c r="F170" s="2"/>
      <c r="G170" s="25"/>
      <c r="I170" s="23"/>
    </row>
    <row r="171" spans="1:9" ht="12.75">
      <c r="A171" s="2"/>
      <c r="B171" s="2"/>
      <c r="C171" s="2"/>
      <c r="D171" s="2"/>
      <c r="E171" s="2"/>
      <c r="F171" s="2"/>
      <c r="G171" s="25"/>
      <c r="I171" s="23"/>
    </row>
    <row r="172" spans="1:9" ht="12.75">
      <c r="A172" s="2"/>
      <c r="B172" s="2"/>
      <c r="C172" s="2"/>
      <c r="D172" s="2"/>
      <c r="E172" s="2"/>
      <c r="F172" s="2"/>
      <c r="G172" s="25"/>
      <c r="I172" s="23"/>
    </row>
    <row r="173" spans="1:9" ht="12.75">
      <c r="A173" s="2"/>
      <c r="B173" s="2"/>
      <c r="C173" s="2"/>
      <c r="D173" s="2"/>
      <c r="E173" s="2"/>
      <c r="F173" s="2"/>
      <c r="G173" s="25"/>
      <c r="I173" s="23"/>
    </row>
    <row r="174" spans="1:9" ht="12.75">
      <c r="A174" s="2"/>
      <c r="B174" s="2"/>
      <c r="C174" s="2"/>
      <c r="D174" s="2"/>
      <c r="E174" s="2"/>
      <c r="F174" s="2"/>
      <c r="G174" s="25"/>
      <c r="I174" s="23"/>
    </row>
    <row r="175" spans="1:9" ht="12.75">
      <c r="A175" s="2"/>
      <c r="B175" s="2"/>
      <c r="C175" s="2"/>
      <c r="D175" s="2"/>
      <c r="E175" s="2"/>
      <c r="F175" s="2"/>
      <c r="G175" s="25"/>
      <c r="I175" s="23"/>
    </row>
    <row r="176" spans="1:9" ht="12.75">
      <c r="A176" s="2"/>
      <c r="B176" s="2"/>
      <c r="C176" s="2"/>
      <c r="D176" s="2"/>
      <c r="E176" s="2"/>
      <c r="F176" s="2"/>
      <c r="G176" s="25"/>
      <c r="I176" s="23"/>
    </row>
    <row r="177" spans="1:9" ht="12.75">
      <c r="A177" s="2"/>
      <c r="B177" s="2"/>
      <c r="C177" s="2"/>
      <c r="D177" s="2"/>
      <c r="E177" s="2"/>
      <c r="F177" s="2"/>
      <c r="G177" s="25"/>
      <c r="I177" s="23"/>
    </row>
    <row r="178" spans="1:9" ht="12.75">
      <c r="A178" s="2"/>
      <c r="B178" s="2"/>
      <c r="C178" s="2"/>
      <c r="D178" s="2"/>
      <c r="E178" s="2"/>
      <c r="F178" s="2"/>
      <c r="G178" s="25"/>
      <c r="I178" s="23"/>
    </row>
    <row r="179" spans="1:9" ht="12.75">
      <c r="A179" s="2"/>
      <c r="B179" s="2"/>
      <c r="C179" s="2"/>
      <c r="D179" s="2"/>
      <c r="E179" s="2"/>
      <c r="F179" s="2"/>
      <c r="G179" s="25"/>
      <c r="I179" s="23"/>
    </row>
    <row r="180" spans="1:9" ht="12.75">
      <c r="A180" s="2"/>
      <c r="B180" s="2"/>
      <c r="C180" s="2"/>
      <c r="D180" s="2"/>
      <c r="E180" s="2"/>
      <c r="F180" s="2"/>
      <c r="G180" s="25"/>
      <c r="I180" s="23"/>
    </row>
    <row r="181" spans="1:9" ht="12.75">
      <c r="A181" s="2"/>
      <c r="B181" s="2"/>
      <c r="C181" s="2"/>
      <c r="D181" s="2"/>
      <c r="E181" s="2"/>
      <c r="F181" s="2"/>
      <c r="G181" s="25"/>
      <c r="I181" s="23"/>
    </row>
    <row r="182" spans="1:9" ht="12.75">
      <c r="A182" s="2"/>
      <c r="B182" s="2"/>
      <c r="C182" s="2"/>
      <c r="D182" s="2"/>
      <c r="E182" s="2"/>
      <c r="F182" s="2"/>
      <c r="G182" s="25"/>
      <c r="I182" s="23"/>
    </row>
    <row r="183" spans="1:9" ht="12.75">
      <c r="A183" s="2"/>
      <c r="B183" s="2"/>
      <c r="C183" s="2"/>
      <c r="D183" s="2"/>
      <c r="E183" s="2"/>
      <c r="F183" s="2"/>
      <c r="G183" s="25"/>
      <c r="I183" s="23"/>
    </row>
    <row r="184" spans="1:9" ht="12.75">
      <c r="A184" s="2"/>
      <c r="B184" s="2"/>
      <c r="C184" s="2"/>
      <c r="D184" s="2"/>
      <c r="E184" s="2"/>
      <c r="F184" s="2"/>
      <c r="G184" s="25"/>
      <c r="I184" s="23"/>
    </row>
    <row r="185" spans="1:9" ht="12.75">
      <c r="A185" s="2"/>
      <c r="B185" s="2"/>
      <c r="C185" s="2"/>
      <c r="D185" s="2"/>
      <c r="E185" s="2"/>
      <c r="F185" s="2"/>
      <c r="G185" s="25"/>
      <c r="I185" s="23"/>
    </row>
    <row r="186" spans="1:9" ht="12.75">
      <c r="A186" s="2"/>
      <c r="B186" s="2"/>
      <c r="C186" s="2"/>
      <c r="D186" s="2"/>
      <c r="E186" s="2"/>
      <c r="F186" s="2"/>
      <c r="G186" s="25"/>
      <c r="I186" s="23"/>
    </row>
    <row r="187" spans="1:9" ht="12.75">
      <c r="A187" s="2"/>
      <c r="B187" s="2"/>
      <c r="C187" s="2"/>
      <c r="D187" s="2"/>
      <c r="E187" s="2"/>
      <c r="F187" s="2"/>
      <c r="G187" s="25"/>
      <c r="I187" s="23"/>
    </row>
    <row r="188" spans="1:9" ht="12.75">
      <c r="A188" s="2"/>
      <c r="B188" s="2"/>
      <c r="C188" s="2"/>
      <c r="D188" s="2"/>
      <c r="E188" s="2"/>
      <c r="F188" s="2"/>
      <c r="G188" s="25"/>
      <c r="I188" s="23"/>
    </row>
    <row r="189" spans="1:9" ht="12.75">
      <c r="A189" s="2"/>
      <c r="B189" s="2"/>
      <c r="C189" s="2"/>
      <c r="D189" s="2"/>
      <c r="E189" s="2"/>
      <c r="F189" s="2"/>
      <c r="G189" s="25"/>
      <c r="I189" s="23"/>
    </row>
    <row r="190" spans="1:9" ht="12.75">
      <c r="A190" s="2"/>
      <c r="B190" s="2"/>
      <c r="C190" s="2"/>
      <c r="D190" s="2"/>
      <c r="E190" s="2"/>
      <c r="F190" s="2"/>
      <c r="G190" s="25"/>
      <c r="I190" s="23"/>
    </row>
    <row r="191" spans="1:9" ht="12.75">
      <c r="A191" s="2"/>
      <c r="B191" s="2"/>
      <c r="C191" s="2"/>
      <c r="D191" s="2"/>
      <c r="E191" s="2"/>
      <c r="F191" s="2"/>
      <c r="G191" s="25"/>
      <c r="I191" s="23"/>
    </row>
    <row r="192" spans="1:9" ht="12.75">
      <c r="A192" s="2"/>
      <c r="B192" s="2"/>
      <c r="C192" s="2"/>
      <c r="D192" s="2"/>
      <c r="E192" s="2"/>
      <c r="F192" s="2"/>
      <c r="G192" s="25"/>
      <c r="I192" s="23"/>
    </row>
    <row r="193" spans="1:9" ht="12.75">
      <c r="A193" s="2"/>
      <c r="B193" s="2"/>
      <c r="C193" s="2"/>
      <c r="D193" s="2"/>
      <c r="E193" s="2"/>
      <c r="F193" s="2"/>
      <c r="G193" s="25"/>
      <c r="I193" s="23"/>
    </row>
    <row r="194" spans="1:9" ht="12.75">
      <c r="A194" s="2"/>
      <c r="B194" s="2"/>
      <c r="C194" s="2"/>
      <c r="D194" s="2"/>
      <c r="E194" s="2"/>
      <c r="F194" s="2"/>
      <c r="G194" s="25"/>
      <c r="I194" s="23"/>
    </row>
    <row r="195" spans="1:9" ht="12.75">
      <c r="A195" s="2"/>
      <c r="B195" s="2"/>
      <c r="C195" s="2"/>
      <c r="D195" s="2"/>
      <c r="E195" s="2"/>
      <c r="F195" s="2"/>
      <c r="G195" s="25"/>
      <c r="I195" s="23"/>
    </row>
    <row r="196" spans="1:9" ht="12.75">
      <c r="A196" s="2"/>
      <c r="B196" s="2"/>
      <c r="C196" s="2"/>
      <c r="D196" s="2"/>
      <c r="E196" s="2"/>
      <c r="F196" s="2"/>
      <c r="G196" s="25"/>
      <c r="I196" s="23"/>
    </row>
    <row r="197" spans="1:9" ht="12.75">
      <c r="A197" s="2"/>
      <c r="B197" s="2"/>
      <c r="C197" s="2"/>
      <c r="D197" s="2"/>
      <c r="E197" s="2"/>
      <c r="F197" s="2"/>
      <c r="G197" s="25"/>
      <c r="I197" s="23"/>
    </row>
    <row r="198" spans="1:9" ht="12.75">
      <c r="A198" s="2"/>
      <c r="B198" s="2"/>
      <c r="C198" s="2"/>
      <c r="D198" s="2"/>
      <c r="E198" s="2"/>
      <c r="F198" s="2"/>
      <c r="G198" s="25"/>
      <c r="I198" s="23"/>
    </row>
    <row r="199" spans="1:9" ht="12.75">
      <c r="A199" s="2"/>
      <c r="B199" s="2"/>
      <c r="C199" s="2"/>
      <c r="D199" s="2"/>
      <c r="E199" s="2"/>
      <c r="F199" s="2"/>
      <c r="G199" s="25"/>
      <c r="I199" s="23"/>
    </row>
    <row r="200" spans="1:9" ht="12.75">
      <c r="A200" s="2"/>
      <c r="B200" s="2"/>
      <c r="C200" s="2"/>
      <c r="D200" s="2"/>
      <c r="E200" s="2"/>
      <c r="F200" s="2"/>
      <c r="G200" s="25"/>
      <c r="I200" s="23"/>
    </row>
    <row r="201" spans="1:9" ht="12.75">
      <c r="A201" s="2"/>
      <c r="B201" s="2"/>
      <c r="C201" s="2"/>
      <c r="D201" s="2"/>
      <c r="E201" s="2"/>
      <c r="F201" s="2"/>
      <c r="G201" s="25"/>
      <c r="I201" s="23"/>
    </row>
    <row r="202" spans="1:9" ht="12.75">
      <c r="A202" s="2"/>
      <c r="B202" s="2"/>
      <c r="C202" s="2"/>
      <c r="D202" s="2"/>
      <c r="E202" s="2"/>
      <c r="F202" s="2"/>
      <c r="G202" s="25"/>
      <c r="I202" s="23"/>
    </row>
    <row r="203" spans="1:9" ht="12.75">
      <c r="A203" s="2"/>
      <c r="B203" s="2"/>
      <c r="C203" s="2"/>
      <c r="D203" s="2"/>
      <c r="E203" s="2"/>
      <c r="F203" s="2"/>
      <c r="G203" s="25"/>
      <c r="I203" s="23"/>
    </row>
    <row r="204" spans="1:9" ht="12.75">
      <c r="A204" s="2"/>
      <c r="B204" s="2"/>
      <c r="C204" s="2"/>
      <c r="D204" s="2"/>
      <c r="E204" s="2"/>
      <c r="F204" s="2"/>
      <c r="G204" s="25"/>
      <c r="I204" s="23"/>
    </row>
    <row r="205" spans="1:9" ht="12.75">
      <c r="A205" s="2"/>
      <c r="B205" s="2"/>
      <c r="C205" s="2"/>
      <c r="D205" s="2"/>
      <c r="E205" s="2"/>
      <c r="F205" s="2"/>
      <c r="G205" s="25"/>
      <c r="I205" s="23"/>
    </row>
    <row r="206" spans="1:9" ht="12.75">
      <c r="A206" s="2"/>
      <c r="B206" s="2"/>
      <c r="C206" s="2"/>
      <c r="D206" s="2"/>
      <c r="E206" s="2"/>
      <c r="F206" s="2"/>
      <c r="G206" s="25"/>
      <c r="I206" s="23"/>
    </row>
    <row r="207" spans="1:9" ht="12.75">
      <c r="A207" s="2"/>
      <c r="B207" s="2"/>
      <c r="C207" s="2"/>
      <c r="D207" s="2"/>
      <c r="E207" s="2"/>
      <c r="F207" s="2"/>
      <c r="G207" s="25"/>
      <c r="I207" s="23"/>
    </row>
    <row r="208" spans="1:9" ht="12.75">
      <c r="A208" s="2"/>
      <c r="B208" s="2"/>
      <c r="C208" s="2"/>
      <c r="D208" s="2"/>
      <c r="E208" s="2"/>
      <c r="F208" s="2"/>
      <c r="G208" s="25"/>
      <c r="I208" s="23"/>
    </row>
    <row r="209" spans="1:9" ht="12.75">
      <c r="A209" s="2"/>
      <c r="B209" s="2"/>
      <c r="C209" s="2"/>
      <c r="D209" s="2"/>
      <c r="E209" s="2"/>
      <c r="F209" s="2"/>
      <c r="G209" s="25"/>
      <c r="I209" s="23"/>
    </row>
    <row r="210" spans="1:9" ht="12.75">
      <c r="A210" s="2"/>
      <c r="B210" s="2"/>
      <c r="C210" s="2"/>
      <c r="D210" s="2"/>
      <c r="E210" s="2"/>
      <c r="F210" s="2"/>
      <c r="G210" s="25"/>
      <c r="I210" s="23"/>
    </row>
    <row r="211" spans="1:9" ht="12.75">
      <c r="A211" s="2"/>
      <c r="B211" s="2"/>
      <c r="C211" s="2"/>
      <c r="D211" s="2"/>
      <c r="E211" s="2"/>
      <c r="F211" s="2"/>
      <c r="G211" s="25"/>
      <c r="I211" s="23"/>
    </row>
    <row r="212" spans="1:9" ht="12.75">
      <c r="A212" s="2"/>
      <c r="B212" s="2"/>
      <c r="C212" s="2"/>
      <c r="D212" s="2"/>
      <c r="E212" s="2"/>
      <c r="F212" s="2"/>
      <c r="G212" s="25"/>
      <c r="I212" s="23"/>
    </row>
    <row r="213" spans="1:9" ht="12.75">
      <c r="A213" s="2"/>
      <c r="B213" s="2"/>
      <c r="C213" s="2"/>
      <c r="D213" s="2"/>
      <c r="E213" s="2"/>
      <c r="F213" s="2"/>
      <c r="G213" s="25"/>
      <c r="I213" s="23"/>
    </row>
    <row r="214" spans="1:9" ht="12.75">
      <c r="A214" s="2"/>
      <c r="B214" s="2"/>
      <c r="C214" s="2"/>
      <c r="D214" s="2"/>
      <c r="E214" s="2"/>
      <c r="F214" s="2"/>
      <c r="G214" s="25"/>
      <c r="I214" s="23"/>
    </row>
    <row r="215" spans="1:9" ht="12.75">
      <c r="A215" s="2"/>
      <c r="B215" s="2"/>
      <c r="C215" s="2"/>
      <c r="D215" s="2"/>
      <c r="E215" s="2"/>
      <c r="F215" s="2"/>
      <c r="G215" s="25"/>
      <c r="I215" s="23"/>
    </row>
    <row r="216" spans="1:9" ht="12.75">
      <c r="A216" s="2"/>
      <c r="B216" s="2"/>
      <c r="C216" s="2"/>
      <c r="D216" s="2"/>
      <c r="E216" s="2"/>
      <c r="F216" s="2"/>
      <c r="G216" s="25"/>
      <c r="I216" s="23"/>
    </row>
    <row r="217" spans="1:9" ht="12.75">
      <c r="A217" s="2"/>
      <c r="B217" s="2"/>
      <c r="C217" s="2"/>
      <c r="D217" s="2"/>
      <c r="E217" s="2"/>
      <c r="F217" s="2"/>
      <c r="G217" s="25"/>
      <c r="I217" s="23"/>
    </row>
    <row r="218" spans="1:9" ht="12.75">
      <c r="A218" s="2"/>
      <c r="B218" s="2"/>
      <c r="C218" s="2"/>
      <c r="D218" s="2"/>
      <c r="E218" s="2"/>
      <c r="F218" s="2"/>
      <c r="G218" s="25"/>
      <c r="I218" s="23"/>
    </row>
    <row r="219" spans="1:9" ht="12.75">
      <c r="A219" s="2"/>
      <c r="B219" s="2"/>
      <c r="C219" s="2"/>
      <c r="D219" s="2"/>
      <c r="E219" s="2"/>
      <c r="F219" s="2"/>
      <c r="G219" s="25"/>
      <c r="I219" s="23"/>
    </row>
    <row r="220" spans="1:9" ht="12.75">
      <c r="A220" s="2"/>
      <c r="B220" s="2"/>
      <c r="C220" s="2"/>
      <c r="D220" s="2"/>
      <c r="E220" s="2"/>
      <c r="F220" s="2"/>
      <c r="G220" s="25"/>
      <c r="I220" s="23"/>
    </row>
    <row r="221" spans="1:9" ht="12.75">
      <c r="A221" s="2"/>
      <c r="B221" s="2"/>
      <c r="C221" s="2"/>
      <c r="D221" s="2"/>
      <c r="E221" s="2"/>
      <c r="F221" s="2"/>
      <c r="G221" s="25"/>
      <c r="I221" s="23"/>
    </row>
    <row r="222" spans="1:9" ht="12.75">
      <c r="A222" s="2"/>
      <c r="B222" s="2"/>
      <c r="C222" s="2"/>
      <c r="D222" s="2"/>
      <c r="E222" s="2"/>
      <c r="F222" s="2"/>
      <c r="G222" s="25"/>
      <c r="I222" s="23"/>
    </row>
    <row r="223" spans="1:9" ht="12.75">
      <c r="A223" s="2"/>
      <c r="B223" s="2"/>
      <c r="C223" s="2"/>
      <c r="D223" s="2"/>
      <c r="E223" s="2"/>
      <c r="F223" s="2"/>
      <c r="G223" s="25"/>
      <c r="I223" s="23"/>
    </row>
    <row r="224" spans="1:9" ht="12.75">
      <c r="A224" s="2"/>
      <c r="B224" s="2"/>
      <c r="C224" s="2"/>
      <c r="D224" s="2"/>
      <c r="E224" s="2"/>
      <c r="F224" s="2"/>
      <c r="G224" s="25"/>
      <c r="I224" s="23"/>
    </row>
    <row r="225" spans="1:9" ht="12.75">
      <c r="A225" s="2"/>
      <c r="B225" s="2"/>
      <c r="C225" s="2"/>
      <c r="D225" s="2"/>
      <c r="E225" s="2"/>
      <c r="F225" s="2"/>
      <c r="G225" s="25"/>
      <c r="I225" s="23"/>
    </row>
    <row r="226" spans="1:9" ht="12.75">
      <c r="A226" s="2"/>
      <c r="B226" s="2"/>
      <c r="C226" s="2"/>
      <c r="D226" s="2"/>
      <c r="E226" s="2"/>
      <c r="F226" s="2"/>
      <c r="G226" s="25"/>
      <c r="I226" s="23"/>
    </row>
    <row r="227" spans="1:9" ht="12.75">
      <c r="A227" s="2"/>
      <c r="B227" s="2"/>
      <c r="C227" s="2"/>
      <c r="D227" s="2"/>
      <c r="E227" s="2"/>
      <c r="F227" s="2"/>
      <c r="G227" s="25"/>
      <c r="I227" s="23"/>
    </row>
    <row r="228" spans="1:9" ht="12.75">
      <c r="A228" s="2"/>
      <c r="B228" s="2"/>
      <c r="C228" s="2"/>
      <c r="D228" s="2"/>
      <c r="E228" s="2"/>
      <c r="F228" s="2"/>
      <c r="G228" s="25"/>
      <c r="I228" s="23"/>
    </row>
    <row r="229" spans="1:9" ht="12.75">
      <c r="A229" s="2"/>
      <c r="B229" s="2"/>
      <c r="C229" s="2"/>
      <c r="D229" s="2"/>
      <c r="E229" s="2"/>
      <c r="F229" s="2"/>
      <c r="G229" s="25"/>
      <c r="I229" s="23"/>
    </row>
    <row r="230" spans="1:9" ht="12.75">
      <c r="A230" s="2"/>
      <c r="B230" s="2"/>
      <c r="C230" s="2"/>
      <c r="D230" s="2"/>
      <c r="E230" s="2"/>
      <c r="F230" s="2"/>
      <c r="G230" s="25"/>
      <c r="I230" s="23"/>
    </row>
    <row r="231" spans="1:9" ht="12.75">
      <c r="A231" s="2"/>
      <c r="B231" s="2"/>
      <c r="C231" s="2"/>
      <c r="D231" s="2"/>
      <c r="E231" s="2"/>
      <c r="F231" s="2"/>
      <c r="G231" s="25"/>
      <c r="I231" s="23"/>
    </row>
    <row r="232" spans="1:9" ht="12.75">
      <c r="A232" s="2"/>
      <c r="B232" s="2"/>
      <c r="C232" s="2"/>
      <c r="D232" s="2"/>
      <c r="E232" s="2"/>
      <c r="F232" s="2"/>
      <c r="G232" s="25"/>
      <c r="I232" s="23"/>
    </row>
    <row r="233" spans="1:9" ht="12.75">
      <c r="A233" s="2"/>
      <c r="B233" s="2"/>
      <c r="C233" s="2"/>
      <c r="D233" s="2"/>
      <c r="E233" s="2"/>
      <c r="F233" s="2"/>
      <c r="G233" s="25"/>
      <c r="I233" s="23"/>
    </row>
    <row r="234" spans="1:9" ht="12.75">
      <c r="A234" s="2"/>
      <c r="B234" s="2"/>
      <c r="C234" s="2"/>
      <c r="D234" s="2"/>
      <c r="E234" s="2"/>
      <c r="F234" s="2"/>
      <c r="G234" s="25"/>
      <c r="I234" s="23"/>
    </row>
    <row r="235" spans="1:9" ht="12.75">
      <c r="A235" s="2"/>
      <c r="B235" s="2"/>
      <c r="C235" s="2"/>
      <c r="D235" s="2"/>
      <c r="E235" s="2"/>
      <c r="F235" s="2"/>
      <c r="G235" s="25"/>
      <c r="I235" s="23"/>
    </row>
    <row r="236" spans="1:9" ht="12.75">
      <c r="A236" s="2"/>
      <c r="B236" s="2"/>
      <c r="C236" s="2"/>
      <c r="D236" s="2"/>
      <c r="E236" s="2"/>
      <c r="F236" s="2"/>
      <c r="G236" s="25"/>
      <c r="I236" s="23"/>
    </row>
    <row r="237" spans="1:9" ht="12.75">
      <c r="A237" s="2"/>
      <c r="B237" s="2"/>
      <c r="C237" s="2"/>
      <c r="D237" s="2"/>
      <c r="E237" s="2"/>
      <c r="F237" s="2"/>
      <c r="G237" s="25"/>
      <c r="I237" s="23"/>
    </row>
    <row r="238" spans="1:9" ht="12.75">
      <c r="A238" s="2"/>
      <c r="B238" s="2"/>
      <c r="C238" s="2"/>
      <c r="D238" s="2"/>
      <c r="E238" s="2"/>
      <c r="F238" s="2"/>
      <c r="G238" s="25"/>
      <c r="I238" s="23"/>
    </row>
    <row r="239" spans="1:9" ht="12.75">
      <c r="A239" s="2"/>
      <c r="B239" s="2"/>
      <c r="C239" s="2"/>
      <c r="D239" s="2"/>
      <c r="E239" s="2"/>
      <c r="F239" s="2"/>
      <c r="G239" s="25"/>
      <c r="I239" s="23"/>
    </row>
    <row r="240" spans="1:9" ht="12.75">
      <c r="A240" s="2"/>
      <c r="B240" s="2"/>
      <c r="C240" s="2"/>
      <c r="D240" s="2"/>
      <c r="E240" s="2"/>
      <c r="F240" s="2"/>
      <c r="G240" s="25"/>
      <c r="I240" s="23"/>
    </row>
    <row r="241" spans="1:9" ht="12.75">
      <c r="A241" s="2"/>
      <c r="B241" s="2"/>
      <c r="C241" s="2"/>
      <c r="D241" s="2"/>
      <c r="E241" s="2"/>
      <c r="F241" s="2"/>
      <c r="G241" s="25"/>
      <c r="I241" s="23"/>
    </row>
    <row r="242" spans="1:9" ht="12.75">
      <c r="A242" s="2"/>
      <c r="B242" s="2"/>
      <c r="C242" s="2"/>
      <c r="D242" s="2"/>
      <c r="E242" s="2"/>
      <c r="F242" s="2"/>
      <c r="G242" s="25"/>
      <c r="I242" s="23"/>
    </row>
    <row r="243" spans="1:9" ht="12.75">
      <c r="A243" s="2"/>
      <c r="B243" s="2"/>
      <c r="C243" s="2"/>
      <c r="D243" s="2"/>
      <c r="E243" s="2"/>
      <c r="F243" s="2"/>
      <c r="G243" s="25"/>
      <c r="I243" s="23"/>
    </row>
    <row r="244" spans="1:9" ht="12.75">
      <c r="A244" s="2"/>
      <c r="B244" s="2"/>
      <c r="C244" s="2"/>
      <c r="D244" s="2"/>
      <c r="E244" s="2"/>
      <c r="F244" s="2"/>
      <c r="G244" s="25"/>
      <c r="I244" s="23"/>
    </row>
    <row r="245" spans="1:9" ht="12.75">
      <c r="A245" s="2"/>
      <c r="B245" s="2"/>
      <c r="C245" s="2"/>
      <c r="D245" s="2"/>
      <c r="E245" s="2"/>
      <c r="F245" s="2"/>
      <c r="G245" s="25"/>
      <c r="I245" s="23"/>
    </row>
    <row r="246" spans="1:9" ht="12.75">
      <c r="A246" s="2"/>
      <c r="B246" s="2"/>
      <c r="C246" s="2"/>
      <c r="D246" s="2"/>
      <c r="E246" s="2"/>
      <c r="F246" s="2"/>
      <c r="G246" s="25"/>
      <c r="I246" s="23"/>
    </row>
    <row r="247" spans="1:9" ht="12.75">
      <c r="A247" s="2"/>
      <c r="B247" s="2"/>
      <c r="C247" s="2"/>
      <c r="D247" s="2"/>
      <c r="E247" s="2"/>
      <c r="F247" s="2"/>
      <c r="G247" s="25"/>
      <c r="I247" s="23"/>
    </row>
    <row r="248" spans="1:9" ht="12.75">
      <c r="A248" s="2"/>
      <c r="B248" s="2"/>
      <c r="C248" s="2"/>
      <c r="D248" s="2"/>
      <c r="E248" s="2"/>
      <c r="F248" s="2"/>
      <c r="G248" s="25"/>
      <c r="I248" s="23"/>
    </row>
    <row r="249" spans="1:9" ht="12.75">
      <c r="A249" s="2"/>
      <c r="B249" s="2"/>
      <c r="C249" s="2"/>
      <c r="D249" s="2"/>
      <c r="E249" s="2"/>
      <c r="F249" s="2"/>
      <c r="G249" s="25"/>
      <c r="I249" s="23"/>
    </row>
    <row r="250" spans="1:9" ht="12.75">
      <c r="A250" s="2"/>
      <c r="B250" s="2"/>
      <c r="C250" s="2"/>
      <c r="D250" s="2"/>
      <c r="E250" s="2"/>
      <c r="F250" s="2"/>
      <c r="G250" s="25"/>
      <c r="I250" s="23"/>
    </row>
    <row r="251" spans="1:9" ht="12.75">
      <c r="A251" s="2"/>
      <c r="B251" s="2"/>
      <c r="C251" s="2"/>
      <c r="D251" s="2"/>
      <c r="E251" s="2"/>
      <c r="F251" s="2"/>
      <c r="G251" s="25"/>
      <c r="I251" s="23"/>
    </row>
    <row r="252" spans="1:9" ht="12.75">
      <c r="A252" s="2"/>
      <c r="B252" s="2"/>
      <c r="C252" s="2"/>
      <c r="D252" s="2"/>
      <c r="E252" s="2"/>
      <c r="F252" s="2"/>
      <c r="G252" s="25"/>
      <c r="I252" s="23"/>
    </row>
    <row r="253" spans="1:9" ht="12.75">
      <c r="A253" s="2"/>
      <c r="B253" s="2"/>
      <c r="C253" s="2"/>
      <c r="D253" s="2"/>
      <c r="E253" s="2"/>
      <c r="F253" s="2"/>
      <c r="G253" s="25"/>
      <c r="I253" s="23"/>
    </row>
    <row r="254" spans="1:9" ht="12.75">
      <c r="A254" s="2"/>
      <c r="B254" s="2"/>
      <c r="C254" s="2"/>
      <c r="D254" s="2"/>
      <c r="E254" s="2"/>
      <c r="F254" s="2"/>
      <c r="G254" s="25"/>
      <c r="I254" s="23"/>
    </row>
    <row r="255" spans="1:9" ht="12.75">
      <c r="A255" s="2"/>
      <c r="B255" s="2"/>
      <c r="C255" s="2"/>
      <c r="D255" s="2"/>
      <c r="E255" s="2"/>
      <c r="F255" s="2"/>
      <c r="G255" s="25"/>
      <c r="I255" s="23"/>
    </row>
    <row r="256" spans="1:9" ht="12.75">
      <c r="A256" s="2"/>
      <c r="B256" s="2"/>
      <c r="C256" s="2"/>
      <c r="D256" s="2"/>
      <c r="E256" s="2"/>
      <c r="F256" s="2"/>
      <c r="G256" s="25"/>
      <c r="I256" s="23"/>
    </row>
    <row r="257" spans="1:9" ht="12.75">
      <c r="A257" s="2"/>
      <c r="B257" s="2"/>
      <c r="C257" s="2"/>
      <c r="D257" s="2"/>
      <c r="E257" s="2"/>
      <c r="F257" s="2"/>
      <c r="G257" s="25"/>
      <c r="I257" s="23"/>
    </row>
    <row r="258" spans="1:9" ht="12.75">
      <c r="A258" s="2"/>
      <c r="B258" s="2"/>
      <c r="C258" s="2"/>
      <c r="D258" s="2"/>
      <c r="E258" s="2"/>
      <c r="F258" s="2"/>
      <c r="G258" s="25"/>
      <c r="I258" s="23"/>
    </row>
    <row r="259" spans="1:9" ht="12.75">
      <c r="A259" s="2"/>
      <c r="B259" s="2"/>
      <c r="C259" s="2"/>
      <c r="D259" s="2"/>
      <c r="E259" s="2"/>
      <c r="F259" s="2"/>
      <c r="G259" s="25"/>
      <c r="I259" s="23"/>
    </row>
    <row r="260" spans="1:9" ht="12.75">
      <c r="A260" s="2"/>
      <c r="B260" s="2"/>
      <c r="C260" s="2"/>
      <c r="D260" s="2"/>
      <c r="E260" s="2"/>
      <c r="F260" s="2"/>
      <c r="G260" s="25"/>
      <c r="I260" s="23"/>
    </row>
    <row r="261" spans="1:9" ht="12.75">
      <c r="A261" s="2"/>
      <c r="B261" s="2"/>
      <c r="C261" s="2"/>
      <c r="D261" s="2"/>
      <c r="E261" s="2"/>
      <c r="F261" s="2"/>
      <c r="G261" s="25"/>
      <c r="I261" s="23"/>
    </row>
    <row r="262" spans="1:9" ht="12.75">
      <c r="A262" s="2"/>
      <c r="B262" s="2"/>
      <c r="C262" s="2"/>
      <c r="D262" s="2"/>
      <c r="E262" s="2"/>
      <c r="F262" s="2"/>
      <c r="G262" s="25"/>
      <c r="I262" s="23"/>
    </row>
    <row r="263" spans="1:9" ht="12.75">
      <c r="A263" s="2"/>
      <c r="B263" s="2"/>
      <c r="C263" s="2"/>
      <c r="D263" s="2"/>
      <c r="E263" s="2"/>
      <c r="F263" s="2"/>
      <c r="G263" s="25"/>
      <c r="I263" s="23"/>
    </row>
    <row r="264" spans="1:9" ht="12.75">
      <c r="A264" s="2"/>
      <c r="B264" s="2"/>
      <c r="C264" s="2"/>
      <c r="D264" s="2"/>
      <c r="E264" s="2"/>
      <c r="F264" s="2"/>
      <c r="G264" s="25"/>
      <c r="I264" s="23"/>
    </row>
    <row r="265" spans="1:9" ht="12.75">
      <c r="A265" s="2"/>
      <c r="B265" s="2"/>
      <c r="C265" s="2"/>
      <c r="D265" s="2"/>
      <c r="E265" s="2"/>
      <c r="F265" s="2"/>
      <c r="G265" s="25"/>
      <c r="I265" s="23"/>
    </row>
    <row r="266" spans="1:9" ht="12.75">
      <c r="A266" s="2"/>
      <c r="B266" s="2"/>
      <c r="C266" s="2"/>
      <c r="D266" s="2"/>
      <c r="E266" s="2"/>
      <c r="F266" s="2"/>
      <c r="G266" s="25"/>
      <c r="I266" s="23"/>
    </row>
    <row r="267" spans="1:9" ht="12.75">
      <c r="A267" s="2"/>
      <c r="B267" s="2"/>
      <c r="C267" s="2"/>
      <c r="D267" s="2"/>
      <c r="E267" s="2"/>
      <c r="F267" s="2"/>
      <c r="G267" s="25"/>
      <c r="I267" s="23"/>
    </row>
    <row r="268" spans="1:9" ht="12.75">
      <c r="A268" s="2"/>
      <c r="B268" s="2"/>
      <c r="C268" s="2"/>
      <c r="D268" s="2"/>
      <c r="E268" s="2"/>
      <c r="F268" s="2"/>
      <c r="G268" s="25"/>
      <c r="I268" s="23"/>
    </row>
    <row r="269" spans="1:9" ht="12.75">
      <c r="A269" s="2"/>
      <c r="B269" s="2"/>
      <c r="C269" s="2"/>
      <c r="D269" s="2"/>
      <c r="E269" s="2"/>
      <c r="F269" s="2"/>
      <c r="G269" s="25"/>
      <c r="I269" s="23"/>
    </row>
    <row r="270" spans="1:9" ht="12.75">
      <c r="A270" s="2"/>
      <c r="B270" s="2"/>
      <c r="C270" s="2"/>
      <c r="D270" s="2"/>
      <c r="E270" s="2"/>
      <c r="F270" s="2"/>
      <c r="G270" s="25"/>
      <c r="I270" s="23"/>
    </row>
    <row r="271" spans="1:9" ht="12.75">
      <c r="A271" s="2"/>
      <c r="B271" s="2"/>
      <c r="C271" s="2"/>
      <c r="D271" s="2"/>
      <c r="E271" s="2"/>
      <c r="F271" s="2"/>
      <c r="G271" s="25"/>
      <c r="I271" s="23"/>
    </row>
    <row r="272" spans="1:9" ht="12.75">
      <c r="A272" s="2"/>
      <c r="B272" s="2"/>
      <c r="C272" s="2"/>
      <c r="D272" s="2"/>
      <c r="E272" s="2"/>
      <c r="F272" s="2"/>
      <c r="G272" s="25"/>
      <c r="I272" s="23"/>
    </row>
    <row r="273" spans="1:9" ht="12.75">
      <c r="A273" s="2"/>
      <c r="B273" s="2"/>
      <c r="C273" s="2"/>
      <c r="D273" s="2"/>
      <c r="E273" s="2"/>
      <c r="F273" s="2"/>
      <c r="G273" s="25"/>
      <c r="I273" s="23"/>
    </row>
    <row r="274" spans="1:9" ht="12.75">
      <c r="A274" s="2"/>
      <c r="B274" s="2"/>
      <c r="C274" s="2"/>
      <c r="D274" s="2"/>
      <c r="E274" s="2"/>
      <c r="F274" s="2"/>
      <c r="G274" s="25"/>
      <c r="I274" s="23"/>
    </row>
    <row r="275" spans="1:9" ht="12.75">
      <c r="A275" s="2"/>
      <c r="B275" s="2"/>
      <c r="C275" s="2"/>
      <c r="D275" s="2"/>
      <c r="E275" s="2"/>
      <c r="F275" s="2"/>
      <c r="G275" s="25"/>
      <c r="I275" s="23"/>
    </row>
    <row r="276" spans="1:9" ht="12.75">
      <c r="A276" s="2"/>
      <c r="B276" s="2"/>
      <c r="C276" s="2"/>
      <c r="D276" s="2"/>
      <c r="E276" s="2"/>
      <c r="F276" s="2"/>
      <c r="G276" s="25"/>
      <c r="I276" s="23"/>
    </row>
    <row r="277" spans="1:9" ht="12.75">
      <c r="A277" s="2"/>
      <c r="B277" s="2"/>
      <c r="C277" s="2"/>
      <c r="D277" s="2"/>
      <c r="E277" s="2"/>
      <c r="F277" s="2"/>
      <c r="G277" s="25"/>
      <c r="I277" s="23"/>
    </row>
    <row r="278" spans="1:9" ht="12.75">
      <c r="A278" s="2"/>
      <c r="B278" s="2"/>
      <c r="C278" s="2"/>
      <c r="D278" s="2"/>
      <c r="E278" s="2"/>
      <c r="F278" s="2"/>
      <c r="G278" s="25"/>
      <c r="I278" s="23"/>
    </row>
    <row r="279" spans="1:9" ht="12.75">
      <c r="A279" s="2"/>
      <c r="B279" s="2"/>
      <c r="C279" s="2"/>
      <c r="D279" s="2"/>
      <c r="E279" s="2"/>
      <c r="F279" s="2"/>
      <c r="G279" s="25"/>
      <c r="I279" s="23"/>
    </row>
    <row r="280" spans="1:9" ht="12.75">
      <c r="A280" s="2"/>
      <c r="B280" s="2"/>
      <c r="C280" s="2"/>
      <c r="D280" s="2"/>
      <c r="E280" s="2"/>
      <c r="F280" s="2"/>
      <c r="G280" s="25"/>
      <c r="I280" s="23"/>
    </row>
    <row r="281" spans="1:9" ht="12.75">
      <c r="A281" s="2"/>
      <c r="B281" s="2"/>
      <c r="C281" s="2"/>
      <c r="D281" s="2"/>
      <c r="E281" s="2"/>
      <c r="F281" s="2"/>
      <c r="G281" s="25"/>
      <c r="I281" s="23"/>
    </row>
    <row r="282" spans="1:9" ht="12.75">
      <c r="A282" s="2"/>
      <c r="B282" s="2"/>
      <c r="C282" s="2"/>
      <c r="D282" s="2"/>
      <c r="E282" s="2"/>
      <c r="F282" s="2"/>
      <c r="G282" s="25"/>
      <c r="I282" s="23"/>
    </row>
    <row r="283" spans="1:9" ht="12.75">
      <c r="A283" s="2"/>
      <c r="B283" s="2"/>
      <c r="C283" s="2"/>
      <c r="D283" s="2"/>
      <c r="E283" s="2"/>
      <c r="F283" s="2"/>
      <c r="G283" s="25"/>
      <c r="I283" s="23"/>
    </row>
    <row r="284" spans="1:9" ht="12.75">
      <c r="A284" s="2"/>
      <c r="B284" s="2"/>
      <c r="C284" s="2"/>
      <c r="D284" s="2"/>
      <c r="E284" s="2"/>
      <c r="F284" s="2"/>
      <c r="G284" s="25"/>
      <c r="I284" s="23"/>
    </row>
    <row r="285" spans="1:9" ht="12.75">
      <c r="A285" s="2"/>
      <c r="B285" s="2"/>
      <c r="C285" s="2"/>
      <c r="D285" s="2"/>
      <c r="E285" s="2"/>
      <c r="F285" s="2"/>
      <c r="G285" s="25"/>
      <c r="I285" s="23"/>
    </row>
    <row r="286" spans="1:9" ht="12.75">
      <c r="A286" s="2"/>
      <c r="B286" s="2"/>
      <c r="C286" s="2"/>
      <c r="D286" s="2"/>
      <c r="E286" s="2"/>
      <c r="F286" s="2"/>
      <c r="G286" s="25"/>
      <c r="I286" s="23"/>
    </row>
    <row r="287" spans="1:9" ht="12.75">
      <c r="A287" s="2"/>
      <c r="B287" s="2"/>
      <c r="C287" s="2"/>
      <c r="D287" s="2"/>
      <c r="E287" s="2"/>
      <c r="F287" s="2"/>
      <c r="G287" s="25"/>
      <c r="I287" s="23"/>
    </row>
    <row r="288" spans="1:9" ht="12.75">
      <c r="A288" s="2"/>
      <c r="B288" s="2"/>
      <c r="C288" s="2"/>
      <c r="D288" s="2"/>
      <c r="E288" s="2"/>
      <c r="F288" s="2"/>
      <c r="G288" s="25"/>
      <c r="I288" s="23"/>
    </row>
    <row r="289" spans="1:9" ht="12.75">
      <c r="A289" s="2"/>
      <c r="B289" s="2"/>
      <c r="C289" s="2"/>
      <c r="D289" s="2"/>
      <c r="E289" s="2"/>
      <c r="F289" s="2"/>
      <c r="G289" s="25"/>
      <c r="I289" s="23"/>
    </row>
    <row r="290" spans="1:9" ht="12.75">
      <c r="A290" s="2"/>
      <c r="B290" s="2"/>
      <c r="C290" s="2"/>
      <c r="D290" s="2"/>
      <c r="E290" s="2"/>
      <c r="F290" s="2"/>
      <c r="G290" s="25"/>
      <c r="I290" s="23"/>
    </row>
    <row r="291" spans="1:9" ht="12.75">
      <c r="A291" s="2"/>
      <c r="B291" s="2"/>
      <c r="C291" s="2"/>
      <c r="D291" s="2"/>
      <c r="E291" s="2"/>
      <c r="F291" s="2"/>
      <c r="G291" s="25"/>
      <c r="I291" s="23"/>
    </row>
    <row r="292" spans="1:9" ht="12.75">
      <c r="A292" s="2"/>
      <c r="B292" s="2"/>
      <c r="C292" s="2"/>
      <c r="D292" s="2"/>
      <c r="E292" s="2"/>
      <c r="F292" s="2"/>
      <c r="G292" s="25"/>
      <c r="I292" s="23"/>
    </row>
    <row r="293" spans="1:9" ht="12.75">
      <c r="A293" s="2"/>
      <c r="B293" s="2"/>
      <c r="C293" s="2"/>
      <c r="D293" s="2"/>
      <c r="E293" s="2"/>
      <c r="F293" s="2"/>
      <c r="G293" s="25"/>
      <c r="I293" s="23"/>
    </row>
    <row r="294" spans="1:9" ht="12.75">
      <c r="A294" s="2"/>
      <c r="B294" s="2"/>
      <c r="C294" s="2"/>
      <c r="D294" s="2"/>
      <c r="E294" s="2"/>
      <c r="F294" s="2"/>
      <c r="G294" s="25"/>
      <c r="I294" s="23"/>
    </row>
    <row r="295" spans="1:9" ht="12.75">
      <c r="A295" s="2"/>
      <c r="B295" s="2"/>
      <c r="C295" s="2"/>
      <c r="D295" s="2"/>
      <c r="E295" s="2"/>
      <c r="F295" s="2"/>
      <c r="G295" s="25"/>
      <c r="I295" s="23"/>
    </row>
    <row r="296" spans="1:9" ht="12.75">
      <c r="A296" s="2"/>
      <c r="B296" s="2"/>
      <c r="C296" s="2"/>
      <c r="D296" s="2"/>
      <c r="E296" s="2"/>
      <c r="F296" s="2"/>
      <c r="G296" s="25"/>
      <c r="I296" s="23"/>
    </row>
    <row r="297" spans="1:9" ht="12.75">
      <c r="A297" s="2"/>
      <c r="B297" s="2"/>
      <c r="C297" s="2"/>
      <c r="D297" s="2"/>
      <c r="E297" s="2"/>
      <c r="F297" s="2"/>
      <c r="G297" s="25"/>
      <c r="I297" s="23"/>
    </row>
    <row r="298" spans="1:9" ht="12.75">
      <c r="A298" s="2"/>
      <c r="B298" s="2"/>
      <c r="C298" s="2"/>
      <c r="D298" s="2"/>
      <c r="E298" s="2"/>
      <c r="F298" s="2"/>
      <c r="G298" s="25"/>
      <c r="I298" s="23"/>
    </row>
    <row r="299" spans="1:9" ht="12.75">
      <c r="A299" s="2"/>
      <c r="B299" s="2"/>
      <c r="C299" s="2"/>
      <c r="D299" s="2"/>
      <c r="E299" s="2"/>
      <c r="F299" s="2"/>
      <c r="G299" s="25"/>
      <c r="I299" s="23"/>
    </row>
    <row r="300" spans="1:9" ht="12.75">
      <c r="A300" s="2"/>
      <c r="B300" s="2"/>
      <c r="C300" s="2"/>
      <c r="D300" s="2"/>
      <c r="E300" s="2"/>
      <c r="F300" s="2"/>
      <c r="G300" s="25"/>
      <c r="I300" s="23"/>
    </row>
    <row r="301" spans="1:9" ht="12.75">
      <c r="A301" s="2"/>
      <c r="B301" s="2"/>
      <c r="C301" s="2"/>
      <c r="D301" s="2"/>
      <c r="E301" s="2"/>
      <c r="F301" s="2"/>
      <c r="G301" s="25"/>
      <c r="I301" s="23"/>
    </row>
    <row r="302" spans="1:9" ht="12.75">
      <c r="A302" s="2"/>
      <c r="B302" s="2"/>
      <c r="C302" s="2"/>
      <c r="D302" s="2"/>
      <c r="E302" s="2"/>
      <c r="F302" s="2"/>
      <c r="G302" s="25"/>
      <c r="I302" s="23"/>
    </row>
    <row r="303" spans="1:9" ht="12.75">
      <c r="A303" s="2"/>
      <c r="B303" s="2"/>
      <c r="C303" s="2"/>
      <c r="D303" s="2"/>
      <c r="E303" s="2"/>
      <c r="F303" s="2"/>
      <c r="G303" s="25"/>
      <c r="I303" s="23"/>
    </row>
    <row r="304" spans="1:9" ht="12.75">
      <c r="A304" s="2"/>
      <c r="B304" s="2"/>
      <c r="C304" s="2"/>
      <c r="D304" s="2"/>
      <c r="E304" s="2"/>
      <c r="F304" s="2"/>
      <c r="G304" s="25"/>
      <c r="I304" s="23"/>
    </row>
    <row r="305" spans="1:9" ht="12.75">
      <c r="A305" s="2"/>
      <c r="B305" s="2"/>
      <c r="C305" s="2"/>
      <c r="D305" s="2"/>
      <c r="E305" s="2"/>
      <c r="F305" s="2"/>
      <c r="G305" s="25"/>
      <c r="I305" s="23"/>
    </row>
    <row r="306" spans="1:9" ht="12.75">
      <c r="A306" s="2"/>
      <c r="B306" s="2"/>
      <c r="C306" s="2"/>
      <c r="D306" s="2"/>
      <c r="E306" s="2"/>
      <c r="F306" s="2"/>
      <c r="G306" s="25"/>
      <c r="I306" s="23"/>
    </row>
    <row r="307" spans="1:9" ht="12.75">
      <c r="A307" s="2"/>
      <c r="B307" s="2"/>
      <c r="C307" s="2"/>
      <c r="D307" s="2"/>
      <c r="E307" s="2"/>
      <c r="F307" s="2"/>
      <c r="G307" s="25"/>
      <c r="I307" s="23"/>
    </row>
    <row r="308" spans="1:9" ht="12.75">
      <c r="A308" s="2"/>
      <c r="B308" s="2"/>
      <c r="C308" s="2"/>
      <c r="D308" s="2"/>
      <c r="E308" s="2"/>
      <c r="F308" s="2"/>
      <c r="G308" s="25"/>
      <c r="I308" s="23"/>
    </row>
    <row r="309" spans="1:9" ht="12.75">
      <c r="A309" s="2"/>
      <c r="B309" s="2"/>
      <c r="C309" s="2"/>
      <c r="D309" s="2"/>
      <c r="E309" s="2"/>
      <c r="F309" s="2"/>
      <c r="G309" s="25"/>
      <c r="I309" s="23"/>
    </row>
    <row r="310" spans="1:9" ht="12.75">
      <c r="A310" s="2"/>
      <c r="B310" s="2"/>
      <c r="C310" s="2"/>
      <c r="D310" s="2"/>
      <c r="E310" s="2"/>
      <c r="F310" s="2"/>
      <c r="G310" s="25"/>
      <c r="I310" s="23"/>
    </row>
    <row r="311" spans="1:9" ht="12.75">
      <c r="A311" s="2"/>
      <c r="B311" s="2"/>
      <c r="C311" s="2"/>
      <c r="D311" s="2"/>
      <c r="E311" s="2"/>
      <c r="F311" s="2"/>
      <c r="G311" s="25"/>
      <c r="I311" s="23"/>
    </row>
    <row r="312" spans="1:9" ht="12.75">
      <c r="A312" s="2"/>
      <c r="B312" s="2"/>
      <c r="C312" s="2"/>
      <c r="D312" s="2"/>
      <c r="E312" s="2"/>
      <c r="F312" s="2"/>
      <c r="G312" s="25"/>
      <c r="I312" s="23"/>
    </row>
    <row r="313" spans="1:9" ht="12.75">
      <c r="A313" s="2"/>
      <c r="B313" s="2"/>
      <c r="C313" s="2"/>
      <c r="D313" s="2"/>
      <c r="E313" s="2"/>
      <c r="F313" s="2"/>
      <c r="G313" s="25"/>
      <c r="I313" s="23"/>
    </row>
    <row r="314" spans="1:9" ht="12.75">
      <c r="A314" s="2"/>
      <c r="B314" s="2"/>
      <c r="C314" s="2"/>
      <c r="D314" s="2"/>
      <c r="E314" s="2"/>
      <c r="F314" s="2"/>
      <c r="G314" s="25"/>
      <c r="I314" s="23"/>
    </row>
    <row r="315" spans="1:9" ht="12.75">
      <c r="A315" s="2"/>
      <c r="B315" s="2"/>
      <c r="C315" s="2"/>
      <c r="D315" s="2"/>
      <c r="E315" s="2"/>
      <c r="F315" s="2"/>
      <c r="G315" s="25"/>
      <c r="I315" s="23"/>
    </row>
    <row r="316" spans="1:9" ht="12.75">
      <c r="A316" s="2"/>
      <c r="B316" s="2"/>
      <c r="C316" s="2"/>
      <c r="D316" s="2"/>
      <c r="E316" s="2"/>
      <c r="F316" s="2"/>
      <c r="G316" s="25"/>
      <c r="I316" s="23"/>
    </row>
    <row r="317" spans="1:9" ht="12.75">
      <c r="A317" s="2"/>
      <c r="B317" s="2"/>
      <c r="C317" s="2"/>
      <c r="D317" s="2"/>
      <c r="E317" s="2"/>
      <c r="F317" s="2"/>
      <c r="G317" s="25"/>
      <c r="I317" s="23"/>
    </row>
    <row r="318" spans="1:9" ht="12.75">
      <c r="A318" s="2"/>
      <c r="B318" s="2"/>
      <c r="C318" s="2"/>
      <c r="D318" s="2"/>
      <c r="E318" s="2"/>
      <c r="F318" s="2"/>
      <c r="G318" s="25"/>
      <c r="I318" s="23"/>
    </row>
    <row r="319" spans="1:9" ht="12.75">
      <c r="A319" s="2"/>
      <c r="B319" s="2"/>
      <c r="C319" s="2"/>
      <c r="D319" s="2"/>
      <c r="E319" s="2"/>
      <c r="F319" s="2"/>
      <c r="G319" s="25"/>
      <c r="I319" s="23"/>
    </row>
    <row r="320" spans="1:9" ht="12.75">
      <c r="A320" s="2"/>
      <c r="B320" s="2"/>
      <c r="C320" s="2"/>
      <c r="D320" s="2"/>
      <c r="E320" s="2"/>
      <c r="F320" s="2"/>
      <c r="G320" s="25"/>
      <c r="I320" s="23"/>
    </row>
    <row r="321" spans="1:9" ht="12.75">
      <c r="A321" s="2"/>
      <c r="B321" s="2"/>
      <c r="C321" s="2"/>
      <c r="D321" s="2"/>
      <c r="E321" s="2"/>
      <c r="F321" s="2"/>
      <c r="G321" s="25"/>
      <c r="I321" s="23"/>
    </row>
    <row r="322" spans="1:9" ht="12.75">
      <c r="A322" s="2"/>
      <c r="B322" s="2"/>
      <c r="C322" s="2"/>
      <c r="D322" s="2"/>
      <c r="E322" s="2"/>
      <c r="F322" s="2"/>
      <c r="G322" s="25"/>
      <c r="I322" s="23"/>
    </row>
    <row r="323" spans="1:9" ht="12.75">
      <c r="A323" s="2"/>
      <c r="B323" s="2"/>
      <c r="C323" s="2"/>
      <c r="D323" s="2"/>
      <c r="E323" s="2"/>
      <c r="F323" s="2"/>
      <c r="G323" s="25"/>
      <c r="I323" s="23"/>
    </row>
    <row r="324" spans="1:9" ht="12.75">
      <c r="A324" s="2"/>
      <c r="B324" s="2"/>
      <c r="C324" s="2"/>
      <c r="D324" s="2"/>
      <c r="E324" s="2"/>
      <c r="F324" s="2"/>
      <c r="G324" s="25"/>
      <c r="I324" s="23"/>
    </row>
    <row r="325" spans="1:9" ht="12.75">
      <c r="A325" s="2"/>
      <c r="B325" s="2"/>
      <c r="C325" s="2"/>
      <c r="D325" s="2"/>
      <c r="E325" s="2"/>
      <c r="F325" s="2"/>
      <c r="G325" s="25"/>
      <c r="I325" s="23"/>
    </row>
    <row r="326" spans="1:9" ht="12.75">
      <c r="A326" s="2"/>
      <c r="B326" s="2"/>
      <c r="C326" s="2"/>
      <c r="D326" s="2"/>
      <c r="E326" s="2"/>
      <c r="F326" s="2"/>
      <c r="G326" s="25"/>
      <c r="I326" s="23"/>
    </row>
    <row r="327" spans="1:9" ht="12.75">
      <c r="A327" s="2"/>
      <c r="B327" s="2"/>
      <c r="C327" s="2"/>
      <c r="D327" s="2"/>
      <c r="E327" s="2"/>
      <c r="F327" s="2"/>
      <c r="G327" s="25"/>
      <c r="I327" s="23"/>
    </row>
    <row r="328" spans="1:9" ht="12.75">
      <c r="A328" s="2"/>
      <c r="B328" s="2"/>
      <c r="C328" s="2"/>
      <c r="D328" s="2"/>
      <c r="E328" s="2"/>
      <c r="F328" s="2"/>
      <c r="G328" s="25"/>
      <c r="I328" s="23"/>
    </row>
    <row r="329" spans="1:9" ht="12.75">
      <c r="A329" s="2"/>
      <c r="B329" s="2"/>
      <c r="C329" s="2"/>
      <c r="D329" s="2"/>
      <c r="E329" s="2"/>
      <c r="F329" s="2"/>
      <c r="G329" s="25"/>
      <c r="I329" s="23"/>
    </row>
    <row r="330" spans="1:9" ht="12.75">
      <c r="A330" s="2"/>
      <c r="B330" s="2"/>
      <c r="C330" s="2"/>
      <c r="D330" s="2"/>
      <c r="E330" s="2"/>
      <c r="F330" s="2"/>
      <c r="G330" s="25"/>
      <c r="I330" s="23"/>
    </row>
    <row r="331" spans="1:9" ht="12.75">
      <c r="A331" s="2"/>
      <c r="B331" s="2"/>
      <c r="C331" s="2"/>
      <c r="D331" s="2"/>
      <c r="E331" s="2"/>
      <c r="F331" s="2"/>
      <c r="G331" s="25"/>
      <c r="I331" s="23"/>
    </row>
    <row r="332" spans="1:9" ht="12.75">
      <c r="A332" s="2"/>
      <c r="B332" s="2"/>
      <c r="C332" s="2"/>
      <c r="D332" s="2"/>
      <c r="E332" s="2"/>
      <c r="F332" s="2"/>
      <c r="G332" s="25"/>
      <c r="I332" s="23"/>
    </row>
    <row r="333" spans="1:9" ht="12.75">
      <c r="A333" s="2"/>
      <c r="B333" s="2"/>
      <c r="C333" s="2"/>
      <c r="D333" s="2"/>
      <c r="E333" s="2"/>
      <c r="F333" s="2"/>
      <c r="G333" s="25"/>
      <c r="I333" s="23"/>
    </row>
    <row r="334" spans="1:9" ht="12.75">
      <c r="A334" s="2"/>
      <c r="B334" s="2"/>
      <c r="C334" s="2"/>
      <c r="D334" s="2"/>
      <c r="E334" s="2"/>
      <c r="F334" s="2"/>
      <c r="G334" s="25"/>
      <c r="I334" s="23"/>
    </row>
    <row r="335" spans="1:9" ht="12.75">
      <c r="A335" s="2"/>
      <c r="B335" s="2"/>
      <c r="C335" s="2"/>
      <c r="D335" s="2"/>
      <c r="E335" s="2"/>
      <c r="F335" s="2"/>
      <c r="G335" s="25"/>
      <c r="I335" s="23"/>
    </row>
    <row r="336" spans="1:9" ht="12.75">
      <c r="A336" s="2"/>
      <c r="B336" s="2"/>
      <c r="C336" s="2"/>
      <c r="D336" s="2"/>
      <c r="E336" s="2"/>
      <c r="F336" s="2"/>
      <c r="G336" s="25"/>
      <c r="I336" s="23"/>
    </row>
    <row r="337" spans="1:9" ht="12.75">
      <c r="A337" s="2"/>
      <c r="B337" s="2"/>
      <c r="C337" s="2"/>
      <c r="D337" s="2"/>
      <c r="E337" s="2"/>
      <c r="F337" s="2"/>
      <c r="G337" s="25"/>
      <c r="I337" s="23"/>
    </row>
    <row r="338" spans="1:9" ht="12.75">
      <c r="A338" s="2"/>
      <c r="B338" s="2"/>
      <c r="C338" s="2"/>
      <c r="D338" s="2"/>
      <c r="E338" s="2"/>
      <c r="F338" s="2"/>
      <c r="G338" s="25"/>
      <c r="I338" s="23"/>
    </row>
    <row r="339" spans="1:9" ht="12.75">
      <c r="A339" s="2"/>
      <c r="B339" s="2"/>
      <c r="C339" s="2"/>
      <c r="D339" s="2"/>
      <c r="E339" s="2"/>
      <c r="F339" s="2"/>
      <c r="G339" s="25"/>
      <c r="I339" s="23"/>
    </row>
    <row r="340" spans="1:9" ht="12.75">
      <c r="A340" s="2"/>
      <c r="B340" s="2"/>
      <c r="C340" s="2"/>
      <c r="D340" s="2"/>
      <c r="E340" s="2"/>
      <c r="F340" s="2"/>
      <c r="G340" s="25"/>
      <c r="I340" s="23"/>
    </row>
    <row r="341" spans="1:9" ht="12.75">
      <c r="A341" s="2"/>
      <c r="B341" s="2"/>
      <c r="C341" s="2"/>
      <c r="D341" s="2"/>
      <c r="E341" s="2"/>
      <c r="F341" s="2"/>
      <c r="G341" s="25"/>
      <c r="I341" s="23"/>
    </row>
    <row r="342" spans="1:9" ht="12.75">
      <c r="A342" s="2"/>
      <c r="B342" s="2"/>
      <c r="C342" s="2"/>
      <c r="D342" s="2"/>
      <c r="E342" s="2"/>
      <c r="F342" s="2"/>
      <c r="G342" s="25"/>
      <c r="I342" s="23"/>
    </row>
    <row r="343" spans="1:9" ht="12.75">
      <c r="A343" s="2"/>
      <c r="B343" s="2"/>
      <c r="C343" s="2"/>
      <c r="D343" s="2"/>
      <c r="E343" s="2"/>
      <c r="F343" s="2"/>
      <c r="G343" s="25"/>
      <c r="I343" s="23"/>
    </row>
    <row r="344" spans="1:9" ht="12.75">
      <c r="A344" s="2"/>
      <c r="B344" s="2"/>
      <c r="C344" s="2"/>
      <c r="D344" s="2"/>
      <c r="E344" s="2"/>
      <c r="F344" s="2"/>
      <c r="G344" s="25"/>
      <c r="I344" s="23"/>
    </row>
    <row r="345" spans="1:9" ht="12.75">
      <c r="A345" s="2"/>
      <c r="B345" s="2"/>
      <c r="C345" s="2"/>
      <c r="D345" s="2"/>
      <c r="E345" s="2"/>
      <c r="F345" s="2"/>
      <c r="G345" s="25"/>
      <c r="I345" s="23"/>
    </row>
    <row r="346" spans="1:9" ht="12.75">
      <c r="A346" s="2"/>
      <c r="B346" s="2"/>
      <c r="C346" s="2"/>
      <c r="D346" s="2"/>
      <c r="E346" s="2"/>
      <c r="F346" s="2"/>
      <c r="G346" s="25"/>
      <c r="I346" s="23"/>
    </row>
    <row r="347" spans="1:9" ht="12.75">
      <c r="A347" s="2"/>
      <c r="B347" s="2"/>
      <c r="C347" s="2"/>
      <c r="D347" s="2"/>
      <c r="E347" s="2"/>
      <c r="F347" s="2"/>
      <c r="G347" s="25"/>
      <c r="I347" s="23"/>
    </row>
    <row r="348" spans="1:9" ht="12.75">
      <c r="A348" s="2"/>
      <c r="B348" s="2"/>
      <c r="C348" s="2"/>
      <c r="D348" s="2"/>
      <c r="E348" s="2"/>
      <c r="F348" s="2"/>
      <c r="G348" s="25"/>
      <c r="I348" s="23"/>
    </row>
    <row r="349" spans="1:9" ht="12.75">
      <c r="A349" s="2"/>
      <c r="B349" s="2"/>
      <c r="C349" s="2"/>
      <c r="D349" s="2"/>
      <c r="E349" s="2"/>
      <c r="F349" s="2"/>
      <c r="G349" s="25"/>
      <c r="I349" s="23"/>
    </row>
    <row r="350" spans="1:9" ht="12.75">
      <c r="A350" s="2"/>
      <c r="B350" s="2"/>
      <c r="C350" s="2"/>
      <c r="D350" s="2"/>
      <c r="E350" s="2"/>
      <c r="F350" s="2"/>
      <c r="G350" s="25"/>
      <c r="I350" s="23"/>
    </row>
    <row r="351" spans="1:9" ht="12.75">
      <c r="A351" s="2"/>
      <c r="B351" s="2"/>
      <c r="C351" s="2"/>
      <c r="D351" s="2"/>
      <c r="E351" s="2"/>
      <c r="F351" s="2"/>
      <c r="G351" s="25"/>
      <c r="I351" s="23"/>
    </row>
    <row r="352" spans="1:9" ht="12.75">
      <c r="A352" s="2"/>
      <c r="B352" s="2"/>
      <c r="C352" s="2"/>
      <c r="D352" s="2"/>
      <c r="E352" s="2"/>
      <c r="F352" s="2"/>
      <c r="G352" s="25"/>
      <c r="I352" s="23"/>
    </row>
    <row r="353" spans="1:9" ht="12.75">
      <c r="A353" s="2"/>
      <c r="B353" s="2"/>
      <c r="C353" s="2"/>
      <c r="D353" s="2"/>
      <c r="E353" s="2"/>
      <c r="F353" s="2"/>
      <c r="G353" s="25"/>
      <c r="I353" s="23"/>
    </row>
    <row r="354" spans="1:9" ht="12.75">
      <c r="A354" s="2"/>
      <c r="B354" s="2"/>
      <c r="C354" s="2"/>
      <c r="D354" s="2"/>
      <c r="E354" s="2"/>
      <c r="F354" s="2"/>
      <c r="G354" s="25"/>
      <c r="I354" s="23"/>
    </row>
    <row r="355" spans="1:9" ht="12.75">
      <c r="A355" s="2"/>
      <c r="B355" s="2"/>
      <c r="C355" s="2"/>
      <c r="D355" s="2"/>
      <c r="E355" s="2"/>
      <c r="F355" s="2"/>
      <c r="G355" s="25"/>
      <c r="I355" s="23"/>
    </row>
    <row r="356" spans="1:9" ht="12.75">
      <c r="A356" s="2"/>
      <c r="B356" s="2"/>
      <c r="C356" s="2"/>
      <c r="D356" s="2"/>
      <c r="E356" s="2"/>
      <c r="F356" s="2"/>
      <c r="G356" s="25"/>
      <c r="I356" s="23"/>
    </row>
    <row r="357" spans="1:9" ht="12.75">
      <c r="A357" s="2"/>
      <c r="B357" s="2"/>
      <c r="C357" s="2"/>
      <c r="D357" s="2"/>
      <c r="E357" s="2"/>
      <c r="F357" s="2"/>
      <c r="G357" s="25"/>
      <c r="I357" s="23"/>
    </row>
    <row r="358" spans="1:9" ht="12.75">
      <c r="A358" s="2"/>
      <c r="B358" s="2"/>
      <c r="C358" s="2"/>
      <c r="D358" s="2"/>
      <c r="E358" s="2"/>
      <c r="F358" s="2"/>
      <c r="G358" s="25"/>
      <c r="I358" s="23"/>
    </row>
    <row r="359" spans="1:9" ht="12.75">
      <c r="A359" s="2"/>
      <c r="B359" s="2"/>
      <c r="C359" s="2"/>
      <c r="D359" s="2"/>
      <c r="E359" s="2"/>
      <c r="F359" s="2"/>
      <c r="G359" s="25"/>
      <c r="I359" s="23"/>
    </row>
    <row r="360" spans="1:9" ht="12.75">
      <c r="A360" s="2"/>
      <c r="B360" s="2"/>
      <c r="C360" s="2"/>
      <c r="D360" s="2"/>
      <c r="E360" s="2"/>
      <c r="F360" s="2"/>
      <c r="G360" s="25"/>
      <c r="I360" s="23"/>
    </row>
    <row r="361" spans="1:9" ht="12.75">
      <c r="A361" s="2"/>
      <c r="B361" s="2"/>
      <c r="C361" s="2"/>
      <c r="D361" s="2"/>
      <c r="E361" s="2"/>
      <c r="F361" s="2"/>
      <c r="G361" s="25"/>
      <c r="I361" s="23"/>
    </row>
    <row r="362" spans="1:9" ht="12.75">
      <c r="A362" s="2"/>
      <c r="B362" s="2"/>
      <c r="C362" s="2"/>
      <c r="D362" s="2"/>
      <c r="E362" s="2"/>
      <c r="F362" s="2"/>
      <c r="G362" s="25"/>
      <c r="I362" s="23"/>
    </row>
    <row r="363" spans="1:9" ht="12.75">
      <c r="A363" s="2"/>
      <c r="B363" s="2"/>
      <c r="C363" s="2"/>
      <c r="D363" s="2"/>
      <c r="E363" s="2"/>
      <c r="F363" s="2"/>
      <c r="G363" s="25"/>
      <c r="I363" s="23"/>
    </row>
    <row r="364" spans="1:9" ht="12.75">
      <c r="A364" s="2"/>
      <c r="B364" s="2"/>
      <c r="C364" s="2"/>
      <c r="D364" s="2"/>
      <c r="E364" s="2"/>
      <c r="F364" s="2"/>
      <c r="G364" s="25"/>
      <c r="I364" s="23"/>
    </row>
    <row r="365" spans="1:9" ht="12.75">
      <c r="A365" s="2"/>
      <c r="B365" s="2"/>
      <c r="C365" s="2"/>
      <c r="D365" s="2"/>
      <c r="E365" s="2"/>
      <c r="F365" s="2"/>
      <c r="G365" s="25"/>
      <c r="I365" s="23"/>
    </row>
    <row r="366" spans="1:9" ht="12.75">
      <c r="A366" s="2"/>
      <c r="B366" s="2"/>
      <c r="C366" s="2"/>
      <c r="D366" s="2"/>
      <c r="E366" s="2"/>
      <c r="F366" s="2"/>
      <c r="G366" s="25"/>
      <c r="I366" s="23"/>
    </row>
    <row r="367" spans="1:9" ht="12.75">
      <c r="A367" s="2"/>
      <c r="B367" s="2"/>
      <c r="C367" s="2"/>
      <c r="D367" s="2"/>
      <c r="E367" s="2"/>
      <c r="F367" s="2"/>
      <c r="G367" s="25"/>
      <c r="I367" s="23"/>
    </row>
    <row r="368" spans="1:9" ht="12.75">
      <c r="A368" s="2"/>
      <c r="B368" s="2"/>
      <c r="C368" s="2"/>
      <c r="D368" s="2"/>
      <c r="E368" s="2"/>
      <c r="F368" s="2"/>
      <c r="G368" s="25"/>
      <c r="I368" s="23"/>
    </row>
    <row r="369" spans="1:9" ht="12.75">
      <c r="A369" s="2"/>
      <c r="B369" s="2"/>
      <c r="C369" s="2"/>
      <c r="D369" s="2"/>
      <c r="E369" s="2"/>
      <c r="F369" s="2"/>
      <c r="G369" s="25"/>
      <c r="I369" s="23"/>
    </row>
    <row r="370" spans="1:9" ht="12.75">
      <c r="A370" s="2"/>
      <c r="B370" s="2"/>
      <c r="C370" s="2"/>
      <c r="D370" s="2"/>
      <c r="E370" s="2"/>
      <c r="F370" s="2"/>
      <c r="G370" s="25"/>
      <c r="I370" s="23"/>
    </row>
    <row r="371" spans="1:9" ht="12.75">
      <c r="A371" s="2"/>
      <c r="B371" s="2"/>
      <c r="C371" s="2"/>
      <c r="D371" s="2"/>
      <c r="E371" s="2"/>
      <c r="F371" s="2"/>
      <c r="G371" s="25"/>
      <c r="I371" s="23"/>
    </row>
    <row r="372" spans="1:9" ht="12.75">
      <c r="A372" s="2"/>
      <c r="B372" s="2"/>
      <c r="C372" s="2"/>
      <c r="D372" s="2"/>
      <c r="E372" s="2"/>
      <c r="F372" s="2"/>
      <c r="G372" s="25"/>
      <c r="I372" s="23"/>
    </row>
    <row r="373" spans="1:9" ht="12.75">
      <c r="A373" s="2"/>
      <c r="B373" s="2"/>
      <c r="C373" s="2"/>
      <c r="D373" s="2"/>
      <c r="E373" s="2"/>
      <c r="F373" s="2"/>
      <c r="G373" s="25"/>
      <c r="I373" s="23"/>
    </row>
    <row r="374" spans="1:9" ht="12.75">
      <c r="A374" s="2"/>
      <c r="B374" s="2"/>
      <c r="C374" s="2"/>
      <c r="D374" s="2"/>
      <c r="E374" s="2"/>
      <c r="F374" s="2"/>
      <c r="G374" s="25"/>
      <c r="I374" s="23"/>
    </row>
    <row r="375" spans="1:9" ht="12.75">
      <c r="A375" s="2"/>
      <c r="B375" s="2"/>
      <c r="C375" s="2"/>
      <c r="D375" s="2"/>
      <c r="E375" s="2"/>
      <c r="F375" s="2"/>
      <c r="G375" s="25"/>
      <c r="I375" s="23"/>
    </row>
    <row r="376" spans="1:9" ht="12.75">
      <c r="A376" s="2"/>
      <c r="B376" s="2"/>
      <c r="C376" s="2"/>
      <c r="D376" s="2"/>
      <c r="E376" s="2"/>
      <c r="F376" s="2"/>
      <c r="G376" s="25"/>
      <c r="I376" s="23"/>
    </row>
    <row r="377" spans="1:9" ht="12.75">
      <c r="A377" s="2"/>
      <c r="B377" s="2"/>
      <c r="C377" s="2"/>
      <c r="D377" s="2"/>
      <c r="E377" s="2"/>
      <c r="F377" s="2"/>
      <c r="G377" s="25"/>
      <c r="I377" s="23"/>
    </row>
    <row r="378" spans="1:9" ht="12.75">
      <c r="A378" s="2"/>
      <c r="B378" s="2"/>
      <c r="C378" s="2"/>
      <c r="D378" s="2"/>
      <c r="E378" s="2"/>
      <c r="F378" s="2"/>
      <c r="G378" s="25"/>
      <c r="I378" s="23"/>
    </row>
    <row r="379" spans="1:9" ht="12.75">
      <c r="A379" s="2"/>
      <c r="B379" s="2"/>
      <c r="C379" s="2"/>
      <c r="D379" s="2"/>
      <c r="E379" s="2"/>
      <c r="F379" s="2"/>
      <c r="G379" s="25"/>
      <c r="I379" s="23"/>
    </row>
    <row r="380" spans="1:9" ht="12.75">
      <c r="A380" s="2"/>
      <c r="B380" s="2"/>
      <c r="C380" s="2"/>
      <c r="D380" s="2"/>
      <c r="E380" s="2"/>
      <c r="F380" s="2"/>
      <c r="G380" s="25"/>
      <c r="I380" s="23"/>
    </row>
    <row r="381" spans="1:9" ht="12.75">
      <c r="A381" s="2"/>
      <c r="B381" s="2"/>
      <c r="C381" s="2"/>
      <c r="D381" s="2"/>
      <c r="E381" s="2"/>
      <c r="F381" s="2"/>
      <c r="G381" s="25"/>
      <c r="I381" s="23"/>
    </row>
    <row r="382" spans="1:9" ht="12.75">
      <c r="A382" s="2"/>
      <c r="B382" s="2"/>
      <c r="C382" s="2"/>
      <c r="D382" s="2"/>
      <c r="E382" s="2"/>
      <c r="F382" s="2"/>
      <c r="G382" s="25"/>
      <c r="I382" s="23"/>
    </row>
    <row r="383" spans="1:9" ht="12.75">
      <c r="A383" s="2"/>
      <c r="B383" s="2"/>
      <c r="C383" s="2"/>
      <c r="D383" s="2"/>
      <c r="E383" s="2"/>
      <c r="F383" s="2"/>
      <c r="G383" s="25"/>
      <c r="I383" s="23"/>
    </row>
    <row r="384" spans="1:9" ht="12.75">
      <c r="A384" s="2"/>
      <c r="B384" s="2"/>
      <c r="C384" s="2"/>
      <c r="D384" s="2"/>
      <c r="E384" s="2"/>
      <c r="F384" s="2"/>
      <c r="G384" s="25"/>
      <c r="I384" s="23"/>
    </row>
    <row r="385" spans="1:9" ht="12.75">
      <c r="A385" s="2"/>
      <c r="B385" s="2"/>
      <c r="C385" s="2"/>
      <c r="D385" s="2"/>
      <c r="E385" s="2"/>
      <c r="F385" s="2"/>
      <c r="G385" s="25"/>
      <c r="I385" s="23"/>
    </row>
    <row r="386" spans="1:9" ht="12.75">
      <c r="A386" s="2"/>
      <c r="B386" s="2"/>
      <c r="C386" s="2"/>
      <c r="D386" s="2"/>
      <c r="E386" s="2"/>
      <c r="F386" s="2"/>
      <c r="G386" s="25"/>
      <c r="I386" s="23"/>
    </row>
    <row r="387" spans="1:9" ht="12.75">
      <c r="A387" s="2"/>
      <c r="B387" s="2"/>
      <c r="C387" s="2"/>
      <c r="D387" s="2"/>
      <c r="E387" s="2"/>
      <c r="F387" s="2"/>
      <c r="G387" s="25"/>
      <c r="I387" s="23"/>
    </row>
    <row r="388" spans="1:9" ht="12.75">
      <c r="A388" s="2"/>
      <c r="B388" s="2"/>
      <c r="C388" s="2"/>
      <c r="D388" s="2"/>
      <c r="E388" s="2"/>
      <c r="F388" s="2"/>
      <c r="G388" s="25"/>
      <c r="I388" s="23"/>
    </row>
    <row r="389" spans="1:9" ht="12.75">
      <c r="A389" s="2"/>
      <c r="B389" s="2"/>
      <c r="C389" s="2"/>
      <c r="D389" s="2"/>
      <c r="E389" s="2"/>
      <c r="F389" s="2"/>
      <c r="G389" s="25"/>
      <c r="I389" s="23"/>
    </row>
    <row r="390" spans="1:9" ht="12.75">
      <c r="A390" s="2"/>
      <c r="B390" s="2"/>
      <c r="C390" s="2"/>
      <c r="D390" s="2"/>
      <c r="E390" s="2"/>
      <c r="F390" s="2"/>
      <c r="G390" s="25"/>
      <c r="I390" s="23"/>
    </row>
    <row r="391" spans="1:9" ht="12.75">
      <c r="A391" s="2"/>
      <c r="B391" s="2"/>
      <c r="C391" s="2"/>
      <c r="D391" s="2"/>
      <c r="E391" s="2"/>
      <c r="F391" s="2"/>
      <c r="G391" s="25"/>
      <c r="I391" s="23"/>
    </row>
    <row r="392" spans="1:9" ht="12.75">
      <c r="A392" s="2"/>
      <c r="B392" s="2"/>
      <c r="C392" s="2"/>
      <c r="D392" s="2"/>
      <c r="E392" s="2"/>
      <c r="F392" s="2"/>
      <c r="G392" s="25"/>
      <c r="I392" s="23"/>
    </row>
    <row r="393" spans="1:9" ht="12.75">
      <c r="A393" s="2"/>
      <c r="B393" s="2"/>
      <c r="C393" s="2"/>
      <c r="D393" s="2"/>
      <c r="E393" s="2"/>
      <c r="F393" s="2"/>
      <c r="G393" s="25"/>
      <c r="I393" s="23"/>
    </row>
    <row r="394" spans="1:9" ht="12.75">
      <c r="A394" s="2"/>
      <c r="B394" s="2"/>
      <c r="C394" s="2"/>
      <c r="D394" s="2"/>
      <c r="E394" s="2"/>
      <c r="F394" s="2"/>
      <c r="G394" s="25"/>
      <c r="I394" s="23"/>
    </row>
    <row r="395" spans="1:9" ht="12.75">
      <c r="A395" s="2"/>
      <c r="B395" s="2"/>
      <c r="C395" s="2"/>
      <c r="D395" s="2"/>
      <c r="E395" s="2"/>
      <c r="F395" s="2"/>
      <c r="G395" s="25"/>
      <c r="I395" s="23"/>
    </row>
    <row r="396" spans="1:9" ht="12.75">
      <c r="A396" s="2"/>
      <c r="B396" s="2"/>
      <c r="C396" s="2"/>
      <c r="D396" s="2"/>
      <c r="E396" s="2"/>
      <c r="F396" s="2"/>
      <c r="G396" s="25"/>
      <c r="I396" s="23"/>
    </row>
    <row r="397" spans="1:9" ht="12.75">
      <c r="A397" s="2"/>
      <c r="B397" s="2"/>
      <c r="C397" s="2"/>
      <c r="D397" s="2"/>
      <c r="E397" s="2"/>
      <c r="F397" s="2"/>
      <c r="G397" s="25"/>
      <c r="I397" s="23"/>
    </row>
    <row r="398" spans="1:9" ht="12.75">
      <c r="A398" s="2"/>
      <c r="B398" s="2"/>
      <c r="C398" s="2"/>
      <c r="D398" s="2"/>
      <c r="E398" s="2"/>
      <c r="F398" s="2"/>
      <c r="G398" s="25"/>
      <c r="I398" s="23"/>
    </row>
    <row r="399" spans="1:9" ht="12.75">
      <c r="A399" s="2"/>
      <c r="B399" s="2"/>
      <c r="C399" s="2"/>
      <c r="D399" s="2"/>
      <c r="E399" s="2"/>
      <c r="F399" s="2"/>
      <c r="G399" s="25"/>
      <c r="I399" s="23"/>
    </row>
    <row r="400" spans="1:9" ht="12.75">
      <c r="A400" s="2"/>
      <c r="B400" s="2"/>
      <c r="C400" s="2"/>
      <c r="D400" s="2"/>
      <c r="E400" s="2"/>
      <c r="F400" s="2"/>
      <c r="G400" s="25"/>
      <c r="I400" s="23"/>
    </row>
    <row r="401" spans="1:9" ht="12.75">
      <c r="A401" s="2"/>
      <c r="B401" s="2"/>
      <c r="C401" s="2"/>
      <c r="D401" s="2"/>
      <c r="E401" s="2"/>
      <c r="F401" s="2"/>
      <c r="G401" s="25"/>
      <c r="I401" s="23"/>
    </row>
    <row r="402" spans="1:9" ht="12.75">
      <c r="A402" s="2"/>
      <c r="B402" s="2"/>
      <c r="C402" s="2"/>
      <c r="D402" s="2"/>
      <c r="E402" s="2"/>
      <c r="F402" s="2"/>
      <c r="G402" s="25"/>
      <c r="I402" s="23"/>
    </row>
    <row r="403" spans="1:9" ht="12.75">
      <c r="A403" s="2"/>
      <c r="B403" s="2"/>
      <c r="C403" s="2"/>
      <c r="D403" s="2"/>
      <c r="E403" s="2"/>
      <c r="F403" s="2"/>
      <c r="G403" s="25"/>
      <c r="I403" s="23"/>
    </row>
    <row r="404" spans="1:9" ht="12.75">
      <c r="A404" s="2"/>
      <c r="B404" s="2"/>
      <c r="C404" s="2"/>
      <c r="D404" s="2"/>
      <c r="E404" s="2"/>
      <c r="F404" s="2"/>
      <c r="G404" s="25"/>
      <c r="I404" s="23"/>
    </row>
    <row r="405" spans="1:9" ht="12.75">
      <c r="A405" s="2"/>
      <c r="B405" s="2"/>
      <c r="C405" s="2"/>
      <c r="D405" s="2"/>
      <c r="E405" s="2"/>
      <c r="F405" s="2"/>
      <c r="G405" s="25"/>
      <c r="I405" s="23"/>
    </row>
    <row r="406" spans="1:9" ht="12.75">
      <c r="A406" s="2"/>
      <c r="B406" s="2"/>
      <c r="C406" s="2"/>
      <c r="D406" s="2"/>
      <c r="E406" s="2"/>
      <c r="F406" s="2"/>
      <c r="G406" s="25"/>
      <c r="I406" s="23"/>
    </row>
    <row r="407" spans="1:9" ht="12.75">
      <c r="A407" s="2"/>
      <c r="B407" s="2"/>
      <c r="C407" s="2"/>
      <c r="D407" s="2"/>
      <c r="E407" s="2"/>
      <c r="F407" s="2"/>
      <c r="G407" s="25"/>
      <c r="I407" s="23"/>
    </row>
    <row r="408" spans="1:9" ht="12.75">
      <c r="A408" s="2"/>
      <c r="B408" s="2"/>
      <c r="C408" s="2"/>
      <c r="D408" s="2"/>
      <c r="E408" s="2"/>
      <c r="F408" s="2"/>
      <c r="G408" s="25"/>
      <c r="I408" s="23"/>
    </row>
    <row r="409" spans="1:9" ht="12.75">
      <c r="A409" s="2"/>
      <c r="B409" s="2"/>
      <c r="C409" s="2"/>
      <c r="D409" s="2"/>
      <c r="E409" s="2"/>
      <c r="F409" s="2"/>
      <c r="G409" s="25"/>
      <c r="I409" s="23"/>
    </row>
    <row r="410" spans="1:9" ht="12.75">
      <c r="A410" s="2"/>
      <c r="B410" s="2"/>
      <c r="C410" s="2"/>
      <c r="D410" s="2"/>
      <c r="E410" s="2"/>
      <c r="F410" s="2"/>
      <c r="G410" s="25"/>
      <c r="I410" s="23"/>
    </row>
    <row r="411" spans="1:9" ht="12.75">
      <c r="A411" s="2"/>
      <c r="B411" s="2"/>
      <c r="C411" s="2"/>
      <c r="D411" s="2"/>
      <c r="E411" s="2"/>
      <c r="F411" s="2"/>
      <c r="G411" s="25"/>
      <c r="I411" s="23"/>
    </row>
    <row r="412" spans="1:9" ht="12.75">
      <c r="A412" s="2"/>
      <c r="B412" s="2"/>
      <c r="C412" s="2"/>
      <c r="D412" s="2"/>
      <c r="E412" s="2"/>
      <c r="F412" s="2"/>
      <c r="G412" s="25"/>
      <c r="I412" s="23"/>
    </row>
    <row r="413" spans="1:9" ht="12.75">
      <c r="A413" s="2"/>
      <c r="B413" s="2"/>
      <c r="C413" s="2"/>
      <c r="D413" s="2"/>
      <c r="E413" s="2"/>
      <c r="F413" s="2"/>
      <c r="G413" s="25"/>
      <c r="I413" s="23"/>
    </row>
    <row r="414" spans="1:9" ht="12.75">
      <c r="A414" s="2"/>
      <c r="B414" s="2"/>
      <c r="C414" s="2"/>
      <c r="D414" s="2"/>
      <c r="E414" s="2"/>
      <c r="F414" s="2"/>
      <c r="G414" s="25"/>
      <c r="I414" s="23"/>
    </row>
    <row r="415" spans="1:9" ht="12.75">
      <c r="A415" s="2"/>
      <c r="B415" s="2"/>
      <c r="C415" s="2"/>
      <c r="D415" s="2"/>
      <c r="E415" s="2"/>
      <c r="F415" s="2"/>
      <c r="G415" s="25"/>
      <c r="I415" s="23"/>
    </row>
    <row r="416" spans="1:9" ht="12.75">
      <c r="A416" s="2"/>
      <c r="B416" s="2"/>
      <c r="C416" s="2"/>
      <c r="D416" s="2"/>
      <c r="E416" s="2"/>
      <c r="F416" s="2"/>
      <c r="G416" s="25"/>
      <c r="I416" s="23"/>
    </row>
    <row r="417" spans="1:9" ht="12.75">
      <c r="A417" s="2"/>
      <c r="B417" s="2"/>
      <c r="C417" s="2"/>
      <c r="D417" s="2"/>
      <c r="E417" s="2"/>
      <c r="F417" s="2"/>
      <c r="G417" s="25"/>
      <c r="I417" s="23"/>
    </row>
    <row r="418" spans="1:9" ht="12.75">
      <c r="A418" s="2"/>
      <c r="B418" s="2"/>
      <c r="C418" s="2"/>
      <c r="D418" s="2"/>
      <c r="E418" s="2"/>
      <c r="F418" s="2"/>
      <c r="G418" s="25"/>
      <c r="I418" s="23"/>
    </row>
    <row r="419" spans="1:9" ht="12.75">
      <c r="A419" s="2"/>
      <c r="B419" s="2"/>
      <c r="C419" s="2"/>
      <c r="D419" s="2"/>
      <c r="E419" s="2"/>
      <c r="F419" s="2"/>
      <c r="G419" s="25"/>
      <c r="I419" s="23"/>
    </row>
    <row r="420" spans="1:9" ht="12.75">
      <c r="A420" s="2"/>
      <c r="B420" s="2"/>
      <c r="C420" s="2"/>
      <c r="D420" s="2"/>
      <c r="E420" s="2"/>
      <c r="F420" s="2"/>
      <c r="G420" s="25"/>
      <c r="I420" s="23"/>
    </row>
    <row r="421" spans="1:9" ht="12.75">
      <c r="A421" s="2"/>
      <c r="B421" s="2"/>
      <c r="C421" s="2"/>
      <c r="D421" s="2"/>
      <c r="E421" s="2"/>
      <c r="F421" s="2"/>
      <c r="G421" s="25"/>
      <c r="I421" s="23"/>
    </row>
    <row r="422" spans="1:9" ht="12.75">
      <c r="A422" s="2"/>
      <c r="B422" s="2"/>
      <c r="C422" s="2"/>
      <c r="D422" s="2"/>
      <c r="E422" s="2"/>
      <c r="F422" s="2"/>
      <c r="G422" s="25"/>
      <c r="I422" s="23"/>
    </row>
    <row r="423" spans="1:9" ht="12.75">
      <c r="A423" s="2"/>
      <c r="B423" s="2"/>
      <c r="C423" s="2"/>
      <c r="D423" s="2"/>
      <c r="E423" s="2"/>
      <c r="F423" s="2"/>
      <c r="G423" s="25"/>
      <c r="I423" s="23"/>
    </row>
    <row r="424" spans="1:9" ht="12.75">
      <c r="A424" s="2"/>
      <c r="B424" s="2"/>
      <c r="C424" s="2"/>
      <c r="D424" s="2"/>
      <c r="E424" s="2"/>
      <c r="F424" s="2"/>
      <c r="G424" s="25"/>
      <c r="I424" s="23"/>
    </row>
    <row r="425" spans="1:9" ht="12.75">
      <c r="A425" s="2"/>
      <c r="B425" s="2"/>
      <c r="C425" s="2"/>
      <c r="D425" s="2"/>
      <c r="E425" s="2"/>
      <c r="F425" s="2"/>
      <c r="G425" s="25"/>
      <c r="I425" s="23"/>
    </row>
    <row r="426" spans="1:9" ht="12.75">
      <c r="A426" s="2"/>
      <c r="B426" s="2"/>
      <c r="C426" s="2"/>
      <c r="D426" s="2"/>
      <c r="E426" s="2"/>
      <c r="F426" s="2"/>
      <c r="G426" s="25"/>
      <c r="I426" s="23"/>
    </row>
    <row r="427" spans="1:9" ht="12.75">
      <c r="A427" s="2"/>
      <c r="B427" s="2"/>
      <c r="C427" s="2"/>
      <c r="D427" s="2"/>
      <c r="E427" s="2"/>
      <c r="F427" s="2"/>
      <c r="G427" s="25"/>
      <c r="I427" s="23"/>
    </row>
    <row r="428" spans="1:9" ht="12.75">
      <c r="A428" s="2"/>
      <c r="B428" s="2"/>
      <c r="C428" s="2"/>
      <c r="D428" s="2"/>
      <c r="E428" s="2"/>
      <c r="F428" s="2"/>
      <c r="G428" s="25"/>
      <c r="I428" s="23"/>
    </row>
    <row r="429" spans="1:9" ht="12.75">
      <c r="A429" s="2"/>
      <c r="B429" s="2"/>
      <c r="C429" s="2"/>
      <c r="D429" s="2"/>
      <c r="E429" s="2"/>
      <c r="F429" s="2"/>
      <c r="G429" s="25"/>
      <c r="I429" s="23"/>
    </row>
    <row r="430" spans="1:9" ht="12.75">
      <c r="A430" s="2"/>
      <c r="B430" s="2"/>
      <c r="C430" s="2"/>
      <c r="D430" s="2"/>
      <c r="E430" s="2"/>
      <c r="F430" s="2"/>
      <c r="G430" s="25"/>
      <c r="I430" s="23"/>
    </row>
    <row r="431" spans="1:9" ht="12.75">
      <c r="A431" s="2"/>
      <c r="B431" s="2"/>
      <c r="C431" s="2"/>
      <c r="D431" s="2"/>
      <c r="E431" s="2"/>
      <c r="F431" s="2"/>
      <c r="G431" s="25"/>
      <c r="I431" s="23"/>
    </row>
    <row r="432" spans="1:9" ht="12.75">
      <c r="A432" s="2"/>
      <c r="B432" s="2"/>
      <c r="C432" s="2"/>
      <c r="D432" s="2"/>
      <c r="E432" s="2"/>
      <c r="F432" s="2"/>
      <c r="G432" s="25"/>
      <c r="I432" s="23"/>
    </row>
    <row r="433" spans="1:9" ht="12.75">
      <c r="A433" s="2"/>
      <c r="B433" s="2"/>
      <c r="C433" s="2"/>
      <c r="D433" s="2"/>
      <c r="E433" s="2"/>
      <c r="F433" s="2"/>
      <c r="G433" s="25"/>
      <c r="I433" s="23"/>
    </row>
    <row r="434" spans="1:9" ht="12.75">
      <c r="A434" s="2"/>
      <c r="B434" s="2"/>
      <c r="C434" s="2"/>
      <c r="D434" s="2"/>
      <c r="E434" s="2"/>
      <c r="F434" s="2"/>
      <c r="G434" s="25"/>
      <c r="I434" s="23"/>
    </row>
    <row r="435" spans="1:9" ht="12.75">
      <c r="A435" s="2"/>
      <c r="B435" s="2"/>
      <c r="C435" s="2"/>
      <c r="D435" s="2"/>
      <c r="E435" s="2"/>
      <c r="F435" s="2"/>
      <c r="G435" s="25"/>
      <c r="I435" s="23"/>
    </row>
    <row r="436" spans="1:9" ht="12.75">
      <c r="A436" s="2"/>
      <c r="B436" s="2"/>
      <c r="C436" s="2"/>
      <c r="D436" s="2"/>
      <c r="E436" s="2"/>
      <c r="F436" s="2"/>
      <c r="G436" s="25"/>
      <c r="I436" s="23"/>
    </row>
    <row r="437" spans="1:9" ht="12.75">
      <c r="A437" s="2"/>
      <c r="B437" s="2"/>
      <c r="C437" s="2"/>
      <c r="D437" s="2"/>
      <c r="E437" s="2"/>
      <c r="F437" s="2"/>
      <c r="G437" s="25"/>
      <c r="I437" s="23"/>
    </row>
    <row r="438" spans="1:9" ht="12.75">
      <c r="A438" s="2"/>
      <c r="B438" s="2"/>
      <c r="C438" s="2"/>
      <c r="D438" s="2"/>
      <c r="E438" s="2"/>
      <c r="F438" s="2"/>
      <c r="G438" s="25"/>
      <c r="I438" s="23"/>
    </row>
    <row r="439" spans="1:9" ht="12.75">
      <c r="A439" s="2"/>
      <c r="B439" s="2"/>
      <c r="C439" s="2"/>
      <c r="D439" s="2"/>
      <c r="E439" s="2"/>
      <c r="F439" s="2"/>
      <c r="G439" s="25"/>
      <c r="I439" s="23"/>
    </row>
    <row r="440" spans="1:9" ht="12.75">
      <c r="A440" s="2"/>
      <c r="B440" s="2"/>
      <c r="C440" s="2"/>
      <c r="D440" s="2"/>
      <c r="E440" s="2"/>
      <c r="F440" s="2"/>
      <c r="G440" s="25"/>
      <c r="I440" s="23"/>
    </row>
    <row r="441" spans="1:9" ht="12.75">
      <c r="A441" s="2"/>
      <c r="B441" s="2"/>
      <c r="C441" s="2"/>
      <c r="D441" s="2"/>
      <c r="E441" s="2"/>
      <c r="F441" s="2"/>
      <c r="G441" s="25"/>
      <c r="I441" s="23"/>
    </row>
    <row r="442" spans="1:9" ht="12.75">
      <c r="A442" s="2"/>
      <c r="B442" s="2"/>
      <c r="C442" s="2"/>
      <c r="D442" s="2"/>
      <c r="E442" s="2"/>
      <c r="F442" s="2"/>
      <c r="G442" s="25"/>
      <c r="I442" s="23"/>
    </row>
    <row r="443" spans="1:9" ht="12.75">
      <c r="A443" s="2"/>
      <c r="B443" s="2"/>
      <c r="C443" s="2"/>
      <c r="D443" s="2"/>
      <c r="E443" s="2"/>
      <c r="F443" s="2"/>
      <c r="G443" s="25"/>
      <c r="I443" s="23"/>
    </row>
    <row r="444" spans="1:9" ht="12.75">
      <c r="A444" s="2"/>
      <c r="B444" s="2"/>
      <c r="C444" s="2"/>
      <c r="D444" s="2"/>
      <c r="E444" s="2"/>
      <c r="F444" s="2"/>
      <c r="G444" s="25"/>
      <c r="I444" s="23"/>
    </row>
    <row r="445" spans="1:9" ht="12.75">
      <c r="A445" s="2"/>
      <c r="B445" s="2"/>
      <c r="C445" s="2"/>
      <c r="D445" s="2"/>
      <c r="E445" s="2"/>
      <c r="F445" s="2"/>
      <c r="G445" s="25"/>
      <c r="I445" s="23"/>
    </row>
    <row r="446" spans="1:9" ht="12.75">
      <c r="A446" s="2"/>
      <c r="B446" s="2"/>
      <c r="C446" s="2"/>
      <c r="D446" s="2"/>
      <c r="E446" s="2"/>
      <c r="F446" s="2"/>
      <c r="G446" s="25"/>
      <c r="I446" s="23"/>
    </row>
    <row r="447" spans="1:9" ht="12.75">
      <c r="A447" s="2"/>
      <c r="B447" s="2"/>
      <c r="C447" s="2"/>
      <c r="D447" s="2"/>
      <c r="E447" s="2"/>
      <c r="F447" s="2"/>
      <c r="G447" s="25"/>
      <c r="I447" s="23"/>
    </row>
    <row r="448" spans="1:9" ht="12.75">
      <c r="A448" s="2"/>
      <c r="B448" s="2"/>
      <c r="C448" s="2"/>
      <c r="D448" s="2"/>
      <c r="E448" s="2"/>
      <c r="F448" s="2"/>
      <c r="G448" s="25"/>
      <c r="I448" s="23"/>
    </row>
    <row r="449" spans="1:9" ht="12.75">
      <c r="A449" s="2"/>
      <c r="B449" s="2"/>
      <c r="C449" s="2"/>
      <c r="D449" s="2"/>
      <c r="E449" s="2"/>
      <c r="F449" s="2"/>
      <c r="G449" s="25"/>
      <c r="I449" s="23"/>
    </row>
    <row r="450" spans="1:9" ht="12.75">
      <c r="A450" s="2"/>
      <c r="B450" s="2"/>
      <c r="C450" s="2"/>
      <c r="D450" s="2"/>
      <c r="E450" s="2"/>
      <c r="F450" s="2"/>
      <c r="G450" s="25"/>
      <c r="I450" s="23"/>
    </row>
    <row r="451" spans="1:9" ht="12.75">
      <c r="A451" s="2"/>
      <c r="B451" s="2"/>
      <c r="C451" s="2"/>
      <c r="D451" s="2"/>
      <c r="E451" s="2"/>
      <c r="F451" s="2"/>
      <c r="G451" s="25"/>
      <c r="I451" s="23"/>
    </row>
    <row r="452" spans="1:9" ht="12.75">
      <c r="A452" s="2"/>
      <c r="B452" s="2"/>
      <c r="C452" s="2"/>
      <c r="D452" s="2"/>
      <c r="E452" s="2"/>
      <c r="F452" s="2"/>
      <c r="G452" s="25"/>
      <c r="I452" s="23"/>
    </row>
    <row r="453" spans="1:9" ht="12.75">
      <c r="A453" s="2"/>
      <c r="B453" s="2"/>
      <c r="C453" s="2"/>
      <c r="D453" s="2"/>
      <c r="E453" s="2"/>
      <c r="F453" s="2"/>
      <c r="G453" s="25"/>
      <c r="I453" s="23"/>
    </row>
    <row r="454" spans="1:9" ht="12.75">
      <c r="A454" s="2"/>
      <c r="B454" s="2"/>
      <c r="C454" s="2"/>
      <c r="D454" s="2"/>
      <c r="E454" s="2"/>
      <c r="F454" s="2"/>
      <c r="G454" s="25"/>
      <c r="I454" s="23"/>
    </row>
    <row r="455" spans="1:9" ht="12.75">
      <c r="A455" s="2"/>
      <c r="B455" s="2"/>
      <c r="C455" s="2"/>
      <c r="D455" s="2"/>
      <c r="E455" s="2"/>
      <c r="F455" s="2"/>
      <c r="G455" s="25"/>
      <c r="I455" s="23"/>
    </row>
    <row r="456" spans="1:9" ht="12.75">
      <c r="A456" s="2"/>
      <c r="B456" s="2"/>
      <c r="C456" s="2"/>
      <c r="D456" s="2"/>
      <c r="E456" s="2"/>
      <c r="F456" s="2"/>
      <c r="G456" s="25"/>
      <c r="I456" s="23"/>
    </row>
    <row r="457" spans="1:9" ht="12.75">
      <c r="A457" s="2"/>
      <c r="B457" s="2"/>
      <c r="C457" s="2"/>
      <c r="D457" s="2"/>
      <c r="E457" s="2"/>
      <c r="F457" s="2"/>
      <c r="G457" s="25"/>
      <c r="I457" s="23"/>
    </row>
    <row r="458" spans="1:9" ht="12.75">
      <c r="A458" s="2"/>
      <c r="B458" s="2"/>
      <c r="C458" s="2"/>
      <c r="D458" s="2"/>
      <c r="E458" s="2"/>
      <c r="F458" s="2"/>
      <c r="G458" s="25"/>
      <c r="I458" s="23"/>
    </row>
    <row r="459" spans="1:9" ht="12.75">
      <c r="A459" s="2"/>
      <c r="B459" s="2"/>
      <c r="C459" s="2"/>
      <c r="D459" s="2"/>
      <c r="E459" s="2"/>
      <c r="F459" s="2"/>
      <c r="G459" s="25"/>
      <c r="I459" s="23"/>
    </row>
    <row r="460" spans="1:9" ht="12.75">
      <c r="A460" s="2"/>
      <c r="B460" s="2"/>
      <c r="C460" s="2"/>
      <c r="D460" s="2"/>
      <c r="E460" s="2"/>
      <c r="F460" s="2"/>
      <c r="G460" s="25"/>
      <c r="I460" s="23"/>
    </row>
    <row r="461" spans="1:9" ht="12.75">
      <c r="A461" s="2"/>
      <c r="B461" s="2"/>
      <c r="C461" s="2"/>
      <c r="D461" s="2"/>
      <c r="E461" s="2"/>
      <c r="F461" s="2"/>
      <c r="G461" s="25"/>
      <c r="I461" s="23"/>
    </row>
    <row r="462" spans="1:9" ht="12.75">
      <c r="A462" s="2"/>
      <c r="B462" s="2"/>
      <c r="C462" s="2"/>
      <c r="D462" s="2"/>
      <c r="E462" s="2"/>
      <c r="F462" s="2"/>
      <c r="G462" s="25"/>
      <c r="I462" s="23"/>
    </row>
    <row r="463" spans="1:9" ht="12.75">
      <c r="A463" s="2"/>
      <c r="B463" s="2"/>
      <c r="C463" s="2"/>
      <c r="D463" s="2"/>
      <c r="E463" s="2"/>
      <c r="F463" s="2"/>
      <c r="G463" s="25"/>
      <c r="I463" s="23"/>
    </row>
    <row r="464" spans="1:9" ht="12.75">
      <c r="A464" s="2"/>
      <c r="B464" s="2"/>
      <c r="C464" s="2"/>
      <c r="D464" s="2"/>
      <c r="E464" s="2"/>
      <c r="F464" s="2"/>
      <c r="G464" s="25"/>
      <c r="I464" s="23"/>
    </row>
    <row r="465" spans="1:9" ht="12.75">
      <c r="A465" s="2"/>
      <c r="B465" s="2"/>
      <c r="C465" s="2"/>
      <c r="D465" s="2"/>
      <c r="E465" s="2"/>
      <c r="F465" s="2"/>
      <c r="G465" s="25"/>
      <c r="I465" s="23"/>
    </row>
    <row r="466" spans="1:9" ht="12.75">
      <c r="A466" s="2"/>
      <c r="B466" s="2"/>
      <c r="C466" s="2"/>
      <c r="D466" s="2"/>
      <c r="E466" s="2"/>
      <c r="F466" s="2"/>
      <c r="G466" s="25"/>
      <c r="I466" s="23"/>
    </row>
    <row r="467" spans="1:9" ht="12.75">
      <c r="A467" s="2"/>
      <c r="B467" s="2"/>
      <c r="C467" s="2"/>
      <c r="D467" s="2"/>
      <c r="E467" s="2"/>
      <c r="F467" s="2"/>
      <c r="G467" s="25"/>
      <c r="I467" s="23"/>
    </row>
    <row r="468" spans="1:9" ht="12.75">
      <c r="A468" s="2"/>
      <c r="B468" s="2"/>
      <c r="C468" s="2"/>
      <c r="D468" s="2"/>
      <c r="E468" s="2"/>
      <c r="F468" s="2"/>
      <c r="G468" s="25"/>
      <c r="I468" s="23"/>
    </row>
    <row r="469" spans="1:9" ht="12.75">
      <c r="A469" s="2"/>
      <c r="B469" s="2"/>
      <c r="C469" s="2"/>
      <c r="D469" s="2"/>
      <c r="E469" s="2"/>
      <c r="F469" s="2"/>
      <c r="G469" s="25"/>
      <c r="I469" s="23"/>
    </row>
    <row r="470" spans="1:9" ht="12.75">
      <c r="A470" s="2"/>
      <c r="B470" s="2"/>
      <c r="C470" s="2"/>
      <c r="D470" s="2"/>
      <c r="E470" s="2"/>
      <c r="F470" s="2"/>
      <c r="G470" s="25"/>
      <c r="I470" s="23"/>
    </row>
    <row r="471" spans="1:9" ht="12.75">
      <c r="A471" s="2"/>
      <c r="B471" s="2"/>
      <c r="C471" s="2"/>
      <c r="D471" s="2"/>
      <c r="E471" s="2"/>
      <c r="F471" s="2"/>
      <c r="G471" s="25"/>
      <c r="I471" s="23"/>
    </row>
    <row r="472" spans="1:9" ht="12.75">
      <c r="A472" s="2"/>
      <c r="B472" s="2"/>
      <c r="C472" s="2"/>
      <c r="D472" s="2"/>
      <c r="E472" s="2"/>
      <c r="F472" s="2"/>
      <c r="G472" s="25"/>
      <c r="I472" s="23"/>
    </row>
    <row r="473" spans="1:9" ht="12.75">
      <c r="A473" s="2"/>
      <c r="B473" s="2"/>
      <c r="C473" s="2"/>
      <c r="D473" s="2"/>
      <c r="E473" s="2"/>
      <c r="F473" s="2"/>
      <c r="G473" s="25"/>
      <c r="I473" s="23"/>
    </row>
    <row r="474" spans="1:9" ht="12.75">
      <c r="A474" s="2"/>
      <c r="B474" s="2"/>
      <c r="C474" s="2"/>
      <c r="D474" s="2"/>
      <c r="E474" s="2"/>
      <c r="F474" s="2"/>
      <c r="G474" s="25"/>
      <c r="I474" s="23"/>
    </row>
    <row r="475" spans="1:9" ht="12.75">
      <c r="A475" s="2"/>
      <c r="B475" s="2"/>
      <c r="C475" s="2"/>
      <c r="D475" s="2"/>
      <c r="E475" s="2"/>
      <c r="F475" s="2"/>
      <c r="G475" s="25"/>
      <c r="I475" s="23"/>
    </row>
    <row r="476" spans="1:9" ht="12.75">
      <c r="A476" s="2"/>
      <c r="B476" s="2"/>
      <c r="C476" s="2"/>
      <c r="D476" s="2"/>
      <c r="E476" s="2"/>
      <c r="F476" s="2"/>
      <c r="G476" s="25"/>
      <c r="I476" s="23"/>
    </row>
    <row r="477" spans="1:9" ht="12.75">
      <c r="A477" s="2"/>
      <c r="B477" s="2"/>
      <c r="C477" s="2"/>
      <c r="D477" s="2"/>
      <c r="E477" s="2"/>
      <c r="F477" s="2"/>
      <c r="G477" s="25"/>
      <c r="I477" s="23"/>
    </row>
    <row r="478" spans="1:9" ht="12.75">
      <c r="A478" s="2"/>
      <c r="B478" s="2"/>
      <c r="C478" s="2"/>
      <c r="D478" s="2"/>
      <c r="E478" s="2"/>
      <c r="F478" s="2"/>
      <c r="G478" s="25"/>
      <c r="I478" s="23"/>
    </row>
    <row r="479" spans="1:9" ht="12.75">
      <c r="A479" s="2"/>
      <c r="B479" s="2"/>
      <c r="C479" s="2"/>
      <c r="D479" s="2"/>
      <c r="E479" s="2"/>
      <c r="F479" s="2"/>
      <c r="G479" s="25"/>
      <c r="I479" s="23"/>
    </row>
    <row r="480" spans="1:9" ht="12.75">
      <c r="A480" s="2"/>
      <c r="B480" s="2"/>
      <c r="C480" s="2"/>
      <c r="D480" s="2"/>
      <c r="E480" s="2"/>
      <c r="F480" s="2"/>
      <c r="G480" s="25"/>
      <c r="I480" s="23"/>
    </row>
    <row r="481" spans="1:9" ht="12.75">
      <c r="A481" s="2"/>
      <c r="B481" s="2"/>
      <c r="C481" s="2"/>
      <c r="D481" s="2"/>
      <c r="E481" s="2"/>
      <c r="F481" s="2"/>
      <c r="G481" s="25"/>
      <c r="I481" s="23"/>
    </row>
    <row r="482" spans="1:9" ht="12.75">
      <c r="A482" s="2"/>
      <c r="B482" s="2"/>
      <c r="C482" s="2"/>
      <c r="D482" s="2"/>
      <c r="E482" s="2"/>
      <c r="F482" s="2"/>
      <c r="G482" s="25"/>
      <c r="I482" s="23"/>
    </row>
    <row r="483" spans="1:9" ht="12.75">
      <c r="A483" s="2"/>
      <c r="B483" s="2"/>
      <c r="C483" s="2"/>
      <c r="D483" s="2"/>
      <c r="E483" s="2"/>
      <c r="F483" s="2"/>
      <c r="G483" s="25"/>
      <c r="I483" s="23"/>
    </row>
    <row r="484" spans="1:9" ht="12.75">
      <c r="A484" s="2"/>
      <c r="B484" s="2"/>
      <c r="C484" s="2"/>
      <c r="D484" s="2"/>
      <c r="E484" s="2"/>
      <c r="F484" s="2"/>
      <c r="G484" s="25"/>
      <c r="I484" s="23"/>
    </row>
    <row r="485" spans="1:9" ht="12.75">
      <c r="A485" s="2"/>
      <c r="B485" s="2"/>
      <c r="C485" s="2"/>
      <c r="D485" s="2"/>
      <c r="E485" s="2"/>
      <c r="F485" s="2"/>
      <c r="G485" s="25"/>
      <c r="I485" s="23"/>
    </row>
    <row r="486" spans="1:9" ht="12.75">
      <c r="A486" s="2"/>
      <c r="B486" s="2"/>
      <c r="C486" s="2"/>
      <c r="D486" s="2"/>
      <c r="E486" s="2"/>
      <c r="F486" s="2"/>
      <c r="G486" s="25"/>
      <c r="I486" s="23"/>
    </row>
    <row r="487" spans="1:9" ht="12.75">
      <c r="A487" s="2"/>
      <c r="B487" s="2"/>
      <c r="C487" s="2"/>
      <c r="D487" s="2"/>
      <c r="E487" s="2"/>
      <c r="F487" s="2"/>
      <c r="G487" s="25"/>
      <c r="I487" s="23"/>
    </row>
    <row r="488" spans="1:9" ht="12.75">
      <c r="A488" s="2"/>
      <c r="B488" s="2"/>
      <c r="C488" s="2"/>
      <c r="D488" s="2"/>
      <c r="E488" s="2"/>
      <c r="F488" s="2"/>
      <c r="G488" s="25"/>
      <c r="I488" s="23"/>
    </row>
    <row r="489" spans="1:9" ht="12.75">
      <c r="A489" s="2"/>
      <c r="B489" s="2"/>
      <c r="C489" s="2"/>
      <c r="D489" s="2"/>
      <c r="E489" s="2"/>
      <c r="F489" s="2"/>
      <c r="G489" s="25"/>
      <c r="I489" s="23"/>
    </row>
    <row r="490" spans="1:9" ht="12.75">
      <c r="A490" s="2"/>
      <c r="B490" s="2"/>
      <c r="C490" s="2"/>
      <c r="D490" s="2"/>
      <c r="E490" s="2"/>
      <c r="F490" s="2"/>
      <c r="G490" s="25"/>
      <c r="I490" s="23"/>
    </row>
    <row r="491" spans="1:9" ht="12.75">
      <c r="A491" s="2"/>
      <c r="B491" s="2"/>
      <c r="C491" s="2"/>
      <c r="D491" s="2"/>
      <c r="E491" s="2"/>
      <c r="F491" s="2"/>
      <c r="G491" s="25"/>
      <c r="I491" s="23"/>
    </row>
    <row r="492" spans="1:9" ht="12.75">
      <c r="A492" s="2"/>
      <c r="B492" s="2"/>
      <c r="C492" s="2"/>
      <c r="D492" s="2"/>
      <c r="E492" s="2"/>
      <c r="F492" s="2"/>
      <c r="G492" s="25"/>
      <c r="I492" s="23"/>
    </row>
    <row r="493" spans="1:9" ht="12.75">
      <c r="A493" s="2"/>
      <c r="B493" s="2"/>
      <c r="C493" s="2"/>
      <c r="D493" s="2"/>
      <c r="E493" s="2"/>
      <c r="F493" s="2"/>
      <c r="G493" s="25"/>
      <c r="I493" s="23"/>
    </row>
    <row r="494" spans="1:9" ht="12.75">
      <c r="A494" s="2"/>
      <c r="B494" s="2"/>
      <c r="C494" s="2"/>
      <c r="D494" s="2"/>
      <c r="E494" s="2"/>
      <c r="F494" s="2"/>
      <c r="G494" s="25"/>
      <c r="I494" s="23"/>
    </row>
    <row r="495" spans="1:9" ht="12.75">
      <c r="A495" s="2"/>
      <c r="B495" s="2"/>
      <c r="C495" s="2"/>
      <c r="D495" s="2"/>
      <c r="E495" s="2"/>
      <c r="F495" s="2"/>
      <c r="G495" s="25"/>
      <c r="I495" s="23"/>
    </row>
    <row r="496" spans="1:9" ht="12.75">
      <c r="A496" s="2"/>
      <c r="B496" s="2"/>
      <c r="C496" s="2"/>
      <c r="D496" s="2"/>
      <c r="E496" s="2"/>
      <c r="F496" s="2"/>
      <c r="G496" s="25"/>
      <c r="I496" s="23"/>
    </row>
    <row r="497" spans="1:9" ht="12.75">
      <c r="A497" s="2"/>
      <c r="B497" s="2"/>
      <c r="C497" s="2"/>
      <c r="D497" s="2"/>
      <c r="E497" s="2"/>
      <c r="F497" s="2"/>
      <c r="G497" s="25"/>
      <c r="I497" s="23"/>
    </row>
    <row r="498" spans="1:9" ht="12.75">
      <c r="A498" s="2"/>
      <c r="B498" s="2"/>
      <c r="C498" s="2"/>
      <c r="D498" s="2"/>
      <c r="E498" s="2"/>
      <c r="F498" s="2"/>
      <c r="G498" s="25"/>
      <c r="I498" s="23"/>
    </row>
    <row r="499" spans="1:9" ht="12.75">
      <c r="A499" s="2"/>
      <c r="B499" s="2"/>
      <c r="C499" s="2"/>
      <c r="D499" s="2"/>
      <c r="E499" s="2"/>
      <c r="F499" s="2"/>
      <c r="G499" s="25"/>
      <c r="I499" s="23"/>
    </row>
    <row r="500" spans="1:9" ht="12.75">
      <c r="A500" s="2"/>
      <c r="B500" s="2"/>
      <c r="C500" s="2"/>
      <c r="D500" s="2"/>
      <c r="E500" s="2"/>
      <c r="F500" s="2"/>
      <c r="G500" s="25"/>
      <c r="I500" s="23"/>
    </row>
    <row r="501" spans="1:9" ht="12.75">
      <c r="A501" s="2"/>
      <c r="B501" s="2"/>
      <c r="C501" s="2"/>
      <c r="D501" s="2"/>
      <c r="E501" s="2"/>
      <c r="F501" s="2"/>
      <c r="G501" s="25"/>
      <c r="I501" s="23"/>
    </row>
    <row r="502" spans="1:9" ht="12.75">
      <c r="A502" s="2"/>
      <c r="B502" s="2"/>
      <c r="C502" s="2"/>
      <c r="D502" s="2"/>
      <c r="E502" s="2"/>
      <c r="F502" s="2"/>
      <c r="G502" s="25"/>
      <c r="I502" s="23"/>
    </row>
    <row r="503" spans="1:9" ht="12.75">
      <c r="A503" s="2"/>
      <c r="B503" s="2"/>
      <c r="C503" s="2"/>
      <c r="D503" s="2"/>
      <c r="E503" s="2"/>
      <c r="F503" s="2"/>
      <c r="G503" s="25"/>
      <c r="I503" s="23"/>
    </row>
    <row r="504" spans="1:9" ht="12.75">
      <c r="A504" s="2"/>
      <c r="B504" s="2"/>
      <c r="C504" s="2"/>
      <c r="D504" s="2"/>
      <c r="E504" s="2"/>
      <c r="F504" s="2"/>
      <c r="G504" s="25"/>
      <c r="I504" s="23"/>
    </row>
    <row r="505" spans="1:9" ht="12.75">
      <c r="A505" s="2"/>
      <c r="B505" s="2"/>
      <c r="C505" s="2"/>
      <c r="D505" s="2"/>
      <c r="E505" s="2"/>
      <c r="F505" s="2"/>
      <c r="G505" s="25"/>
      <c r="I505" s="23"/>
    </row>
    <row r="506" spans="1:9" ht="12.75">
      <c r="A506" s="2"/>
      <c r="B506" s="2"/>
      <c r="C506" s="2"/>
      <c r="D506" s="2"/>
      <c r="E506" s="2"/>
      <c r="F506" s="2"/>
      <c r="G506" s="25"/>
      <c r="I506" s="23"/>
    </row>
    <row r="507" spans="1:9" ht="12.75">
      <c r="A507" s="2"/>
      <c r="B507" s="2"/>
      <c r="C507" s="2"/>
      <c r="D507" s="2"/>
      <c r="E507" s="2"/>
      <c r="F507" s="2"/>
      <c r="G507" s="25"/>
      <c r="I507" s="23"/>
    </row>
    <row r="508" spans="1:9" ht="12.75">
      <c r="A508" s="2"/>
      <c r="B508" s="2"/>
      <c r="C508" s="2"/>
      <c r="D508" s="2"/>
      <c r="E508" s="2"/>
      <c r="F508" s="2"/>
      <c r="G508" s="25"/>
      <c r="I508" s="23"/>
    </row>
    <row r="509" spans="1:9" ht="12.75">
      <c r="A509" s="2"/>
      <c r="B509" s="2"/>
      <c r="C509" s="2"/>
      <c r="D509" s="2"/>
      <c r="E509" s="2"/>
      <c r="F509" s="2"/>
      <c r="G509" s="25"/>
      <c r="I509" s="23"/>
    </row>
    <row r="510" spans="1:9" ht="12.75">
      <c r="A510" s="2"/>
      <c r="B510" s="2"/>
      <c r="C510" s="2"/>
      <c r="D510" s="2"/>
      <c r="E510" s="2"/>
      <c r="F510" s="2"/>
      <c r="G510" s="25"/>
      <c r="I510" s="23"/>
    </row>
    <row r="511" spans="1:9" ht="12.75">
      <c r="A511" s="2"/>
      <c r="B511" s="2"/>
      <c r="C511" s="2"/>
      <c r="D511" s="2"/>
      <c r="E511" s="2"/>
      <c r="F511" s="2"/>
      <c r="G511" s="25"/>
      <c r="I511" s="23"/>
    </row>
    <row r="512" spans="1:9" ht="12.75">
      <c r="A512" s="2"/>
      <c r="B512" s="2"/>
      <c r="C512" s="2"/>
      <c r="D512" s="2"/>
      <c r="E512" s="2"/>
      <c r="F512" s="2"/>
      <c r="G512" s="25"/>
      <c r="I512" s="23"/>
    </row>
    <row r="513" spans="1:9" ht="12.75">
      <c r="A513" s="2"/>
      <c r="B513" s="2"/>
      <c r="C513" s="2"/>
      <c r="D513" s="2"/>
      <c r="E513" s="2"/>
      <c r="F513" s="2"/>
      <c r="G513" s="25"/>
      <c r="I513" s="23"/>
    </row>
    <row r="514" spans="1:9" ht="12.75">
      <c r="A514" s="2"/>
      <c r="B514" s="2"/>
      <c r="C514" s="2"/>
      <c r="D514" s="2"/>
      <c r="E514" s="2"/>
      <c r="F514" s="2"/>
      <c r="G514" s="25"/>
      <c r="I514" s="23"/>
    </row>
    <row r="515" spans="1:9" ht="12.75">
      <c r="A515" s="2"/>
      <c r="B515" s="2"/>
      <c r="C515" s="2"/>
      <c r="D515" s="2"/>
      <c r="E515" s="2"/>
      <c r="F515" s="2"/>
      <c r="G515" s="25"/>
      <c r="I515" s="23"/>
    </row>
    <row r="516" spans="1:9" ht="12.75">
      <c r="A516" s="2"/>
      <c r="B516" s="2"/>
      <c r="C516" s="2"/>
      <c r="D516" s="2"/>
      <c r="E516" s="2"/>
      <c r="F516" s="2"/>
      <c r="G516" s="25"/>
      <c r="I516" s="23"/>
    </row>
    <row r="517" spans="1:9" ht="12.75">
      <c r="A517" s="2"/>
      <c r="B517" s="2"/>
      <c r="C517" s="2"/>
      <c r="D517" s="2"/>
      <c r="E517" s="2"/>
      <c r="F517" s="2"/>
      <c r="G517" s="25"/>
      <c r="I517" s="23"/>
    </row>
    <row r="518" spans="1:9" ht="12.75">
      <c r="A518" s="2"/>
      <c r="B518" s="2"/>
      <c r="C518" s="2"/>
      <c r="D518" s="2"/>
      <c r="E518" s="2"/>
      <c r="F518" s="2"/>
      <c r="G518" s="25"/>
      <c r="I518" s="23"/>
    </row>
    <row r="519" spans="1:9" ht="12.75">
      <c r="A519" s="2"/>
      <c r="B519" s="2"/>
      <c r="C519" s="2"/>
      <c r="D519" s="2"/>
      <c r="E519" s="2"/>
      <c r="F519" s="2"/>
      <c r="G519" s="25"/>
      <c r="I519" s="23"/>
    </row>
    <row r="520" spans="1:9" ht="12.75">
      <c r="A520" s="2"/>
      <c r="B520" s="2"/>
      <c r="C520" s="2"/>
      <c r="D520" s="2"/>
      <c r="E520" s="2"/>
      <c r="F520" s="2"/>
      <c r="G520" s="25"/>
      <c r="I520" s="23"/>
    </row>
    <row r="521" spans="1:9" ht="12.75">
      <c r="A521" s="2"/>
      <c r="B521" s="2"/>
      <c r="C521" s="2"/>
      <c r="D521" s="2"/>
      <c r="E521" s="2"/>
      <c r="F521" s="2"/>
      <c r="G521" s="25"/>
      <c r="I521" s="23"/>
    </row>
    <row r="522" spans="1:9" ht="12.75">
      <c r="A522" s="2"/>
      <c r="B522" s="2"/>
      <c r="C522" s="2"/>
      <c r="D522" s="2"/>
      <c r="E522" s="2"/>
      <c r="F522" s="2"/>
      <c r="G522" s="25"/>
      <c r="I522" s="23"/>
    </row>
    <row r="523" spans="1:9" ht="12.75">
      <c r="A523" s="2"/>
      <c r="B523" s="2"/>
      <c r="C523" s="2"/>
      <c r="D523" s="2"/>
      <c r="E523" s="2"/>
      <c r="F523" s="2"/>
      <c r="G523" s="25"/>
      <c r="I523" s="23"/>
    </row>
    <row r="524" spans="1:9" ht="12.75">
      <c r="A524" s="2"/>
      <c r="B524" s="2"/>
      <c r="C524" s="2"/>
      <c r="D524" s="2"/>
      <c r="E524" s="2"/>
      <c r="F524" s="2"/>
      <c r="G524" s="25"/>
      <c r="I524" s="23"/>
    </row>
    <row r="525" spans="1:9" ht="12.75">
      <c r="A525" s="2"/>
      <c r="B525" s="2"/>
      <c r="C525" s="2"/>
      <c r="D525" s="2"/>
      <c r="E525" s="2"/>
      <c r="F525" s="2"/>
      <c r="G525" s="25"/>
      <c r="I525" s="23"/>
    </row>
    <row r="526" spans="1:9" ht="12.75">
      <c r="A526" s="2"/>
      <c r="B526" s="2"/>
      <c r="C526" s="2"/>
      <c r="D526" s="2"/>
      <c r="E526" s="2"/>
      <c r="F526" s="2"/>
      <c r="G526" s="25"/>
      <c r="I526" s="23"/>
    </row>
    <row r="527" spans="1:9" ht="12.75">
      <c r="A527" s="2"/>
      <c r="B527" s="2"/>
      <c r="C527" s="2"/>
      <c r="D527" s="2"/>
      <c r="E527" s="2"/>
      <c r="F527" s="2"/>
      <c r="G527" s="25"/>
      <c r="I527" s="23"/>
    </row>
    <row r="528" spans="1:9" ht="12.75">
      <c r="A528" s="2"/>
      <c r="B528" s="2"/>
      <c r="C528" s="2"/>
      <c r="D528" s="2"/>
      <c r="E528" s="2"/>
      <c r="F528" s="2"/>
      <c r="G528" s="25"/>
      <c r="I528" s="23"/>
    </row>
    <row r="529" spans="1:9" ht="12.75">
      <c r="A529" s="2"/>
      <c r="B529" s="2"/>
      <c r="C529" s="2"/>
      <c r="D529" s="2"/>
      <c r="E529" s="2"/>
      <c r="F529" s="2"/>
      <c r="G529" s="25"/>
      <c r="I529" s="23"/>
    </row>
    <row r="530" spans="1:9" ht="12.75">
      <c r="A530" s="2"/>
      <c r="B530" s="2"/>
      <c r="C530" s="2"/>
      <c r="D530" s="2"/>
      <c r="E530" s="2"/>
      <c r="F530" s="2"/>
      <c r="G530" s="25"/>
      <c r="I530" s="23"/>
    </row>
    <row r="531" spans="1:9" ht="12.75">
      <c r="A531" s="2"/>
      <c r="B531" s="2"/>
      <c r="C531" s="2"/>
      <c r="D531" s="2"/>
      <c r="E531" s="2"/>
      <c r="F531" s="2"/>
      <c r="G531" s="25"/>
      <c r="I531" s="23"/>
    </row>
    <row r="532" spans="1:9" ht="12.75">
      <c r="A532" s="2"/>
      <c r="B532" s="2"/>
      <c r="C532" s="2"/>
      <c r="D532" s="2"/>
      <c r="E532" s="2"/>
      <c r="F532" s="2"/>
      <c r="G532" s="25"/>
      <c r="I532" s="23"/>
    </row>
    <row r="533" spans="1:9" ht="12.75">
      <c r="A533" s="2"/>
      <c r="B533" s="2"/>
      <c r="C533" s="2"/>
      <c r="D533" s="2"/>
      <c r="E533" s="2"/>
      <c r="F533" s="2"/>
      <c r="G533" s="25"/>
      <c r="I533" s="23"/>
    </row>
    <row r="534" spans="1:9" ht="12.75">
      <c r="A534" s="2"/>
      <c r="B534" s="2"/>
      <c r="C534" s="2"/>
      <c r="D534" s="2"/>
      <c r="E534" s="2"/>
      <c r="F534" s="2"/>
      <c r="G534" s="25"/>
      <c r="I534" s="23"/>
    </row>
    <row r="535" spans="1:9" ht="12.75">
      <c r="A535" s="2"/>
      <c r="B535" s="2"/>
      <c r="C535" s="2"/>
      <c r="D535" s="2"/>
      <c r="E535" s="2"/>
      <c r="F535" s="2"/>
      <c r="G535" s="25"/>
      <c r="I535" s="23"/>
    </row>
    <row r="536" spans="1:9" ht="12.75">
      <c r="A536" s="2"/>
      <c r="B536" s="2"/>
      <c r="C536" s="2"/>
      <c r="D536" s="2"/>
      <c r="E536" s="2"/>
      <c r="F536" s="2"/>
      <c r="G536" s="25"/>
      <c r="I536" s="23"/>
    </row>
    <row r="537" spans="1:9" ht="12.75">
      <c r="A537" s="2"/>
      <c r="B537" s="2"/>
      <c r="C537" s="2"/>
      <c r="D537" s="2"/>
      <c r="E537" s="2"/>
      <c r="F537" s="2"/>
      <c r="G537" s="25"/>
      <c r="I537" s="23"/>
    </row>
    <row r="538" spans="1:9" ht="12.75">
      <c r="A538" s="2"/>
      <c r="B538" s="2"/>
      <c r="C538" s="2"/>
      <c r="D538" s="2"/>
      <c r="E538" s="2"/>
      <c r="F538" s="2"/>
      <c r="G538" s="25"/>
      <c r="I538" s="23"/>
    </row>
    <row r="539" spans="1:9" ht="12.75">
      <c r="A539" s="2"/>
      <c r="B539" s="2"/>
      <c r="C539" s="2"/>
      <c r="D539" s="2"/>
      <c r="E539" s="2"/>
      <c r="F539" s="2"/>
      <c r="G539" s="25"/>
      <c r="I539" s="23"/>
    </row>
    <row r="540" spans="1:9" ht="12.75">
      <c r="A540" s="2"/>
      <c r="B540" s="2"/>
      <c r="C540" s="2"/>
      <c r="D540" s="2"/>
      <c r="E540" s="2"/>
      <c r="F540" s="2"/>
      <c r="G540" s="25"/>
      <c r="I540" s="23"/>
    </row>
    <row r="541" spans="1:9" ht="12.75">
      <c r="A541" s="2"/>
      <c r="B541" s="2"/>
      <c r="C541" s="2"/>
      <c r="D541" s="2"/>
      <c r="E541" s="2"/>
      <c r="F541" s="2"/>
      <c r="G541" s="25"/>
      <c r="I541" s="23"/>
    </row>
    <row r="542" spans="1:9" ht="12.75">
      <c r="A542" s="2"/>
      <c r="B542" s="2"/>
      <c r="C542" s="2"/>
      <c r="D542" s="2"/>
      <c r="E542" s="2"/>
      <c r="F542" s="2"/>
      <c r="G542" s="25"/>
      <c r="I542" s="23"/>
    </row>
    <row r="543" spans="1:9" ht="12.75">
      <c r="A543" s="2"/>
      <c r="B543" s="2"/>
      <c r="C543" s="2"/>
      <c r="D543" s="2"/>
      <c r="E543" s="2"/>
      <c r="F543" s="2"/>
      <c r="G543" s="25"/>
      <c r="I543" s="23"/>
    </row>
    <row r="544" spans="1:9" ht="12.75">
      <c r="A544" s="2"/>
      <c r="B544" s="2"/>
      <c r="C544" s="2"/>
      <c r="D544" s="2"/>
      <c r="E544" s="2"/>
      <c r="F544" s="2"/>
      <c r="G544" s="25"/>
      <c r="I544" s="23"/>
    </row>
    <row r="545" spans="1:9" ht="12.75">
      <c r="A545" s="2"/>
      <c r="B545" s="2"/>
      <c r="C545" s="2"/>
      <c r="D545" s="2"/>
      <c r="E545" s="2"/>
      <c r="F545" s="2"/>
      <c r="G545" s="25"/>
      <c r="I545" s="23"/>
    </row>
    <row r="546" spans="1:9" ht="12.75">
      <c r="A546" s="2"/>
      <c r="B546" s="2"/>
      <c r="C546" s="2"/>
      <c r="D546" s="2"/>
      <c r="E546" s="2"/>
      <c r="F546" s="2"/>
      <c r="G546" s="25"/>
      <c r="I546" s="23"/>
    </row>
    <row r="547" spans="1:9" ht="12.75">
      <c r="A547" s="2"/>
      <c r="B547" s="2"/>
      <c r="C547" s="2"/>
      <c r="D547" s="2"/>
      <c r="E547" s="2"/>
      <c r="F547" s="2"/>
      <c r="G547" s="25"/>
      <c r="I547" s="23"/>
    </row>
    <row r="548" spans="1:9" ht="12.75">
      <c r="A548" s="2"/>
      <c r="B548" s="2"/>
      <c r="C548" s="2"/>
      <c r="D548" s="2"/>
      <c r="E548" s="2"/>
      <c r="F548" s="2"/>
      <c r="G548" s="25"/>
      <c r="I548" s="23"/>
    </row>
    <row r="549" spans="1:9" ht="12.75">
      <c r="A549" s="2"/>
      <c r="B549" s="2"/>
      <c r="C549" s="2"/>
      <c r="D549" s="2"/>
      <c r="E549" s="2"/>
      <c r="F549" s="2"/>
      <c r="G549" s="25"/>
      <c r="I549" s="23"/>
    </row>
    <row r="550" spans="1:9" ht="12.75">
      <c r="A550" s="2"/>
      <c r="B550" s="2"/>
      <c r="C550" s="2"/>
      <c r="D550" s="2"/>
      <c r="E550" s="2"/>
      <c r="F550" s="2"/>
      <c r="G550" s="25"/>
      <c r="I550" s="23"/>
    </row>
    <row r="551" spans="1:9" ht="12.75">
      <c r="A551" s="2"/>
      <c r="B551" s="2"/>
      <c r="C551" s="2"/>
      <c r="D551" s="2"/>
      <c r="E551" s="2"/>
      <c r="F551" s="2"/>
      <c r="G551" s="25"/>
      <c r="I551" s="23"/>
    </row>
    <row r="552" spans="1:9" ht="12.75">
      <c r="A552" s="2"/>
      <c r="B552" s="2"/>
      <c r="C552" s="2"/>
      <c r="D552" s="2"/>
      <c r="E552" s="2"/>
      <c r="F552" s="2"/>
      <c r="G552" s="25"/>
      <c r="I552" s="23"/>
    </row>
    <row r="553" spans="1:9" ht="12.75">
      <c r="A553" s="2"/>
      <c r="B553" s="2"/>
      <c r="C553" s="2"/>
      <c r="D553" s="2"/>
      <c r="E553" s="2"/>
      <c r="F553" s="2"/>
      <c r="G553" s="25"/>
      <c r="I553" s="23"/>
    </row>
    <row r="554" spans="1:9" ht="12.75">
      <c r="A554" s="2"/>
      <c r="B554" s="2"/>
      <c r="C554" s="2"/>
      <c r="D554" s="2"/>
      <c r="E554" s="2"/>
      <c r="F554" s="2"/>
      <c r="G554" s="25"/>
      <c r="I554" s="23"/>
    </row>
    <row r="555" spans="1:9" ht="12.75">
      <c r="A555" s="2"/>
      <c r="B555" s="2"/>
      <c r="C555" s="2"/>
      <c r="D555" s="2"/>
      <c r="E555" s="2"/>
      <c r="F555" s="2"/>
      <c r="G555" s="25"/>
      <c r="I555" s="23"/>
    </row>
    <row r="556" spans="1:9" ht="12.75">
      <c r="A556" s="2"/>
      <c r="B556" s="2"/>
      <c r="C556" s="2"/>
      <c r="D556" s="2"/>
      <c r="E556" s="2"/>
      <c r="F556" s="2"/>
      <c r="G556" s="25"/>
      <c r="I556" s="23"/>
    </row>
    <row r="557" spans="1:9" ht="12.75">
      <c r="A557" s="2"/>
      <c r="B557" s="2"/>
      <c r="C557" s="2"/>
      <c r="D557" s="2"/>
      <c r="E557" s="2"/>
      <c r="F557" s="2"/>
      <c r="G557" s="25"/>
      <c r="I557" s="23"/>
    </row>
    <row r="558" spans="1:9" ht="12.75">
      <c r="A558" s="2"/>
      <c r="B558" s="2"/>
      <c r="C558" s="2"/>
      <c r="D558" s="2"/>
      <c r="E558" s="2"/>
      <c r="F558" s="2"/>
      <c r="G558" s="25"/>
      <c r="I558" s="23"/>
    </row>
    <row r="559" spans="1:9" ht="12.75">
      <c r="A559" s="2"/>
      <c r="B559" s="2"/>
      <c r="C559" s="2"/>
      <c r="D559" s="2"/>
      <c r="E559" s="2"/>
      <c r="F559" s="2"/>
      <c r="G559" s="25"/>
      <c r="I559" s="23"/>
    </row>
    <row r="560" spans="1:9" ht="12.75">
      <c r="A560" s="2"/>
      <c r="B560" s="2"/>
      <c r="C560" s="2"/>
      <c r="D560" s="2"/>
      <c r="E560" s="2"/>
      <c r="F560" s="2"/>
      <c r="G560" s="25"/>
      <c r="I560" s="23"/>
    </row>
    <row r="561" spans="1:9" ht="12.75">
      <c r="A561" s="2"/>
      <c r="B561" s="2"/>
      <c r="C561" s="2"/>
      <c r="D561" s="2"/>
      <c r="E561" s="2"/>
      <c r="F561" s="2"/>
      <c r="G561" s="25"/>
      <c r="I561" s="23"/>
    </row>
    <row r="562" spans="1:9" ht="12.75">
      <c r="A562" s="2"/>
      <c r="B562" s="2"/>
      <c r="C562" s="2"/>
      <c r="D562" s="2"/>
      <c r="E562" s="2"/>
      <c r="F562" s="2"/>
      <c r="G562" s="25"/>
      <c r="I562" s="23"/>
    </row>
    <row r="563" spans="1:9" ht="12.75">
      <c r="A563" s="2"/>
      <c r="B563" s="2"/>
      <c r="C563" s="2"/>
      <c r="D563" s="2"/>
      <c r="E563" s="2"/>
      <c r="F563" s="2"/>
      <c r="G563" s="25"/>
      <c r="I563" s="23"/>
    </row>
    <row r="564" spans="1:9" ht="12.75">
      <c r="A564" s="2"/>
      <c r="B564" s="2"/>
      <c r="C564" s="2"/>
      <c r="D564" s="2"/>
      <c r="E564" s="2"/>
      <c r="F564" s="2"/>
      <c r="G564" s="25"/>
      <c r="I564" s="23"/>
    </row>
    <row r="565" spans="1:9" ht="12.75">
      <c r="A565" s="2"/>
      <c r="B565" s="2"/>
      <c r="C565" s="2"/>
      <c r="D565" s="2"/>
      <c r="E565" s="2"/>
      <c r="F565" s="2"/>
      <c r="G565" s="25"/>
      <c r="I565" s="23"/>
    </row>
    <row r="566" spans="1:9" ht="12.75">
      <c r="A566" s="2"/>
      <c r="B566" s="2"/>
      <c r="C566" s="2"/>
      <c r="D566" s="2"/>
      <c r="E566" s="2"/>
      <c r="F566" s="2"/>
      <c r="G566" s="25"/>
      <c r="I566" s="23"/>
    </row>
    <row r="567" spans="1:9" ht="12.75">
      <c r="A567" s="2"/>
      <c r="B567" s="2"/>
      <c r="C567" s="2"/>
      <c r="D567" s="2"/>
      <c r="E567" s="2"/>
      <c r="F567" s="2"/>
      <c r="G567" s="25"/>
      <c r="I567" s="23"/>
    </row>
    <row r="568" spans="1:9" ht="12.75">
      <c r="A568" s="2"/>
      <c r="B568" s="2"/>
      <c r="C568" s="2"/>
      <c r="D568" s="2"/>
      <c r="E568" s="2"/>
      <c r="F568" s="2"/>
      <c r="G568" s="25"/>
      <c r="I568" s="23"/>
    </row>
    <row r="569" spans="1:9" ht="12.75">
      <c r="A569" s="2"/>
      <c r="B569" s="2"/>
      <c r="C569" s="2"/>
      <c r="D569" s="2"/>
      <c r="E569" s="2"/>
      <c r="F569" s="2"/>
      <c r="G569" s="25"/>
      <c r="I569" s="23"/>
    </row>
    <row r="570" spans="1:9" ht="12.75">
      <c r="A570" s="2"/>
      <c r="B570" s="2"/>
      <c r="C570" s="2"/>
      <c r="D570" s="2"/>
      <c r="E570" s="2"/>
      <c r="F570" s="2"/>
      <c r="G570" s="25"/>
      <c r="I570" s="23"/>
    </row>
    <row r="571" spans="1:9" ht="12.75">
      <c r="A571" s="2"/>
      <c r="B571" s="2"/>
      <c r="C571" s="2"/>
      <c r="D571" s="2"/>
      <c r="E571" s="2"/>
      <c r="F571" s="2"/>
      <c r="G571" s="25"/>
      <c r="I571" s="23"/>
    </row>
    <row r="572" spans="1:9" ht="12.75">
      <c r="A572" s="2"/>
      <c r="B572" s="2"/>
      <c r="C572" s="2"/>
      <c r="D572" s="2"/>
      <c r="E572" s="2"/>
      <c r="F572" s="2"/>
      <c r="G572" s="25"/>
      <c r="I572" s="23"/>
    </row>
    <row r="573" spans="1:9" ht="12.75">
      <c r="A573" s="2"/>
      <c r="B573" s="2"/>
      <c r="C573" s="2"/>
      <c r="D573" s="2"/>
      <c r="E573" s="2"/>
      <c r="F573" s="2"/>
      <c r="G573" s="25"/>
      <c r="I573" s="23"/>
    </row>
    <row r="574" spans="1:9" ht="12.75">
      <c r="A574" s="2"/>
      <c r="B574" s="2"/>
      <c r="C574" s="2"/>
      <c r="D574" s="2"/>
      <c r="E574" s="2"/>
      <c r="F574" s="2"/>
      <c r="G574" s="25"/>
      <c r="I574" s="23"/>
    </row>
    <row r="575" spans="1:9" ht="12.75">
      <c r="A575" s="2"/>
      <c r="B575" s="2"/>
      <c r="C575" s="2"/>
      <c r="D575" s="2"/>
      <c r="E575" s="2"/>
      <c r="F575" s="2"/>
      <c r="G575" s="25"/>
      <c r="I575" s="23"/>
    </row>
    <row r="576" spans="1:9" ht="12.75">
      <c r="A576" s="2"/>
      <c r="B576" s="2"/>
      <c r="C576" s="2"/>
      <c r="D576" s="2"/>
      <c r="E576" s="2"/>
      <c r="F576" s="2"/>
      <c r="G576" s="25"/>
      <c r="I576" s="23"/>
    </row>
    <row r="577" spans="1:9" ht="12.75">
      <c r="A577" s="2"/>
      <c r="B577" s="2"/>
      <c r="C577" s="2"/>
      <c r="D577" s="2"/>
      <c r="E577" s="2"/>
      <c r="F577" s="2"/>
      <c r="G577" s="25"/>
      <c r="I577" s="23"/>
    </row>
    <row r="578" spans="1:9" ht="12.75">
      <c r="A578" s="2"/>
      <c r="B578" s="2"/>
      <c r="C578" s="2"/>
      <c r="D578" s="2"/>
      <c r="E578" s="2"/>
      <c r="F578" s="2"/>
      <c r="G578" s="25"/>
      <c r="I578" s="23"/>
    </row>
    <row r="579" spans="1:9" ht="12.75">
      <c r="A579" s="2"/>
      <c r="B579" s="2"/>
      <c r="C579" s="2"/>
      <c r="D579" s="2"/>
      <c r="E579" s="2"/>
      <c r="F579" s="2"/>
      <c r="G579" s="25"/>
      <c r="I579" s="23"/>
    </row>
    <row r="580" spans="1:9" ht="12.75">
      <c r="A580" s="2"/>
      <c r="B580" s="2"/>
      <c r="C580" s="2"/>
      <c r="D580" s="2"/>
      <c r="E580" s="2"/>
      <c r="F580" s="2"/>
      <c r="G580" s="25"/>
      <c r="I580" s="23"/>
    </row>
    <row r="581" spans="1:9" ht="12.75">
      <c r="A581" s="2"/>
      <c r="B581" s="2"/>
      <c r="C581" s="2"/>
      <c r="D581" s="2"/>
      <c r="E581" s="2"/>
      <c r="F581" s="2"/>
      <c r="G581" s="25"/>
      <c r="I581" s="23"/>
    </row>
    <row r="582" spans="1:9" ht="12.75">
      <c r="A582" s="2"/>
      <c r="B582" s="2"/>
      <c r="C582" s="2"/>
      <c r="D582" s="2"/>
      <c r="E582" s="2"/>
      <c r="F582" s="2"/>
      <c r="G582" s="25"/>
      <c r="I582" s="23"/>
    </row>
    <row r="583" spans="1:9" ht="12.75">
      <c r="A583" s="2"/>
      <c r="B583" s="2"/>
      <c r="C583" s="2"/>
      <c r="D583" s="2"/>
      <c r="E583" s="2"/>
      <c r="F583" s="2"/>
      <c r="G583" s="25"/>
      <c r="I583" s="23"/>
    </row>
    <row r="584" spans="1:9" ht="12.75">
      <c r="A584" s="2"/>
      <c r="B584" s="2"/>
      <c r="C584" s="2"/>
      <c r="D584" s="2"/>
      <c r="E584" s="2"/>
      <c r="F584" s="2"/>
      <c r="G584" s="25"/>
      <c r="I584" s="23"/>
    </row>
    <row r="585" spans="1:9" ht="12.75">
      <c r="A585" s="2"/>
      <c r="B585" s="2"/>
      <c r="C585" s="2"/>
      <c r="D585" s="2"/>
      <c r="E585" s="2"/>
      <c r="F585" s="2"/>
      <c r="G585" s="25"/>
      <c r="I585" s="23"/>
    </row>
    <row r="586" spans="1:9" ht="12.75">
      <c r="A586" s="2"/>
      <c r="B586" s="2"/>
      <c r="C586" s="2"/>
      <c r="D586" s="2"/>
      <c r="E586" s="2"/>
      <c r="F586" s="2"/>
      <c r="G586" s="25"/>
      <c r="I586" s="23"/>
    </row>
    <row r="587" spans="1:9" ht="12.75">
      <c r="A587" s="2"/>
      <c r="B587" s="2"/>
      <c r="C587" s="2"/>
      <c r="D587" s="2"/>
      <c r="E587" s="2"/>
      <c r="F587" s="2"/>
      <c r="G587" s="25"/>
      <c r="I587" s="23"/>
    </row>
    <row r="588" spans="1:9" ht="12.75">
      <c r="A588" s="2"/>
      <c r="B588" s="2"/>
      <c r="C588" s="2"/>
      <c r="D588" s="2"/>
      <c r="E588" s="2"/>
      <c r="F588" s="2"/>
      <c r="G588" s="25"/>
      <c r="I588" s="23"/>
    </row>
    <row r="589" spans="1:9" ht="12.75">
      <c r="A589" s="2"/>
      <c r="B589" s="2"/>
      <c r="C589" s="2"/>
      <c r="D589" s="2"/>
      <c r="E589" s="2"/>
      <c r="F589" s="2"/>
      <c r="G589" s="25"/>
      <c r="I589" s="23"/>
    </row>
    <row r="590" spans="1:9" ht="12.75">
      <c r="A590" s="2"/>
      <c r="B590" s="2"/>
      <c r="C590" s="2"/>
      <c r="D590" s="2"/>
      <c r="E590" s="2"/>
      <c r="F590" s="2"/>
      <c r="G590" s="25"/>
      <c r="I590" s="23"/>
    </row>
    <row r="591" spans="1:9" ht="12.75">
      <c r="A591" s="2"/>
      <c r="B591" s="2"/>
      <c r="C591" s="2"/>
      <c r="D591" s="2"/>
      <c r="E591" s="2"/>
      <c r="F591" s="2"/>
      <c r="G591" s="25"/>
      <c r="I591" s="23"/>
    </row>
    <row r="592" spans="1:9" ht="12.75">
      <c r="A592" s="2"/>
      <c r="B592" s="2"/>
      <c r="C592" s="2"/>
      <c r="D592" s="2"/>
      <c r="E592" s="2"/>
      <c r="F592" s="2"/>
      <c r="G592" s="25"/>
      <c r="I592" s="23"/>
    </row>
    <row r="593" spans="1:9" ht="12.75">
      <c r="A593" s="2"/>
      <c r="B593" s="2"/>
      <c r="C593" s="2"/>
      <c r="D593" s="2"/>
      <c r="E593" s="2"/>
      <c r="F593" s="2"/>
      <c r="G593" s="25"/>
      <c r="I593" s="23"/>
    </row>
    <row r="594" spans="1:9" ht="12.75">
      <c r="A594" s="2"/>
      <c r="B594" s="2"/>
      <c r="C594" s="2"/>
      <c r="D594" s="2"/>
      <c r="E594" s="2"/>
      <c r="F594" s="2"/>
      <c r="G594" s="25"/>
      <c r="I594" s="23"/>
    </row>
    <row r="595" spans="1:9" ht="12.75">
      <c r="A595" s="2"/>
      <c r="B595" s="2"/>
      <c r="C595" s="2"/>
      <c r="D595" s="2"/>
      <c r="E595" s="2"/>
      <c r="F595" s="2"/>
      <c r="G595" s="25"/>
      <c r="I595" s="23"/>
    </row>
    <row r="596" spans="1:9" ht="12.75">
      <c r="A596" s="2"/>
      <c r="B596" s="2"/>
      <c r="C596" s="2"/>
      <c r="D596" s="2"/>
      <c r="E596" s="2"/>
      <c r="F596" s="2"/>
      <c r="G596" s="25"/>
      <c r="I596" s="23"/>
    </row>
    <row r="597" spans="1:9" ht="12.75">
      <c r="A597" s="2"/>
      <c r="B597" s="2"/>
      <c r="C597" s="2"/>
      <c r="D597" s="2"/>
      <c r="E597" s="2"/>
      <c r="F597" s="2"/>
      <c r="G597" s="25"/>
      <c r="I597" s="23"/>
    </row>
    <row r="598" spans="1:9" ht="12.75">
      <c r="A598" s="2"/>
      <c r="B598" s="2"/>
      <c r="C598" s="2"/>
      <c r="D598" s="2"/>
      <c r="E598" s="2"/>
      <c r="F598" s="2"/>
      <c r="G598" s="25"/>
      <c r="I598" s="23"/>
    </row>
    <row r="599" spans="1:9" ht="12.75">
      <c r="A599" s="2"/>
      <c r="B599" s="2"/>
      <c r="C599" s="2"/>
      <c r="D599" s="2"/>
      <c r="E599" s="2"/>
      <c r="F599" s="2"/>
      <c r="G599" s="25"/>
      <c r="I599" s="23"/>
    </row>
    <row r="600" spans="1:9" ht="12.75">
      <c r="A600" s="2"/>
      <c r="B600" s="2"/>
      <c r="C600" s="2"/>
      <c r="D600" s="2"/>
      <c r="E600" s="2"/>
      <c r="F600" s="2"/>
      <c r="G600" s="25"/>
      <c r="I600" s="23"/>
    </row>
    <row r="601" spans="1:9" ht="12.75">
      <c r="A601" s="2"/>
      <c r="B601" s="2"/>
      <c r="C601" s="2"/>
      <c r="D601" s="2"/>
      <c r="E601" s="2"/>
      <c r="F601" s="2"/>
      <c r="G601" s="25"/>
      <c r="I601" s="23"/>
    </row>
    <row r="602" spans="1:9" ht="12.75">
      <c r="A602" s="2"/>
      <c r="B602" s="2"/>
      <c r="C602" s="2"/>
      <c r="D602" s="2"/>
      <c r="E602" s="2"/>
      <c r="F602" s="2"/>
      <c r="G602" s="25"/>
      <c r="I602" s="23"/>
    </row>
    <row r="603" spans="1:9" ht="12.75">
      <c r="A603" s="2"/>
      <c r="B603" s="2"/>
      <c r="C603" s="2"/>
      <c r="D603" s="2"/>
      <c r="E603" s="2"/>
      <c r="F603" s="2"/>
      <c r="G603" s="25"/>
      <c r="I603" s="23"/>
    </row>
    <row r="604" spans="1:9" ht="12.75">
      <c r="A604" s="2"/>
      <c r="B604" s="2"/>
      <c r="C604" s="2"/>
      <c r="D604" s="2"/>
      <c r="E604" s="2"/>
      <c r="F604" s="2"/>
      <c r="G604" s="25"/>
      <c r="I604" s="23"/>
    </row>
    <row r="605" spans="1:9" ht="12.75">
      <c r="A605" s="2"/>
      <c r="B605" s="2"/>
      <c r="C605" s="2"/>
      <c r="D605" s="2"/>
      <c r="E605" s="2"/>
      <c r="F605" s="2"/>
      <c r="G605" s="25"/>
      <c r="I605" s="23"/>
    </row>
    <row r="606" spans="1:9" ht="12.75">
      <c r="A606" s="2"/>
      <c r="B606" s="2"/>
      <c r="C606" s="2"/>
      <c r="D606" s="2"/>
      <c r="E606" s="2"/>
      <c r="F606" s="2"/>
      <c r="G606" s="25"/>
      <c r="I606" s="23"/>
    </row>
    <row r="607" spans="1:9" ht="12.75">
      <c r="A607" s="2"/>
      <c r="B607" s="2"/>
      <c r="C607" s="2"/>
      <c r="D607" s="2"/>
      <c r="E607" s="2"/>
      <c r="F607" s="2"/>
      <c r="G607" s="25"/>
      <c r="I607" s="23"/>
    </row>
    <row r="608" spans="1:9" ht="12.75">
      <c r="A608" s="2"/>
      <c r="B608" s="2"/>
      <c r="C608" s="2"/>
      <c r="D608" s="2"/>
      <c r="E608" s="2"/>
      <c r="F608" s="2"/>
      <c r="G608" s="25"/>
      <c r="I608" s="23"/>
    </row>
    <row r="609" spans="1:9" ht="12.75">
      <c r="A609" s="2"/>
      <c r="B609" s="2"/>
      <c r="C609" s="2"/>
      <c r="D609" s="2"/>
      <c r="E609" s="2"/>
      <c r="F609" s="2"/>
      <c r="G609" s="25"/>
      <c r="I609" s="23"/>
    </row>
    <row r="610" spans="1:9" ht="12.75">
      <c r="A610" s="2"/>
      <c r="B610" s="2"/>
      <c r="C610" s="2"/>
      <c r="D610" s="2"/>
      <c r="E610" s="2"/>
      <c r="F610" s="2"/>
      <c r="G610" s="25"/>
      <c r="I610" s="23"/>
    </row>
    <row r="611" spans="1:9" ht="12.75">
      <c r="A611" s="2"/>
      <c r="B611" s="2"/>
      <c r="C611" s="2"/>
      <c r="D611" s="2"/>
      <c r="E611" s="2"/>
      <c r="F611" s="2"/>
      <c r="G611" s="25"/>
      <c r="I611" s="23"/>
    </row>
    <row r="612" spans="1:9" ht="12.75">
      <c r="A612" s="2"/>
      <c r="B612" s="2"/>
      <c r="C612" s="2"/>
      <c r="D612" s="2"/>
      <c r="E612" s="2"/>
      <c r="F612" s="2"/>
      <c r="G612" s="25"/>
      <c r="I612" s="23"/>
    </row>
    <row r="613" spans="1:9" ht="12.75">
      <c r="A613" s="2"/>
      <c r="B613" s="2"/>
      <c r="C613" s="2"/>
      <c r="D613" s="2"/>
      <c r="E613" s="2"/>
      <c r="F613" s="2"/>
      <c r="G613" s="25"/>
      <c r="I613" s="23"/>
    </row>
    <row r="614" spans="1:9" ht="12.75">
      <c r="A614" s="2"/>
      <c r="B614" s="2"/>
      <c r="C614" s="2"/>
      <c r="D614" s="2"/>
      <c r="E614" s="2"/>
      <c r="F614" s="2"/>
      <c r="G614" s="25"/>
      <c r="I614" s="23"/>
    </row>
    <row r="615" spans="1:9" ht="12.75">
      <c r="A615" s="2"/>
      <c r="B615" s="2"/>
      <c r="C615" s="2"/>
      <c r="D615" s="2"/>
      <c r="E615" s="2"/>
      <c r="F615" s="2"/>
      <c r="G615" s="25"/>
      <c r="I615" s="23"/>
    </row>
    <row r="616" spans="1:9" ht="12.75">
      <c r="A616" s="2"/>
      <c r="B616" s="2"/>
      <c r="C616" s="2"/>
      <c r="D616" s="2"/>
      <c r="E616" s="2"/>
      <c r="F616" s="2"/>
      <c r="G616" s="25"/>
      <c r="I616" s="23"/>
    </row>
    <row r="617" spans="1:9" ht="12.75">
      <c r="A617" s="2"/>
      <c r="B617" s="2"/>
      <c r="C617" s="2"/>
      <c r="D617" s="2"/>
      <c r="E617" s="2"/>
      <c r="F617" s="2"/>
      <c r="G617" s="25"/>
      <c r="I617" s="23"/>
    </row>
    <row r="618" spans="1:9" ht="12.75">
      <c r="A618" s="2"/>
      <c r="B618" s="2"/>
      <c r="C618" s="2"/>
      <c r="D618" s="2"/>
      <c r="E618" s="2"/>
      <c r="F618" s="2"/>
      <c r="G618" s="25"/>
      <c r="I618" s="23"/>
    </row>
    <row r="619" spans="1:9" ht="12.75">
      <c r="A619" s="2"/>
      <c r="B619" s="2"/>
      <c r="C619" s="2"/>
      <c r="D619" s="2"/>
      <c r="E619" s="2"/>
      <c r="F619" s="2"/>
      <c r="G619" s="25"/>
      <c r="I619" s="23"/>
    </row>
    <row r="620" spans="1:9" ht="12.75">
      <c r="A620" s="2"/>
      <c r="B620" s="2"/>
      <c r="C620" s="2"/>
      <c r="D620" s="2"/>
      <c r="E620" s="2"/>
      <c r="F620" s="2"/>
      <c r="G620" s="25"/>
      <c r="I620" s="23"/>
    </row>
    <row r="621" spans="1:9" ht="12.75">
      <c r="A621" s="2"/>
      <c r="B621" s="2"/>
      <c r="C621" s="2"/>
      <c r="D621" s="2"/>
      <c r="E621" s="2"/>
      <c r="F621" s="2"/>
      <c r="G621" s="25"/>
      <c r="I621" s="23"/>
    </row>
    <row r="622" spans="1:9" ht="12.75">
      <c r="A622" s="2"/>
      <c r="B622" s="2"/>
      <c r="C622" s="2"/>
      <c r="D622" s="2"/>
      <c r="E622" s="2"/>
      <c r="F622" s="2"/>
      <c r="G622" s="25"/>
      <c r="I622" s="23"/>
    </row>
    <row r="623" spans="1:9" ht="12.75">
      <c r="A623" s="2"/>
      <c r="B623" s="2"/>
      <c r="C623" s="2"/>
      <c r="D623" s="2"/>
      <c r="E623" s="2"/>
      <c r="F623" s="2"/>
      <c r="G623" s="25"/>
      <c r="I623" s="23"/>
    </row>
    <row r="624" spans="1:9" ht="12.75">
      <c r="A624" s="2"/>
      <c r="B624" s="2"/>
      <c r="C624" s="2"/>
      <c r="D624" s="2"/>
      <c r="E624" s="2"/>
      <c r="F624" s="2"/>
      <c r="G624" s="25"/>
      <c r="I624" s="23"/>
    </row>
    <row r="625" spans="1:9" ht="12.75">
      <c r="A625" s="2"/>
      <c r="B625" s="2"/>
      <c r="C625" s="2"/>
      <c r="D625" s="2"/>
      <c r="E625" s="2"/>
      <c r="F625" s="2"/>
      <c r="G625" s="25"/>
      <c r="I625" s="23"/>
    </row>
    <row r="626" spans="1:9" ht="12.75">
      <c r="A626" s="2"/>
      <c r="B626" s="2"/>
      <c r="C626" s="2"/>
      <c r="D626" s="2"/>
      <c r="E626" s="2"/>
      <c r="F626" s="2"/>
      <c r="G626" s="25"/>
      <c r="I626" s="23"/>
    </row>
    <row r="627" spans="1:9" ht="12.75">
      <c r="A627" s="2"/>
      <c r="B627" s="2"/>
      <c r="C627" s="2"/>
      <c r="D627" s="2"/>
      <c r="E627" s="2"/>
      <c r="F627" s="2"/>
      <c r="G627" s="25"/>
      <c r="I627" s="23"/>
    </row>
    <row r="628" spans="1:9" ht="12.75">
      <c r="A628" s="2"/>
      <c r="B628" s="2"/>
      <c r="C628" s="2"/>
      <c r="D628" s="2"/>
      <c r="E628" s="2"/>
      <c r="F628" s="2"/>
      <c r="G628" s="25"/>
      <c r="I628" s="23"/>
    </row>
    <row r="629" spans="1:9" ht="12.75">
      <c r="A629" s="2"/>
      <c r="B629" s="2"/>
      <c r="C629" s="2"/>
      <c r="D629" s="2"/>
      <c r="E629" s="2"/>
      <c r="F629" s="2"/>
      <c r="G629" s="25"/>
      <c r="I629" s="23"/>
    </row>
    <row r="630" spans="1:9" ht="12.75">
      <c r="A630" s="2"/>
      <c r="B630" s="2"/>
      <c r="C630" s="2"/>
      <c r="D630" s="2"/>
      <c r="E630" s="2"/>
      <c r="F630" s="2"/>
      <c r="G630" s="25"/>
      <c r="I630" s="23"/>
    </row>
    <row r="631" spans="1:9" ht="12.75">
      <c r="A631" s="2"/>
      <c r="B631" s="2"/>
      <c r="C631" s="2"/>
      <c r="D631" s="2"/>
      <c r="E631" s="2"/>
      <c r="F631" s="2"/>
      <c r="G631" s="25"/>
      <c r="I631" s="23"/>
    </row>
    <row r="632" spans="1:9" ht="12.75">
      <c r="A632" s="2"/>
      <c r="B632" s="2"/>
      <c r="C632" s="2"/>
      <c r="D632" s="2"/>
      <c r="E632" s="2"/>
      <c r="F632" s="2"/>
      <c r="G632" s="25"/>
      <c r="I632" s="23"/>
    </row>
    <row r="633" spans="1:9" ht="12.75">
      <c r="A633" s="2"/>
      <c r="B633" s="2"/>
      <c r="C633" s="2"/>
      <c r="D633" s="2"/>
      <c r="E633" s="2"/>
      <c r="F633" s="2"/>
      <c r="G633" s="25"/>
      <c r="I633" s="23"/>
    </row>
    <row r="634" spans="1:9" ht="12.75">
      <c r="A634" s="2"/>
      <c r="B634" s="2"/>
      <c r="C634" s="2"/>
      <c r="D634" s="2"/>
      <c r="E634" s="2"/>
      <c r="F634" s="2"/>
      <c r="G634" s="25"/>
      <c r="I634" s="23"/>
    </row>
    <row r="635" spans="1:9" ht="12.75">
      <c r="A635" s="2"/>
      <c r="B635" s="2"/>
      <c r="C635" s="2"/>
      <c r="D635" s="2"/>
      <c r="E635" s="2"/>
      <c r="F635" s="2"/>
      <c r="G635" s="25"/>
      <c r="I635" s="23"/>
    </row>
    <row r="636" spans="1:9" ht="12.75">
      <c r="A636" s="2"/>
      <c r="B636" s="2"/>
      <c r="C636" s="2"/>
      <c r="D636" s="2"/>
      <c r="E636" s="2"/>
      <c r="F636" s="2"/>
      <c r="G636" s="25"/>
      <c r="I636" s="23"/>
    </row>
    <row r="637" spans="1:9" ht="12.75">
      <c r="A637" s="2"/>
      <c r="B637" s="2"/>
      <c r="C637" s="2"/>
      <c r="D637" s="2"/>
      <c r="E637" s="2"/>
      <c r="F637" s="2"/>
      <c r="G637" s="25"/>
      <c r="I637" s="23"/>
    </row>
    <row r="638" spans="1:9" ht="12.75">
      <c r="A638" s="2"/>
      <c r="B638" s="2"/>
      <c r="C638" s="2"/>
      <c r="D638" s="2"/>
      <c r="E638" s="2"/>
      <c r="F638" s="2"/>
      <c r="G638" s="25"/>
      <c r="I638" s="23"/>
    </row>
    <row r="639" spans="1:9" ht="12.75">
      <c r="A639" s="2"/>
      <c r="B639" s="2"/>
      <c r="C639" s="2"/>
      <c r="D639" s="2"/>
      <c r="E639" s="2"/>
      <c r="F639" s="2"/>
      <c r="G639" s="25"/>
      <c r="I639" s="23"/>
    </row>
    <row r="640" spans="1:9" ht="12.75">
      <c r="A640" s="2"/>
      <c r="B640" s="2"/>
      <c r="C640" s="2"/>
      <c r="D640" s="2"/>
      <c r="E640" s="2"/>
      <c r="F640" s="2"/>
      <c r="G640" s="25"/>
      <c r="I640" s="23"/>
    </row>
    <row r="641" spans="1:9" ht="12.75">
      <c r="A641" s="2"/>
      <c r="B641" s="2"/>
      <c r="C641" s="2"/>
      <c r="D641" s="2"/>
      <c r="E641" s="2"/>
      <c r="F641" s="2"/>
      <c r="G641" s="25"/>
      <c r="I641" s="23"/>
    </row>
    <row r="642" spans="1:9" ht="12.75">
      <c r="A642" s="2"/>
      <c r="B642" s="2"/>
      <c r="C642" s="2"/>
      <c r="D642" s="2"/>
      <c r="E642" s="2"/>
      <c r="F642" s="2"/>
      <c r="G642" s="25"/>
      <c r="I642" s="23"/>
    </row>
    <row r="643" spans="1:9" ht="12.75">
      <c r="A643" s="2"/>
      <c r="B643" s="2"/>
      <c r="C643" s="2"/>
      <c r="D643" s="2"/>
      <c r="E643" s="2"/>
      <c r="F643" s="2"/>
      <c r="G643" s="25"/>
      <c r="I643" s="23"/>
    </row>
    <row r="644" spans="1:9" ht="12.75">
      <c r="A644" s="2"/>
      <c r="B644" s="2"/>
      <c r="C644" s="2"/>
      <c r="D644" s="2"/>
      <c r="E644" s="2"/>
      <c r="F644" s="2"/>
      <c r="G644" s="25"/>
      <c r="I644" s="23"/>
    </row>
    <row r="645" spans="1:9" ht="12.75">
      <c r="A645" s="2"/>
      <c r="B645" s="2"/>
      <c r="C645" s="2"/>
      <c r="D645" s="2"/>
      <c r="E645" s="2"/>
      <c r="F645" s="2"/>
      <c r="G645" s="25"/>
      <c r="I645" s="23"/>
    </row>
    <row r="646" spans="1:9" ht="12.75">
      <c r="A646" s="2"/>
      <c r="B646" s="2"/>
      <c r="C646" s="2"/>
      <c r="D646" s="2"/>
      <c r="E646" s="2"/>
      <c r="F646" s="2"/>
      <c r="G646" s="25"/>
      <c r="I646" s="23"/>
    </row>
    <row r="647" spans="1:9" ht="12.75">
      <c r="A647" s="2"/>
      <c r="B647" s="2"/>
      <c r="C647" s="2"/>
      <c r="D647" s="2"/>
      <c r="E647" s="2"/>
      <c r="F647" s="2"/>
      <c r="G647" s="25"/>
      <c r="I647" s="23"/>
    </row>
    <row r="648" spans="1:9" ht="12.75">
      <c r="A648" s="2"/>
      <c r="B648" s="2"/>
      <c r="C648" s="2"/>
      <c r="D648" s="2"/>
      <c r="E648" s="2"/>
      <c r="F648" s="2"/>
      <c r="G648" s="25"/>
      <c r="I648" s="23"/>
    </row>
    <row r="649" spans="1:9" ht="12.75">
      <c r="A649" s="2"/>
      <c r="B649" s="2"/>
      <c r="C649" s="2"/>
      <c r="D649" s="2"/>
      <c r="E649" s="2"/>
      <c r="F649" s="2"/>
      <c r="G649" s="25"/>
      <c r="I649" s="23"/>
    </row>
    <row r="650" spans="1:9" ht="12.75">
      <c r="A650" s="2"/>
      <c r="B650" s="2"/>
      <c r="C650" s="2"/>
      <c r="D650" s="2"/>
      <c r="E650" s="2"/>
      <c r="F650" s="2"/>
      <c r="G650" s="25"/>
      <c r="I650" s="23"/>
    </row>
    <row r="651" spans="1:9" ht="12.75">
      <c r="A651" s="2"/>
      <c r="B651" s="2"/>
      <c r="C651" s="2"/>
      <c r="D651" s="2"/>
      <c r="E651" s="2"/>
      <c r="F651" s="2"/>
      <c r="G651" s="25"/>
      <c r="I651" s="23"/>
    </row>
    <row r="652" spans="1:9" ht="12.75">
      <c r="A652" s="2"/>
      <c r="B652" s="2"/>
      <c r="C652" s="2"/>
      <c r="D652" s="2"/>
      <c r="E652" s="2"/>
      <c r="F652" s="2"/>
      <c r="G652" s="25"/>
      <c r="I652" s="23"/>
    </row>
    <row r="653" spans="1:9" ht="12.75">
      <c r="A653" s="2"/>
      <c r="B653" s="2"/>
      <c r="C653" s="2"/>
      <c r="D653" s="2"/>
      <c r="E653" s="2"/>
      <c r="F653" s="2"/>
      <c r="G653" s="25"/>
      <c r="I653" s="23"/>
    </row>
    <row r="654" spans="1:9" ht="12.75">
      <c r="A654" s="2"/>
      <c r="B654" s="2"/>
      <c r="C654" s="2"/>
      <c r="D654" s="2"/>
      <c r="E654" s="2"/>
      <c r="F654" s="2"/>
      <c r="G654" s="25"/>
      <c r="I654" s="23"/>
    </row>
    <row r="655" spans="1:9" ht="12.75">
      <c r="A655" s="2"/>
      <c r="B655" s="2"/>
      <c r="C655" s="2"/>
      <c r="D655" s="2"/>
      <c r="E655" s="2"/>
      <c r="F655" s="2"/>
      <c r="G655" s="25"/>
      <c r="I655" s="23"/>
    </row>
    <row r="656" spans="1:9" ht="12.75">
      <c r="A656" s="2"/>
      <c r="B656" s="2"/>
      <c r="C656" s="2"/>
      <c r="D656" s="2"/>
      <c r="E656" s="2"/>
      <c r="F656" s="2"/>
      <c r="G656" s="25"/>
      <c r="I656" s="23"/>
    </row>
    <row r="657" spans="1:9" ht="12.75">
      <c r="A657" s="2"/>
      <c r="B657" s="2"/>
      <c r="C657" s="2"/>
      <c r="D657" s="2"/>
      <c r="E657" s="2"/>
      <c r="F657" s="2"/>
      <c r="G657" s="25"/>
      <c r="I657" s="23"/>
    </row>
    <row r="658" spans="1:9" ht="12.75">
      <c r="A658" s="2"/>
      <c r="B658" s="2"/>
      <c r="C658" s="2"/>
      <c r="D658" s="2"/>
      <c r="E658" s="2"/>
      <c r="F658" s="2"/>
      <c r="G658" s="25"/>
      <c r="I658" s="23"/>
    </row>
    <row r="659" spans="1:9" ht="12.75">
      <c r="A659" s="2"/>
      <c r="B659" s="2"/>
      <c r="C659" s="2"/>
      <c r="D659" s="2"/>
      <c r="E659" s="2"/>
      <c r="F659" s="2"/>
      <c r="G659" s="25"/>
      <c r="I659" s="23"/>
    </row>
    <row r="660" spans="1:9" ht="12.75">
      <c r="A660" s="2"/>
      <c r="B660" s="2"/>
      <c r="C660" s="2"/>
      <c r="D660" s="2"/>
      <c r="E660" s="2"/>
      <c r="F660" s="2"/>
      <c r="G660" s="25"/>
      <c r="I660" s="23"/>
    </row>
    <row r="661" spans="1:9" ht="12.75">
      <c r="A661" s="2"/>
      <c r="B661" s="2"/>
      <c r="C661" s="2"/>
      <c r="D661" s="2"/>
      <c r="E661" s="2"/>
      <c r="F661" s="2"/>
      <c r="G661" s="25"/>
      <c r="I661" s="23"/>
    </row>
    <row r="662" spans="1:9" ht="12.75">
      <c r="A662" s="2"/>
      <c r="B662" s="2"/>
      <c r="C662" s="2"/>
      <c r="D662" s="2"/>
      <c r="E662" s="2"/>
      <c r="F662" s="2"/>
      <c r="G662" s="25"/>
      <c r="I662" s="23"/>
    </row>
    <row r="663" spans="1:9" ht="12.75">
      <c r="A663" s="2"/>
      <c r="B663" s="2"/>
      <c r="C663" s="2"/>
      <c r="D663" s="2"/>
      <c r="E663" s="2"/>
      <c r="F663" s="2"/>
      <c r="G663" s="25"/>
      <c r="I663" s="23"/>
    </row>
    <row r="664" spans="1:9" ht="12.75">
      <c r="A664" s="2"/>
      <c r="B664" s="2"/>
      <c r="C664" s="2"/>
      <c r="D664" s="2"/>
      <c r="E664" s="2"/>
      <c r="F664" s="2"/>
      <c r="G664" s="25"/>
      <c r="I664" s="23"/>
    </row>
    <row r="665" spans="1:9" ht="12.75">
      <c r="A665" s="2"/>
      <c r="B665" s="2"/>
      <c r="C665" s="2"/>
      <c r="D665" s="2"/>
      <c r="E665" s="2"/>
      <c r="F665" s="2"/>
      <c r="G665" s="25"/>
      <c r="I665" s="23"/>
    </row>
    <row r="666" spans="1:9" ht="12.75">
      <c r="A666" s="2"/>
      <c r="B666" s="2"/>
      <c r="C666" s="2"/>
      <c r="D666" s="2"/>
      <c r="E666" s="2"/>
      <c r="F666" s="2"/>
      <c r="G666" s="25"/>
      <c r="I666" s="23"/>
    </row>
    <row r="667" spans="1:9" ht="12.75">
      <c r="A667" s="2"/>
      <c r="B667" s="2"/>
      <c r="C667" s="2"/>
      <c r="D667" s="2"/>
      <c r="E667" s="2"/>
      <c r="F667" s="2"/>
      <c r="G667" s="25"/>
      <c r="I667" s="23"/>
    </row>
    <row r="668" spans="1:9" ht="12.75">
      <c r="A668" s="2"/>
      <c r="B668" s="2"/>
      <c r="C668" s="2"/>
      <c r="D668" s="2"/>
      <c r="E668" s="2"/>
      <c r="F668" s="2"/>
      <c r="G668" s="25"/>
      <c r="I668" s="23"/>
    </row>
    <row r="669" spans="1:9" ht="12.75">
      <c r="A669" s="2"/>
      <c r="B669" s="2"/>
      <c r="C669" s="2"/>
      <c r="D669" s="2"/>
      <c r="E669" s="2"/>
      <c r="F669" s="2"/>
      <c r="G669" s="25"/>
      <c r="I669" s="23"/>
    </row>
    <row r="670" spans="1:9" ht="12.75">
      <c r="A670" s="2"/>
      <c r="B670" s="2"/>
      <c r="C670" s="2"/>
      <c r="D670" s="2"/>
      <c r="E670" s="2"/>
      <c r="F670" s="2"/>
      <c r="G670" s="25"/>
      <c r="I670" s="23"/>
    </row>
    <row r="671" spans="1:9" ht="12.75">
      <c r="A671" s="2"/>
      <c r="B671" s="2"/>
      <c r="C671" s="2"/>
      <c r="D671" s="2"/>
      <c r="E671" s="2"/>
      <c r="F671" s="2"/>
      <c r="G671" s="25"/>
      <c r="I671" s="23"/>
    </row>
    <row r="672" spans="1:9" ht="12.75">
      <c r="A672" s="2"/>
      <c r="B672" s="2"/>
      <c r="C672" s="2"/>
      <c r="D672" s="2"/>
      <c r="E672" s="2"/>
      <c r="F672" s="2"/>
      <c r="G672" s="25"/>
      <c r="I672" s="23"/>
    </row>
    <row r="673" spans="1:9" ht="12.75">
      <c r="A673" s="2"/>
      <c r="B673" s="2"/>
      <c r="C673" s="2"/>
      <c r="D673" s="2"/>
      <c r="E673" s="2"/>
      <c r="F673" s="2"/>
      <c r="G673" s="25"/>
      <c r="I673" s="23"/>
    </row>
    <row r="674" spans="1:9" ht="12.75">
      <c r="A674" s="2"/>
      <c r="B674" s="2"/>
      <c r="C674" s="2"/>
      <c r="D674" s="2"/>
      <c r="E674" s="2"/>
      <c r="F674" s="2"/>
      <c r="G674" s="25"/>
      <c r="I674" s="23"/>
    </row>
    <row r="675" spans="1:9" ht="12.75">
      <c r="A675" s="2"/>
      <c r="B675" s="2"/>
      <c r="C675" s="2"/>
      <c r="D675" s="2"/>
      <c r="E675" s="2"/>
      <c r="F675" s="2"/>
      <c r="G675" s="25"/>
      <c r="I675" s="23"/>
    </row>
    <row r="676" spans="1:9" ht="12.75">
      <c r="A676" s="2"/>
      <c r="B676" s="2"/>
      <c r="C676" s="2"/>
      <c r="D676" s="2"/>
      <c r="E676" s="2"/>
      <c r="F676" s="2"/>
      <c r="G676" s="25"/>
      <c r="I676" s="23"/>
    </row>
    <row r="677" spans="1:9" ht="12.75">
      <c r="A677" s="2"/>
      <c r="B677" s="2"/>
      <c r="C677" s="2"/>
      <c r="D677" s="2"/>
      <c r="E677" s="2"/>
      <c r="F677" s="2"/>
      <c r="G677" s="25"/>
      <c r="I677" s="23"/>
    </row>
    <row r="678" spans="1:9" ht="12.75">
      <c r="A678" s="2"/>
      <c r="B678" s="2"/>
      <c r="C678" s="2"/>
      <c r="D678" s="2"/>
      <c r="E678" s="2"/>
      <c r="F678" s="2"/>
      <c r="G678" s="25"/>
      <c r="I678" s="23"/>
    </row>
    <row r="679" spans="1:9" ht="12.75">
      <c r="A679" s="2"/>
      <c r="B679" s="2"/>
      <c r="C679" s="2"/>
      <c r="D679" s="2"/>
      <c r="E679" s="2"/>
      <c r="F679" s="2"/>
      <c r="G679" s="25"/>
      <c r="I679" s="23"/>
    </row>
    <row r="680" spans="1:9" ht="12.75">
      <c r="A680" s="2"/>
      <c r="B680" s="2"/>
      <c r="C680" s="2"/>
      <c r="D680" s="2"/>
      <c r="E680" s="2"/>
      <c r="F680" s="2"/>
      <c r="G680" s="25"/>
      <c r="I680" s="23"/>
    </row>
    <row r="681" spans="1:9" ht="12.75">
      <c r="A681" s="2"/>
      <c r="B681" s="2"/>
      <c r="C681" s="2"/>
      <c r="D681" s="2"/>
      <c r="E681" s="2"/>
      <c r="F681" s="2"/>
      <c r="G681" s="25"/>
      <c r="I681" s="23"/>
    </row>
    <row r="682" spans="1:9" ht="12.75">
      <c r="A682" s="2"/>
      <c r="B682" s="2"/>
      <c r="C682" s="2"/>
      <c r="D682" s="2"/>
      <c r="E682" s="2"/>
      <c r="F682" s="2"/>
      <c r="G682" s="25"/>
      <c r="I682" s="23"/>
    </row>
    <row r="683" spans="1:9" ht="12.75">
      <c r="A683" s="2"/>
      <c r="B683" s="2"/>
      <c r="C683" s="2"/>
      <c r="D683" s="2"/>
      <c r="E683" s="2"/>
      <c r="F683" s="2"/>
      <c r="G683" s="25"/>
      <c r="I683" s="23"/>
    </row>
    <row r="684" spans="1:9" ht="12.75">
      <c r="A684" s="2"/>
      <c r="B684" s="2"/>
      <c r="C684" s="2"/>
      <c r="D684" s="2"/>
      <c r="E684" s="2"/>
      <c r="F684" s="2"/>
      <c r="G684" s="25"/>
      <c r="I684" s="23"/>
    </row>
    <row r="685" spans="1:9" ht="12.75">
      <c r="A685" s="2"/>
      <c r="B685" s="2"/>
      <c r="C685" s="2"/>
      <c r="D685" s="2"/>
      <c r="E685" s="2"/>
      <c r="F685" s="2"/>
      <c r="G685" s="25"/>
      <c r="I685" s="23"/>
    </row>
    <row r="686" spans="1:9" ht="12.75">
      <c r="A686" s="2"/>
      <c r="B686" s="2"/>
      <c r="C686" s="2"/>
      <c r="D686" s="2"/>
      <c r="E686" s="2"/>
      <c r="F686" s="2"/>
      <c r="G686" s="25"/>
      <c r="I686" s="23"/>
    </row>
    <row r="687" spans="1:9" ht="12.75">
      <c r="A687" s="2"/>
      <c r="B687" s="2"/>
      <c r="C687" s="2"/>
      <c r="D687" s="2"/>
      <c r="E687" s="2"/>
      <c r="F687" s="2"/>
      <c r="G687" s="25"/>
      <c r="I687" s="23"/>
    </row>
    <row r="688" spans="1:9" ht="12.75">
      <c r="A688" s="2"/>
      <c r="B688" s="2"/>
      <c r="C688" s="2"/>
      <c r="D688" s="2"/>
      <c r="E688" s="2"/>
      <c r="F688" s="2"/>
      <c r="G688" s="25"/>
      <c r="I688" s="23"/>
    </row>
    <row r="689" spans="1:9" ht="12.75">
      <c r="A689" s="2"/>
      <c r="B689" s="2"/>
      <c r="C689" s="2"/>
      <c r="D689" s="2"/>
      <c r="E689" s="2"/>
      <c r="F689" s="2"/>
      <c r="G689" s="25"/>
      <c r="I689" s="23"/>
    </row>
    <row r="690" spans="1:9" ht="12.75">
      <c r="A690" s="2"/>
      <c r="B690" s="2"/>
      <c r="C690" s="2"/>
      <c r="D690" s="2"/>
      <c r="E690" s="2"/>
      <c r="F690" s="2"/>
      <c r="G690" s="25"/>
      <c r="I690" s="23"/>
    </row>
    <row r="691" spans="1:9" ht="12.75">
      <c r="A691" s="2"/>
      <c r="B691" s="2"/>
      <c r="C691" s="2"/>
      <c r="D691" s="2"/>
      <c r="E691" s="2"/>
      <c r="F691" s="2"/>
      <c r="G691" s="25"/>
      <c r="I691" s="23"/>
    </row>
    <row r="692" spans="1:9" ht="12.75">
      <c r="A692" s="2"/>
      <c r="B692" s="2"/>
      <c r="C692" s="2"/>
      <c r="D692" s="2"/>
      <c r="E692" s="2"/>
      <c r="F692" s="2"/>
      <c r="G692" s="25"/>
      <c r="I692" s="23"/>
    </row>
    <row r="693" spans="1:9" ht="12.75">
      <c r="A693" s="2"/>
      <c r="B693" s="2"/>
      <c r="C693" s="2"/>
      <c r="D693" s="2"/>
      <c r="E693" s="2"/>
      <c r="F693" s="2"/>
      <c r="G693" s="25"/>
      <c r="I693" s="23"/>
    </row>
    <row r="694" spans="1:9" ht="12.75">
      <c r="A694" s="2"/>
      <c r="B694" s="2"/>
      <c r="C694" s="2"/>
      <c r="D694" s="2"/>
      <c r="E694" s="2"/>
      <c r="F694" s="2"/>
      <c r="G694" s="25"/>
      <c r="I694" s="23"/>
    </row>
    <row r="695" spans="1:9" ht="12.75">
      <c r="A695" s="2"/>
      <c r="B695" s="2"/>
      <c r="C695" s="2"/>
      <c r="D695" s="2"/>
      <c r="E695" s="2"/>
      <c r="F695" s="2"/>
      <c r="G695" s="25"/>
      <c r="I695" s="23"/>
    </row>
    <row r="696" spans="1:9" ht="12.75">
      <c r="A696" s="2"/>
      <c r="B696" s="2"/>
      <c r="C696" s="2"/>
      <c r="D696" s="2"/>
      <c r="E696" s="2"/>
      <c r="F696" s="2"/>
      <c r="G696" s="25"/>
      <c r="I696" s="23"/>
    </row>
    <row r="697" spans="1:9" ht="12.75">
      <c r="A697" s="2"/>
      <c r="B697" s="2"/>
      <c r="C697" s="2"/>
      <c r="D697" s="2"/>
      <c r="E697" s="2"/>
      <c r="F697" s="2"/>
      <c r="G697" s="25"/>
      <c r="I697" s="23"/>
    </row>
    <row r="698" spans="1:9" ht="12.75">
      <c r="A698" s="2"/>
      <c r="B698" s="2"/>
      <c r="C698" s="2"/>
      <c r="D698" s="2"/>
      <c r="E698" s="2"/>
      <c r="F698" s="2"/>
      <c r="G698" s="25"/>
      <c r="I698" s="23"/>
    </row>
    <row r="699" spans="1:9" ht="12.75">
      <c r="A699" s="2"/>
      <c r="B699" s="2"/>
      <c r="C699" s="2"/>
      <c r="D699" s="2"/>
      <c r="E699" s="2"/>
      <c r="F699" s="2"/>
      <c r="G699" s="25"/>
      <c r="I699" s="23"/>
    </row>
    <row r="700" spans="1:9" ht="12.75">
      <c r="A700" s="2"/>
      <c r="B700" s="2"/>
      <c r="C700" s="2"/>
      <c r="D700" s="2"/>
      <c r="E700" s="2"/>
      <c r="F700" s="2"/>
      <c r="G700" s="25"/>
      <c r="I700" s="23"/>
    </row>
    <row r="701" spans="1:9" ht="12.75">
      <c r="A701" s="2"/>
      <c r="B701" s="2"/>
      <c r="C701" s="2"/>
      <c r="D701" s="2"/>
      <c r="E701" s="2"/>
      <c r="F701" s="2"/>
      <c r="G701" s="25"/>
      <c r="I701" s="23"/>
    </row>
    <row r="702" spans="1:9" ht="12.75">
      <c r="A702" s="2"/>
      <c r="B702" s="2"/>
      <c r="C702" s="2"/>
      <c r="D702" s="2"/>
      <c r="E702" s="2"/>
      <c r="F702" s="2"/>
      <c r="G702" s="25"/>
      <c r="I702" s="23"/>
    </row>
    <row r="703" spans="1:9" ht="12.75">
      <c r="A703" s="2"/>
      <c r="B703" s="2"/>
      <c r="C703" s="2"/>
      <c r="D703" s="2"/>
      <c r="E703" s="2"/>
      <c r="F703" s="2"/>
      <c r="G703" s="25"/>
      <c r="I703" s="23"/>
    </row>
    <row r="704" spans="1:9" ht="12.75">
      <c r="A704" s="2"/>
      <c r="B704" s="2"/>
      <c r="C704" s="2"/>
      <c r="D704" s="2"/>
      <c r="E704" s="2"/>
      <c r="F704" s="2"/>
      <c r="G704" s="25"/>
      <c r="I704" s="23"/>
    </row>
    <row r="705" spans="1:9" ht="12.75">
      <c r="A705" s="2"/>
      <c r="B705" s="2"/>
      <c r="C705" s="2"/>
      <c r="D705" s="2"/>
      <c r="E705" s="2"/>
      <c r="F705" s="2"/>
      <c r="G705" s="25"/>
      <c r="I705" s="23"/>
    </row>
    <row r="706" spans="1:9" ht="12.75">
      <c r="A706" s="2"/>
      <c r="B706" s="2"/>
      <c r="C706" s="2"/>
      <c r="D706" s="2"/>
      <c r="E706" s="2"/>
      <c r="F706" s="2"/>
      <c r="G706" s="25"/>
      <c r="I706" s="23"/>
    </row>
    <row r="707" spans="1:9" ht="12.75">
      <c r="A707" s="2"/>
      <c r="B707" s="2"/>
      <c r="C707" s="2"/>
      <c r="D707" s="2"/>
      <c r="E707" s="2"/>
      <c r="F707" s="2"/>
      <c r="G707" s="25"/>
      <c r="I707" s="23"/>
    </row>
    <row r="708" spans="1:9" ht="12.75">
      <c r="A708" s="2"/>
      <c r="B708" s="2"/>
      <c r="C708" s="2"/>
      <c r="D708" s="2"/>
      <c r="E708" s="2"/>
      <c r="F708" s="2"/>
      <c r="G708" s="25"/>
      <c r="I708" s="23"/>
    </row>
    <row r="709" spans="1:9" ht="12.75">
      <c r="A709" s="2"/>
      <c r="B709" s="2"/>
      <c r="C709" s="2"/>
      <c r="D709" s="2"/>
      <c r="E709" s="2"/>
      <c r="F709" s="2"/>
      <c r="G709" s="25"/>
      <c r="I709" s="23"/>
    </row>
    <row r="710" spans="1:9" ht="12.75">
      <c r="A710" s="2"/>
      <c r="B710" s="2"/>
      <c r="C710" s="2"/>
      <c r="D710" s="2"/>
      <c r="E710" s="2"/>
      <c r="F710" s="2"/>
      <c r="G710" s="25"/>
      <c r="I710" s="23"/>
    </row>
    <row r="711" spans="1:9" ht="12.75">
      <c r="A711" s="2"/>
      <c r="B711" s="2"/>
      <c r="C711" s="2"/>
      <c r="D711" s="2"/>
      <c r="E711" s="2"/>
      <c r="F711" s="2"/>
      <c r="G711" s="25"/>
      <c r="I711" s="23"/>
    </row>
    <row r="712" spans="1:9" ht="12.75">
      <c r="A712" s="2"/>
      <c r="B712" s="2"/>
      <c r="C712" s="2"/>
      <c r="D712" s="2"/>
      <c r="E712" s="2"/>
      <c r="F712" s="2"/>
      <c r="G712" s="25"/>
      <c r="I712" s="23"/>
    </row>
    <row r="713" spans="1:9" ht="12.75">
      <c r="A713" s="2"/>
      <c r="B713" s="2"/>
      <c r="C713" s="2"/>
      <c r="D713" s="2"/>
      <c r="E713" s="2"/>
      <c r="F713" s="2"/>
      <c r="G713" s="25"/>
      <c r="I713" s="23"/>
    </row>
    <row r="714" spans="1:9" ht="12.75">
      <c r="A714" s="2"/>
      <c r="B714" s="2"/>
      <c r="C714" s="2"/>
      <c r="D714" s="2"/>
      <c r="E714" s="2"/>
      <c r="F714" s="2"/>
      <c r="G714" s="25"/>
      <c r="I714" s="23"/>
    </row>
    <row r="715" spans="1:9" ht="12.75">
      <c r="A715" s="2"/>
      <c r="B715" s="2"/>
      <c r="C715" s="2"/>
      <c r="D715" s="2"/>
      <c r="E715" s="2"/>
      <c r="F715" s="2"/>
      <c r="G715" s="25"/>
      <c r="I715" s="23"/>
    </row>
    <row r="716" spans="1:9" ht="12.75">
      <c r="A716" s="2"/>
      <c r="B716" s="2"/>
      <c r="C716" s="2"/>
      <c r="D716" s="2"/>
      <c r="E716" s="2"/>
      <c r="F716" s="2"/>
      <c r="G716" s="25"/>
      <c r="I716" s="23"/>
    </row>
    <row r="717" spans="1:9" ht="12.75">
      <c r="A717" s="2"/>
      <c r="B717" s="2"/>
      <c r="C717" s="2"/>
      <c r="D717" s="2"/>
      <c r="E717" s="2"/>
      <c r="F717" s="2"/>
      <c r="G717" s="25"/>
      <c r="I717" s="23"/>
    </row>
    <row r="718" spans="1:9" ht="12.75">
      <c r="A718" s="2"/>
      <c r="B718" s="2"/>
      <c r="C718" s="2"/>
      <c r="D718" s="2"/>
      <c r="E718" s="2"/>
      <c r="F718" s="2"/>
      <c r="G718" s="25"/>
      <c r="I718" s="23"/>
    </row>
    <row r="719" spans="1:9" ht="12.75">
      <c r="A719" s="2"/>
      <c r="B719" s="2"/>
      <c r="C719" s="2"/>
      <c r="D719" s="2"/>
      <c r="E719" s="2"/>
      <c r="F719" s="2"/>
      <c r="G719" s="25"/>
      <c r="I719" s="23"/>
    </row>
    <row r="720" spans="1:9" ht="12.75">
      <c r="A720" s="2"/>
      <c r="B720" s="2"/>
      <c r="C720" s="2"/>
      <c r="D720" s="2"/>
      <c r="E720" s="2"/>
      <c r="F720" s="2"/>
      <c r="G720" s="25"/>
      <c r="I720" s="23"/>
    </row>
    <row r="721" spans="1:9" ht="12.75">
      <c r="A721" s="2"/>
      <c r="B721" s="2"/>
      <c r="C721" s="2"/>
      <c r="D721" s="2"/>
      <c r="E721" s="2"/>
      <c r="F721" s="2"/>
      <c r="G721" s="25"/>
      <c r="I721" s="23"/>
    </row>
    <row r="722" spans="1:9" ht="12.75">
      <c r="A722" s="2"/>
      <c r="B722" s="2"/>
      <c r="C722" s="2"/>
      <c r="D722" s="2"/>
      <c r="E722" s="2"/>
      <c r="F722" s="2"/>
      <c r="G722" s="25"/>
      <c r="I722" s="23"/>
    </row>
    <row r="723" spans="1:9" ht="12.75">
      <c r="A723" s="2"/>
      <c r="B723" s="2"/>
      <c r="C723" s="2"/>
      <c r="D723" s="2"/>
      <c r="E723" s="2"/>
      <c r="F723" s="2"/>
      <c r="G723" s="25"/>
      <c r="I723" s="23"/>
    </row>
    <row r="724" spans="1:9" ht="12.75">
      <c r="A724" s="2"/>
      <c r="B724" s="2"/>
      <c r="C724" s="2"/>
      <c r="D724" s="2"/>
      <c r="E724" s="2"/>
      <c r="F724" s="2"/>
      <c r="G724" s="25"/>
      <c r="I724" s="23"/>
    </row>
    <row r="725" spans="1:9" ht="12.75">
      <c r="A725" s="2"/>
      <c r="B725" s="2"/>
      <c r="C725" s="2"/>
      <c r="D725" s="2"/>
      <c r="E725" s="2"/>
      <c r="F725" s="2"/>
      <c r="G725" s="25"/>
      <c r="I725" s="23"/>
    </row>
    <row r="726" spans="1:9" ht="12.75">
      <c r="A726" s="2"/>
      <c r="B726" s="2"/>
      <c r="C726" s="2"/>
      <c r="D726" s="2"/>
      <c r="E726" s="2"/>
      <c r="F726" s="2"/>
      <c r="G726" s="25"/>
      <c r="I726" s="23"/>
    </row>
    <row r="727" spans="1:9" ht="12.75">
      <c r="A727" s="2"/>
      <c r="B727" s="2"/>
      <c r="C727" s="2"/>
      <c r="D727" s="2"/>
      <c r="E727" s="2"/>
      <c r="F727" s="2"/>
      <c r="G727" s="25"/>
      <c r="I727" s="23"/>
    </row>
    <row r="728" spans="1:9" ht="12.75">
      <c r="A728" s="2"/>
      <c r="B728" s="2"/>
      <c r="C728" s="2"/>
      <c r="D728" s="2"/>
      <c r="E728" s="2"/>
      <c r="F728" s="2"/>
      <c r="G728" s="25"/>
      <c r="I728" s="23"/>
    </row>
    <row r="729" spans="1:9" ht="12.75">
      <c r="A729" s="2"/>
      <c r="B729" s="2"/>
      <c r="C729" s="2"/>
      <c r="D729" s="2"/>
      <c r="E729" s="2"/>
      <c r="F729" s="2"/>
      <c r="G729" s="25"/>
      <c r="I729" s="23"/>
    </row>
    <row r="730" spans="1:9" ht="12.75">
      <c r="A730" s="2"/>
      <c r="B730" s="2"/>
      <c r="C730" s="2"/>
      <c r="D730" s="2"/>
      <c r="E730" s="2"/>
      <c r="F730" s="2"/>
      <c r="G730" s="25"/>
      <c r="I730" s="23"/>
    </row>
    <row r="731" spans="1:9" ht="12.75">
      <c r="A731" s="2"/>
      <c r="B731" s="2"/>
      <c r="C731" s="2"/>
      <c r="D731" s="2"/>
      <c r="E731" s="2"/>
      <c r="F731" s="2"/>
      <c r="G731" s="25"/>
      <c r="I731" s="23"/>
    </row>
    <row r="732" spans="1:9" ht="12.75">
      <c r="A732" s="2"/>
      <c r="B732" s="2"/>
      <c r="C732" s="2"/>
      <c r="D732" s="2"/>
      <c r="E732" s="2"/>
      <c r="F732" s="2"/>
      <c r="G732" s="25"/>
      <c r="I732" s="23"/>
    </row>
    <row r="733" spans="1:9" ht="12.75">
      <c r="A733" s="2"/>
      <c r="B733" s="2"/>
      <c r="C733" s="2"/>
      <c r="D733" s="2"/>
      <c r="E733" s="2"/>
      <c r="F733" s="2"/>
      <c r="G733" s="25"/>
      <c r="I733" s="23"/>
    </row>
    <row r="734" spans="1:9" ht="12.75">
      <c r="A734" s="2"/>
      <c r="B734" s="2"/>
      <c r="C734" s="2"/>
      <c r="D734" s="2"/>
      <c r="E734" s="2"/>
      <c r="F734" s="2"/>
      <c r="G734" s="25"/>
      <c r="I734" s="23"/>
    </row>
    <row r="735" spans="1:9" ht="12.75">
      <c r="A735" s="2"/>
      <c r="B735" s="2"/>
      <c r="C735" s="2"/>
      <c r="D735" s="2"/>
      <c r="E735" s="2"/>
      <c r="F735" s="2"/>
      <c r="G735" s="25"/>
      <c r="I735" s="23"/>
    </row>
    <row r="736" spans="1:9" ht="12.75">
      <c r="A736" s="2"/>
      <c r="B736" s="2"/>
      <c r="C736" s="2"/>
      <c r="D736" s="2"/>
      <c r="E736" s="2"/>
      <c r="F736" s="2"/>
      <c r="G736" s="25"/>
      <c r="I736" s="23"/>
    </row>
    <row r="737" spans="1:9" ht="12.75">
      <c r="A737" s="2"/>
      <c r="B737" s="2"/>
      <c r="C737" s="2"/>
      <c r="D737" s="2"/>
      <c r="E737" s="2"/>
      <c r="F737" s="2"/>
      <c r="G737" s="25"/>
      <c r="I737" s="23"/>
    </row>
    <row r="738" spans="1:9" ht="12.75">
      <c r="A738" s="2"/>
      <c r="B738" s="2"/>
      <c r="C738" s="2"/>
      <c r="D738" s="2"/>
      <c r="E738" s="2"/>
      <c r="F738" s="2"/>
      <c r="G738" s="25"/>
      <c r="I738" s="23"/>
    </row>
    <row r="739" spans="1:9" ht="12.75">
      <c r="A739" s="2"/>
      <c r="B739" s="2"/>
      <c r="C739" s="2"/>
      <c r="D739" s="2"/>
      <c r="E739" s="2"/>
      <c r="F739" s="2"/>
      <c r="G739" s="25"/>
      <c r="I739" s="23"/>
    </row>
    <row r="740" spans="1:9" ht="12.75">
      <c r="A740" s="2"/>
      <c r="B740" s="2"/>
      <c r="C740" s="2"/>
      <c r="D740" s="2"/>
      <c r="E740" s="2"/>
      <c r="F740" s="2"/>
      <c r="G740" s="25"/>
      <c r="I740" s="23"/>
    </row>
    <row r="741" spans="1:9" ht="12.75">
      <c r="A741" s="2"/>
      <c r="B741" s="2"/>
      <c r="C741" s="2"/>
      <c r="D741" s="2"/>
      <c r="E741" s="2"/>
      <c r="F741" s="2"/>
      <c r="G741" s="25"/>
      <c r="I741" s="23"/>
    </row>
    <row r="742" spans="1:9" ht="12.75">
      <c r="A742" s="2"/>
      <c r="B742" s="2"/>
      <c r="C742" s="2"/>
      <c r="D742" s="2"/>
      <c r="E742" s="2"/>
      <c r="F742" s="2"/>
      <c r="G742" s="25"/>
      <c r="I742" s="23"/>
    </row>
    <row r="743" spans="1:9" ht="12.75">
      <c r="A743" s="2"/>
      <c r="B743" s="2"/>
      <c r="C743" s="2"/>
      <c r="D743" s="2"/>
      <c r="E743" s="2"/>
      <c r="F743" s="2"/>
      <c r="G743" s="25"/>
      <c r="I743" s="23"/>
    </row>
    <row r="744" spans="1:9" ht="12.75">
      <c r="A744" s="2"/>
      <c r="B744" s="2"/>
      <c r="C744" s="2"/>
      <c r="D744" s="2"/>
      <c r="E744" s="2"/>
      <c r="F744" s="2"/>
      <c r="G744" s="25"/>
      <c r="I744" s="23"/>
    </row>
    <row r="745" spans="1:9" ht="12.75">
      <c r="A745" s="2"/>
      <c r="B745" s="2"/>
      <c r="C745" s="2"/>
      <c r="D745" s="2"/>
      <c r="E745" s="2"/>
      <c r="F745" s="2"/>
      <c r="G745" s="25"/>
      <c r="I745" s="23"/>
    </row>
    <row r="746" spans="1:9" ht="12.75">
      <c r="A746" s="2"/>
      <c r="B746" s="2"/>
      <c r="C746" s="2"/>
      <c r="D746" s="2"/>
      <c r="E746" s="2"/>
      <c r="F746" s="2"/>
      <c r="G746" s="25"/>
      <c r="I746" s="23"/>
    </row>
    <row r="747" spans="1:9" ht="12.75">
      <c r="A747" s="2"/>
      <c r="B747" s="2"/>
      <c r="C747" s="2"/>
      <c r="D747" s="2"/>
      <c r="E747" s="2"/>
      <c r="F747" s="2"/>
      <c r="G747" s="25"/>
      <c r="I747" s="23"/>
    </row>
    <row r="748" spans="1:9" ht="12.75">
      <c r="A748" s="2"/>
      <c r="B748" s="2"/>
      <c r="C748" s="2"/>
      <c r="D748" s="2"/>
      <c r="E748" s="2"/>
      <c r="F748" s="2"/>
      <c r="G748" s="25"/>
      <c r="I748" s="23"/>
    </row>
    <row r="749" spans="1:9" ht="12.75">
      <c r="A749" s="2"/>
      <c r="B749" s="2"/>
      <c r="C749" s="2"/>
      <c r="D749" s="2"/>
      <c r="E749" s="2"/>
      <c r="F749" s="2"/>
      <c r="G749" s="25"/>
      <c r="I749" s="23"/>
    </row>
    <row r="750" spans="1:9" ht="12.75">
      <c r="A750" s="2"/>
      <c r="B750" s="2"/>
      <c r="C750" s="2"/>
      <c r="D750" s="2"/>
      <c r="E750" s="2"/>
      <c r="F750" s="2"/>
      <c r="G750" s="25"/>
      <c r="I750" s="23"/>
    </row>
    <row r="751" spans="1:9" ht="12.75">
      <c r="A751" s="2"/>
      <c r="B751" s="2"/>
      <c r="C751" s="2"/>
      <c r="D751" s="2"/>
      <c r="E751" s="2"/>
      <c r="F751" s="2"/>
      <c r="G751" s="25"/>
      <c r="I751" s="23"/>
    </row>
    <row r="752" spans="1:9" ht="12.75">
      <c r="A752" s="2"/>
      <c r="B752" s="2"/>
      <c r="C752" s="2"/>
      <c r="D752" s="2"/>
      <c r="E752" s="2"/>
      <c r="F752" s="2"/>
      <c r="G752" s="25"/>
      <c r="I752" s="23"/>
    </row>
    <row r="753" spans="1:9" ht="12.75">
      <c r="A753" s="2"/>
      <c r="B753" s="2"/>
      <c r="C753" s="2"/>
      <c r="D753" s="2"/>
      <c r="E753" s="2"/>
      <c r="F753" s="2"/>
      <c r="G753" s="25"/>
      <c r="I753" s="23"/>
    </row>
    <row r="754" spans="1:9" ht="12.75">
      <c r="A754" s="2"/>
      <c r="B754" s="2"/>
      <c r="C754" s="2"/>
      <c r="D754" s="2"/>
      <c r="E754" s="2"/>
      <c r="F754" s="2"/>
      <c r="G754" s="25"/>
      <c r="I754" s="23"/>
    </row>
    <row r="755" spans="1:9" ht="12.75">
      <c r="A755" s="2"/>
      <c r="B755" s="2"/>
      <c r="C755" s="2"/>
      <c r="D755" s="2"/>
      <c r="E755" s="2"/>
      <c r="F755" s="2"/>
      <c r="G755" s="25"/>
      <c r="I755" s="23"/>
    </row>
    <row r="756" spans="1:9" ht="12.75">
      <c r="A756" s="2"/>
      <c r="B756" s="2"/>
      <c r="C756" s="2"/>
      <c r="D756" s="2"/>
      <c r="E756" s="2"/>
      <c r="F756" s="2"/>
      <c r="G756" s="25"/>
      <c r="I756" s="23"/>
    </row>
    <row r="757" spans="1:9" ht="12.75">
      <c r="A757" s="2"/>
      <c r="B757" s="2"/>
      <c r="C757" s="2"/>
      <c r="D757" s="2"/>
      <c r="E757" s="2"/>
      <c r="F757" s="2"/>
      <c r="G757" s="25"/>
      <c r="I757" s="23"/>
    </row>
    <row r="758" spans="1:9" ht="12.75">
      <c r="A758" s="2"/>
      <c r="B758" s="2"/>
      <c r="C758" s="2"/>
      <c r="D758" s="2"/>
      <c r="E758" s="2"/>
      <c r="F758" s="2"/>
      <c r="G758" s="25"/>
      <c r="I758" s="23"/>
    </row>
    <row r="759" spans="1:9" ht="12.75">
      <c r="A759" s="2"/>
      <c r="B759" s="2"/>
      <c r="C759" s="2"/>
      <c r="D759" s="2"/>
      <c r="E759" s="2"/>
      <c r="F759" s="2"/>
      <c r="G759" s="25"/>
      <c r="I759" s="23"/>
    </row>
    <row r="760" spans="1:9" ht="12.75">
      <c r="A760" s="2"/>
      <c r="B760" s="2"/>
      <c r="C760" s="2"/>
      <c r="D760" s="2"/>
      <c r="E760" s="2"/>
      <c r="F760" s="2"/>
      <c r="G760" s="25"/>
      <c r="I760" s="23"/>
    </row>
    <row r="761" spans="1:9" ht="12.75">
      <c r="A761" s="2"/>
      <c r="B761" s="2"/>
      <c r="C761" s="2"/>
      <c r="D761" s="2"/>
      <c r="E761" s="2"/>
      <c r="F761" s="2"/>
      <c r="G761" s="25"/>
      <c r="I761" s="23"/>
    </row>
    <row r="762" spans="1:9" ht="12.75">
      <c r="A762" s="2"/>
      <c r="B762" s="2"/>
      <c r="C762" s="2"/>
      <c r="D762" s="2"/>
      <c r="E762" s="2"/>
      <c r="F762" s="2"/>
      <c r="G762" s="25"/>
      <c r="I762" s="23"/>
    </row>
    <row r="763" spans="1:9" ht="12.75">
      <c r="A763" s="2"/>
      <c r="B763" s="2"/>
      <c r="C763" s="2"/>
      <c r="D763" s="2"/>
      <c r="E763" s="2"/>
      <c r="F763" s="2"/>
      <c r="G763" s="25"/>
      <c r="I763" s="23"/>
    </row>
    <row r="764" spans="1:9" ht="12.75">
      <c r="A764" s="2"/>
      <c r="B764" s="2"/>
      <c r="C764" s="2"/>
      <c r="D764" s="2"/>
      <c r="E764" s="2"/>
      <c r="F764" s="2"/>
      <c r="G764" s="25"/>
      <c r="I764" s="23"/>
    </row>
    <row r="765" spans="1:9" ht="12.75">
      <c r="A765" s="2"/>
      <c r="B765" s="2"/>
      <c r="C765" s="2"/>
      <c r="D765" s="2"/>
      <c r="E765" s="2"/>
      <c r="F765" s="2"/>
      <c r="G765" s="25"/>
      <c r="I765" s="23"/>
    </row>
    <row r="766" spans="1:9" ht="12.75">
      <c r="A766" s="2"/>
      <c r="B766" s="2"/>
      <c r="C766" s="2"/>
      <c r="D766" s="2"/>
      <c r="E766" s="2"/>
      <c r="F766" s="2"/>
      <c r="G766" s="25"/>
      <c r="I766" s="23"/>
    </row>
    <row r="767" spans="1:9" ht="12.75">
      <c r="A767" s="2"/>
      <c r="B767" s="2"/>
      <c r="C767" s="2"/>
      <c r="D767" s="2"/>
      <c r="E767" s="2"/>
      <c r="F767" s="2"/>
      <c r="G767" s="25"/>
      <c r="I767" s="23"/>
    </row>
    <row r="768" spans="1:9" ht="12.75">
      <c r="A768" s="2"/>
      <c r="B768" s="2"/>
      <c r="C768" s="2"/>
      <c r="D768" s="2"/>
      <c r="E768" s="2"/>
      <c r="F768" s="2"/>
      <c r="G768" s="25"/>
      <c r="I768" s="23"/>
    </row>
    <row r="769" spans="1:9" ht="12.75">
      <c r="A769" s="2"/>
      <c r="B769" s="2"/>
      <c r="C769" s="2"/>
      <c r="D769" s="2"/>
      <c r="E769" s="2"/>
      <c r="F769" s="2"/>
      <c r="G769" s="25"/>
      <c r="I769" s="23"/>
    </row>
    <row r="770" spans="1:9" ht="12.75">
      <c r="A770" s="2"/>
      <c r="B770" s="2"/>
      <c r="C770" s="2"/>
      <c r="D770" s="2"/>
      <c r="E770" s="2"/>
      <c r="F770" s="2"/>
      <c r="G770" s="25"/>
      <c r="I770" s="23"/>
    </row>
    <row r="771" spans="1:9" ht="12.75">
      <c r="A771" s="2"/>
      <c r="B771" s="2"/>
      <c r="C771" s="2"/>
      <c r="D771" s="2"/>
      <c r="E771" s="2"/>
      <c r="F771" s="2"/>
      <c r="G771" s="25"/>
      <c r="I771" s="23"/>
    </row>
    <row r="772" spans="1:9" ht="12.75">
      <c r="A772" s="2"/>
      <c r="B772" s="2"/>
      <c r="C772" s="2"/>
      <c r="D772" s="2"/>
      <c r="E772" s="2"/>
      <c r="F772" s="2"/>
      <c r="G772" s="25"/>
      <c r="I772" s="23"/>
    </row>
    <row r="773" spans="1:9" ht="12.75">
      <c r="A773" s="2"/>
      <c r="B773" s="2"/>
      <c r="C773" s="2"/>
      <c r="D773" s="2"/>
      <c r="E773" s="2"/>
      <c r="F773" s="2"/>
      <c r="G773" s="25"/>
      <c r="I773" s="23"/>
    </row>
    <row r="774" spans="1:9" ht="12.75">
      <c r="A774" s="2"/>
      <c r="B774" s="2"/>
      <c r="C774" s="2"/>
      <c r="D774" s="2"/>
      <c r="E774" s="2"/>
      <c r="F774" s="2"/>
      <c r="G774" s="25"/>
      <c r="I774" s="23"/>
    </row>
    <row r="775" spans="1:9" ht="12.75">
      <c r="A775" s="2"/>
      <c r="B775" s="2"/>
      <c r="C775" s="2"/>
      <c r="D775" s="2"/>
      <c r="E775" s="2"/>
      <c r="F775" s="2"/>
      <c r="G775" s="25"/>
      <c r="I775" s="23"/>
    </row>
    <row r="776" spans="1:9" ht="12.75">
      <c r="A776" s="2"/>
      <c r="B776" s="2"/>
      <c r="C776" s="2"/>
      <c r="D776" s="2"/>
      <c r="E776" s="2"/>
      <c r="F776" s="2"/>
      <c r="G776" s="25"/>
      <c r="I776" s="23"/>
    </row>
    <row r="777" spans="1:9" ht="12.75">
      <c r="A777" s="2"/>
      <c r="B777" s="2"/>
      <c r="C777" s="2"/>
      <c r="D777" s="2"/>
      <c r="E777" s="2"/>
      <c r="F777" s="2"/>
      <c r="G777" s="25"/>
      <c r="I777" s="23"/>
    </row>
    <row r="778" spans="1:9" ht="12.75">
      <c r="A778" s="2"/>
      <c r="B778" s="2"/>
      <c r="C778" s="2"/>
      <c r="D778" s="2"/>
      <c r="E778" s="2"/>
      <c r="F778" s="2"/>
      <c r="G778" s="25"/>
      <c r="I778" s="23"/>
    </row>
    <row r="779" spans="1:9" ht="12.75">
      <c r="A779" s="2"/>
      <c r="B779" s="2"/>
      <c r="C779" s="2"/>
      <c r="D779" s="2"/>
      <c r="E779" s="2"/>
      <c r="F779" s="2"/>
      <c r="G779" s="25"/>
      <c r="I779" s="23"/>
    </row>
    <row r="780" spans="1:9" ht="12.75">
      <c r="A780" s="2"/>
      <c r="B780" s="2"/>
      <c r="C780" s="2"/>
      <c r="D780" s="2"/>
      <c r="E780" s="2"/>
      <c r="F780" s="2"/>
      <c r="G780" s="25"/>
      <c r="I780" s="23"/>
    </row>
    <row r="781" spans="1:9" ht="12.75">
      <c r="A781" s="2"/>
      <c r="B781" s="2"/>
      <c r="C781" s="2"/>
      <c r="D781" s="2"/>
      <c r="E781" s="2"/>
      <c r="F781" s="2"/>
      <c r="G781" s="25"/>
      <c r="I781" s="23"/>
    </row>
    <row r="782" spans="1:9" ht="12.75">
      <c r="A782" s="2"/>
      <c r="B782" s="2"/>
      <c r="C782" s="2"/>
      <c r="D782" s="2"/>
      <c r="E782" s="2"/>
      <c r="F782" s="2"/>
      <c r="G782" s="25"/>
      <c r="I782" s="23"/>
    </row>
    <row r="783" spans="1:9" ht="12.75">
      <c r="A783" s="2"/>
      <c r="B783" s="2"/>
      <c r="C783" s="2"/>
      <c r="D783" s="2"/>
      <c r="E783" s="2"/>
      <c r="F783" s="2"/>
      <c r="G783" s="25"/>
      <c r="I783" s="23"/>
    </row>
    <row r="784" spans="1:9" ht="12.75">
      <c r="A784" s="2"/>
      <c r="B784" s="2"/>
      <c r="C784" s="2"/>
      <c r="D784" s="2"/>
      <c r="E784" s="2"/>
      <c r="F784" s="2"/>
      <c r="G784" s="25"/>
      <c r="I784" s="23"/>
    </row>
    <row r="785" spans="1:9" ht="12.75">
      <c r="A785" s="2"/>
      <c r="B785" s="2"/>
      <c r="C785" s="2"/>
      <c r="D785" s="2"/>
      <c r="E785" s="2"/>
      <c r="F785" s="2"/>
      <c r="G785" s="25"/>
      <c r="I785" s="23"/>
    </row>
    <row r="786" spans="1:9" ht="12.75">
      <c r="A786" s="2"/>
      <c r="B786" s="2"/>
      <c r="C786" s="2"/>
      <c r="D786" s="2"/>
      <c r="E786" s="2"/>
      <c r="F786" s="2"/>
      <c r="G786" s="25"/>
      <c r="I786" s="23"/>
    </row>
    <row r="787" spans="1:9" ht="12.75">
      <c r="A787" s="2"/>
      <c r="B787" s="2"/>
      <c r="C787" s="2"/>
      <c r="D787" s="2"/>
      <c r="E787" s="2"/>
      <c r="F787" s="2"/>
      <c r="G787" s="25"/>
      <c r="I787" s="23"/>
    </row>
    <row r="788" spans="1:9" ht="12.75">
      <c r="A788" s="2"/>
      <c r="B788" s="2"/>
      <c r="C788" s="2"/>
      <c r="D788" s="2"/>
      <c r="E788" s="2"/>
      <c r="F788" s="2"/>
      <c r="G788" s="25"/>
      <c r="I788" s="23"/>
    </row>
    <row r="789" spans="1:9" ht="12.75">
      <c r="A789" s="2"/>
      <c r="B789" s="2"/>
      <c r="C789" s="2"/>
      <c r="D789" s="2"/>
      <c r="E789" s="2"/>
      <c r="F789" s="2"/>
      <c r="G789" s="25"/>
      <c r="I789" s="23"/>
    </row>
    <row r="790" spans="1:9" ht="12.75">
      <c r="A790" s="2"/>
      <c r="B790" s="2"/>
      <c r="C790" s="2"/>
      <c r="D790" s="2"/>
      <c r="E790" s="2"/>
      <c r="F790" s="2"/>
      <c r="G790" s="25"/>
      <c r="I790" s="23"/>
    </row>
    <row r="791" spans="1:9" ht="12.75">
      <c r="A791" s="2"/>
      <c r="B791" s="2"/>
      <c r="C791" s="2"/>
      <c r="D791" s="2"/>
      <c r="E791" s="2"/>
      <c r="F791" s="2"/>
      <c r="G791" s="25"/>
      <c r="I791" s="23"/>
    </row>
    <row r="792" spans="1:9" ht="12.75">
      <c r="A792" s="2"/>
      <c r="B792" s="2"/>
      <c r="C792" s="2"/>
      <c r="D792" s="2"/>
      <c r="E792" s="2"/>
      <c r="F792" s="2"/>
      <c r="G792" s="25"/>
      <c r="I792" s="23"/>
    </row>
    <row r="793" spans="1:9" ht="12.75">
      <c r="A793" s="2"/>
      <c r="B793" s="2"/>
      <c r="C793" s="2"/>
      <c r="D793" s="2"/>
      <c r="E793" s="2"/>
      <c r="F793" s="2"/>
      <c r="G793" s="25"/>
      <c r="I793" s="23"/>
    </row>
    <row r="794" spans="1:9" ht="12.75">
      <c r="A794" s="2"/>
      <c r="B794" s="2"/>
      <c r="C794" s="2"/>
      <c r="D794" s="2"/>
      <c r="E794" s="2"/>
      <c r="F794" s="2"/>
      <c r="G794" s="25"/>
      <c r="I794" s="23"/>
    </row>
    <row r="795" spans="1:9" ht="12.75">
      <c r="A795" s="2"/>
      <c r="B795" s="2"/>
      <c r="C795" s="2"/>
      <c r="D795" s="2"/>
      <c r="E795" s="2"/>
      <c r="F795" s="2"/>
      <c r="G795" s="25"/>
      <c r="I795" s="23"/>
    </row>
    <row r="796" spans="1:9" ht="12.75">
      <c r="A796" s="2"/>
      <c r="B796" s="2"/>
      <c r="C796" s="2"/>
      <c r="D796" s="2"/>
      <c r="E796" s="2"/>
      <c r="F796" s="2"/>
      <c r="G796" s="25"/>
      <c r="I796" s="23"/>
    </row>
    <row r="797" spans="1:9" ht="12.75">
      <c r="A797" s="2"/>
      <c r="B797" s="2"/>
      <c r="C797" s="2"/>
      <c r="D797" s="2"/>
      <c r="E797" s="2"/>
      <c r="F797" s="2"/>
      <c r="G797" s="25"/>
      <c r="I797" s="23"/>
    </row>
    <row r="798" spans="1:9" ht="12.75">
      <c r="A798" s="2"/>
      <c r="B798" s="2"/>
      <c r="C798" s="2"/>
      <c r="D798" s="2"/>
      <c r="E798" s="2"/>
      <c r="F798" s="2"/>
      <c r="G798" s="25"/>
      <c r="I798" s="23"/>
    </row>
    <row r="799" spans="1:9" ht="12.75">
      <c r="A799" s="2"/>
      <c r="B799" s="2"/>
      <c r="C799" s="2"/>
      <c r="D799" s="2"/>
      <c r="E799" s="2"/>
      <c r="F799" s="2"/>
      <c r="G799" s="25"/>
      <c r="I799" s="23"/>
    </row>
    <row r="800" spans="1:9" ht="12.75">
      <c r="A800" s="2"/>
      <c r="B800" s="2"/>
      <c r="C800" s="2"/>
      <c r="D800" s="2"/>
      <c r="E800" s="2"/>
      <c r="F800" s="2"/>
      <c r="G800" s="25"/>
      <c r="I800" s="23"/>
    </row>
    <row r="801" spans="1:9" ht="12.75">
      <c r="A801" s="2"/>
      <c r="B801" s="2"/>
      <c r="C801" s="2"/>
      <c r="D801" s="2"/>
      <c r="E801" s="2"/>
      <c r="F801" s="2"/>
      <c r="G801" s="25"/>
      <c r="I801" s="23"/>
    </row>
    <row r="802" spans="1:9" ht="12.75">
      <c r="A802" s="2"/>
      <c r="B802" s="2"/>
      <c r="C802" s="2"/>
      <c r="D802" s="2"/>
      <c r="E802" s="2"/>
      <c r="F802" s="2"/>
      <c r="G802" s="25"/>
      <c r="I802" s="23"/>
    </row>
    <row r="803" spans="1:9" ht="12.75">
      <c r="A803" s="2"/>
      <c r="B803" s="2"/>
      <c r="C803" s="2"/>
      <c r="D803" s="2"/>
      <c r="E803" s="2"/>
      <c r="F803" s="2"/>
      <c r="G803" s="25"/>
      <c r="I803" s="23"/>
    </row>
    <row r="804" spans="1:9" ht="12.75">
      <c r="A804" s="2"/>
      <c r="B804" s="2"/>
      <c r="C804" s="2"/>
      <c r="D804" s="2"/>
      <c r="E804" s="2"/>
      <c r="F804" s="2"/>
      <c r="G804" s="25"/>
      <c r="I804" s="23"/>
    </row>
    <row r="805" spans="1:9" ht="12.75">
      <c r="A805" s="2"/>
      <c r="B805" s="2"/>
      <c r="C805" s="2"/>
      <c r="D805" s="2"/>
      <c r="E805" s="2"/>
      <c r="F805" s="2"/>
      <c r="G805" s="25"/>
      <c r="I805" s="23"/>
    </row>
    <row r="806" spans="1:9" ht="12.75">
      <c r="A806" s="2"/>
      <c r="B806" s="2"/>
      <c r="C806" s="2"/>
      <c r="D806" s="2"/>
      <c r="E806" s="2"/>
      <c r="F806" s="2"/>
      <c r="G806" s="25"/>
      <c r="I806" s="23"/>
    </row>
    <row r="807" spans="1:9" ht="12.75">
      <c r="A807" s="2"/>
      <c r="B807" s="2"/>
      <c r="C807" s="2"/>
      <c r="D807" s="2"/>
      <c r="E807" s="2"/>
      <c r="F807" s="2"/>
      <c r="G807" s="25"/>
      <c r="I807" s="23"/>
    </row>
    <row r="808" spans="1:9" ht="12.75">
      <c r="A808" s="2"/>
      <c r="B808" s="2"/>
      <c r="C808" s="2"/>
      <c r="D808" s="2"/>
      <c r="E808" s="2"/>
      <c r="F808" s="2"/>
      <c r="G808" s="25"/>
      <c r="I808" s="23"/>
    </row>
    <row r="809" spans="1:9" ht="12.75">
      <c r="A809" s="2"/>
      <c r="B809" s="2"/>
      <c r="C809" s="2"/>
      <c r="D809" s="2"/>
      <c r="E809" s="2"/>
      <c r="F809" s="2"/>
      <c r="G809" s="25"/>
      <c r="I809" s="23"/>
    </row>
    <row r="810" spans="1:9" ht="12.75">
      <c r="A810" s="2"/>
      <c r="B810" s="2"/>
      <c r="C810" s="2"/>
      <c r="D810" s="2"/>
      <c r="E810" s="2"/>
      <c r="F810" s="2"/>
      <c r="G810" s="25"/>
      <c r="I810" s="23"/>
    </row>
    <row r="811" spans="1:9" ht="12.75">
      <c r="A811" s="2"/>
      <c r="B811" s="2"/>
      <c r="C811" s="2"/>
      <c r="D811" s="2"/>
      <c r="E811" s="2"/>
      <c r="F811" s="2"/>
      <c r="G811" s="25"/>
      <c r="I811" s="23"/>
    </row>
    <row r="812" spans="1:9" ht="12.75">
      <c r="A812" s="2"/>
      <c r="B812" s="2"/>
      <c r="C812" s="2"/>
      <c r="D812" s="2"/>
      <c r="E812" s="2"/>
      <c r="F812" s="2"/>
      <c r="G812" s="25"/>
      <c r="I812" s="23"/>
    </row>
    <row r="813" spans="1:9" ht="12.75">
      <c r="A813" s="2"/>
      <c r="B813" s="2"/>
      <c r="C813" s="2"/>
      <c r="D813" s="2"/>
      <c r="E813" s="2"/>
      <c r="F813" s="2"/>
      <c r="G813" s="25"/>
      <c r="I813" s="23"/>
    </row>
    <row r="814" spans="1:9" ht="12.75">
      <c r="A814" s="2"/>
      <c r="B814" s="2"/>
      <c r="C814" s="2"/>
      <c r="D814" s="2"/>
      <c r="E814" s="2"/>
      <c r="F814" s="2"/>
      <c r="G814" s="25"/>
      <c r="I814" s="23"/>
    </row>
    <row r="815" spans="1:9" ht="12.75">
      <c r="A815" s="2"/>
      <c r="B815" s="2"/>
      <c r="C815" s="2"/>
      <c r="D815" s="2"/>
      <c r="E815" s="2"/>
      <c r="F815" s="2"/>
      <c r="G815" s="25"/>
      <c r="I815" s="23"/>
    </row>
    <row r="816" spans="1:9" ht="12.75">
      <c r="A816" s="2"/>
      <c r="B816" s="2"/>
      <c r="C816" s="2"/>
      <c r="D816" s="2"/>
      <c r="E816" s="2"/>
      <c r="F816" s="2"/>
      <c r="G816" s="25"/>
      <c r="I816" s="23"/>
    </row>
    <row r="817" spans="1:9" ht="12.75">
      <c r="A817" s="2"/>
      <c r="B817" s="2"/>
      <c r="C817" s="2"/>
      <c r="D817" s="2"/>
      <c r="E817" s="2"/>
      <c r="F817" s="2"/>
      <c r="G817" s="25"/>
      <c r="I817" s="23"/>
    </row>
    <row r="818" spans="1:9" ht="12.75">
      <c r="A818" s="2"/>
      <c r="B818" s="2"/>
      <c r="C818" s="2"/>
      <c r="D818" s="2"/>
      <c r="E818" s="2"/>
      <c r="F818" s="2"/>
      <c r="G818" s="25"/>
      <c r="I818" s="23"/>
    </row>
    <row r="819" spans="1:9" ht="12.75">
      <c r="A819" s="2"/>
      <c r="B819" s="2"/>
      <c r="C819" s="2"/>
      <c r="D819" s="2"/>
      <c r="E819" s="2"/>
      <c r="F819" s="2"/>
      <c r="G819" s="25"/>
      <c r="I819" s="23"/>
    </row>
    <row r="820" spans="1:9" ht="12.75">
      <c r="A820" s="2"/>
      <c r="B820" s="2"/>
      <c r="C820" s="2"/>
      <c r="D820" s="2"/>
      <c r="E820" s="2"/>
      <c r="F820" s="2"/>
      <c r="G820" s="25"/>
      <c r="I820" s="23"/>
    </row>
    <row r="821" spans="1:9" ht="12.75">
      <c r="A821" s="2"/>
      <c r="B821" s="2"/>
      <c r="C821" s="2"/>
      <c r="D821" s="2"/>
      <c r="E821" s="2"/>
      <c r="F821" s="2"/>
      <c r="G821" s="25"/>
      <c r="I821" s="23"/>
    </row>
    <row r="822" spans="1:9" ht="12.75">
      <c r="A822" s="2"/>
      <c r="B822" s="2"/>
      <c r="C822" s="2"/>
      <c r="D822" s="2"/>
      <c r="E822" s="2"/>
      <c r="F822" s="2"/>
      <c r="G822" s="25"/>
      <c r="I822" s="23"/>
    </row>
    <row r="823" spans="1:9" ht="12.75">
      <c r="A823" s="2"/>
      <c r="B823" s="2"/>
      <c r="C823" s="2"/>
      <c r="D823" s="2"/>
      <c r="E823" s="2"/>
      <c r="F823" s="2"/>
      <c r="G823" s="25"/>
      <c r="I823" s="23"/>
    </row>
    <row r="824" spans="1:9" ht="12.75">
      <c r="A824" s="2"/>
      <c r="B824" s="2"/>
      <c r="C824" s="2"/>
      <c r="D824" s="2"/>
      <c r="E824" s="2"/>
      <c r="F824" s="2"/>
      <c r="G824" s="25"/>
      <c r="I824" s="23"/>
    </row>
    <row r="825" spans="1:9" ht="12.75">
      <c r="A825" s="2"/>
      <c r="B825" s="2"/>
      <c r="C825" s="2"/>
      <c r="D825" s="2"/>
      <c r="E825" s="2"/>
      <c r="F825" s="2"/>
      <c r="G825" s="25"/>
      <c r="I825" s="23"/>
    </row>
    <row r="826" spans="1:9" ht="12.75">
      <c r="A826" s="2"/>
      <c r="B826" s="2"/>
      <c r="C826" s="2"/>
      <c r="D826" s="2"/>
      <c r="E826" s="2"/>
      <c r="F826" s="2"/>
      <c r="G826" s="25"/>
      <c r="I826" s="23"/>
    </row>
    <row r="827" spans="1:9" ht="12.75">
      <c r="A827" s="2"/>
      <c r="B827" s="2"/>
      <c r="C827" s="2"/>
      <c r="D827" s="2"/>
      <c r="E827" s="2"/>
      <c r="F827" s="2"/>
      <c r="G827" s="25"/>
      <c r="I827" s="23"/>
    </row>
    <row r="828" spans="1:9" ht="12.75">
      <c r="A828" s="2"/>
      <c r="B828" s="2"/>
      <c r="C828" s="2"/>
      <c r="D828" s="2"/>
      <c r="E828" s="2"/>
      <c r="F828" s="2"/>
      <c r="G828" s="25"/>
      <c r="I828" s="23"/>
    </row>
    <row r="829" spans="1:9" ht="12.75">
      <c r="A829" s="2"/>
      <c r="B829" s="2"/>
      <c r="C829" s="2"/>
      <c r="D829" s="2"/>
      <c r="E829" s="2"/>
      <c r="F829" s="2"/>
      <c r="G829" s="25"/>
      <c r="I829" s="23"/>
    </row>
    <row r="830" spans="1:9" ht="12.75">
      <c r="A830" s="2"/>
      <c r="B830" s="2"/>
      <c r="C830" s="2"/>
      <c r="D830" s="2"/>
      <c r="E830" s="2"/>
      <c r="F830" s="2"/>
      <c r="G830" s="25"/>
      <c r="I830" s="23"/>
    </row>
    <row r="831" spans="1:9" ht="12.75">
      <c r="A831" s="2"/>
      <c r="B831" s="2"/>
      <c r="C831" s="2"/>
      <c r="D831" s="2"/>
      <c r="E831" s="2"/>
      <c r="F831" s="2"/>
      <c r="G831" s="25"/>
      <c r="I831" s="23"/>
    </row>
    <row r="832" spans="1:9" ht="12.75">
      <c r="A832" s="2"/>
      <c r="B832" s="2"/>
      <c r="C832" s="2"/>
      <c r="D832" s="2"/>
      <c r="E832" s="2"/>
      <c r="F832" s="2"/>
      <c r="G832" s="25"/>
      <c r="I832" s="23"/>
    </row>
    <row r="833" spans="1:9" ht="12.75">
      <c r="A833" s="2"/>
      <c r="B833" s="2"/>
      <c r="C833" s="2"/>
      <c r="D833" s="2"/>
      <c r="E833" s="2"/>
      <c r="F833" s="2"/>
      <c r="G833" s="25"/>
      <c r="I833" s="23"/>
    </row>
    <row r="834" spans="1:9" ht="12.75">
      <c r="A834" s="2"/>
      <c r="B834" s="2"/>
      <c r="C834" s="2"/>
      <c r="D834" s="2"/>
      <c r="E834" s="2"/>
      <c r="F834" s="2"/>
      <c r="G834" s="25"/>
      <c r="I834" s="23"/>
    </row>
    <row r="835" spans="1:9" ht="12.75">
      <c r="A835" s="2"/>
      <c r="B835" s="2"/>
      <c r="C835" s="2"/>
      <c r="D835" s="2"/>
      <c r="E835" s="2"/>
      <c r="F835" s="2"/>
      <c r="G835" s="25"/>
      <c r="I835" s="23"/>
    </row>
    <row r="836" spans="1:9" ht="12.75">
      <c r="A836" s="2"/>
      <c r="B836" s="2"/>
      <c r="C836" s="2"/>
      <c r="D836" s="2"/>
      <c r="E836" s="2"/>
      <c r="F836" s="2"/>
      <c r="G836" s="25"/>
      <c r="I836" s="23"/>
    </row>
    <row r="837" spans="1:9" ht="12.75">
      <c r="A837" s="2"/>
      <c r="B837" s="2"/>
      <c r="C837" s="2"/>
      <c r="D837" s="2"/>
      <c r="E837" s="2"/>
      <c r="F837" s="2"/>
      <c r="G837" s="25"/>
      <c r="I837" s="23"/>
    </row>
    <row r="838" spans="1:9" ht="12.75">
      <c r="A838" s="2"/>
      <c r="B838" s="2"/>
      <c r="C838" s="2"/>
      <c r="D838" s="2"/>
      <c r="E838" s="2"/>
      <c r="F838" s="2"/>
      <c r="G838" s="25"/>
      <c r="I838" s="23"/>
    </row>
    <row r="839" spans="1:9" ht="12.75">
      <c r="A839" s="2"/>
      <c r="B839" s="2"/>
      <c r="C839" s="2"/>
      <c r="D839" s="2"/>
      <c r="E839" s="2"/>
      <c r="F839" s="2"/>
      <c r="G839" s="25"/>
      <c r="I839" s="23"/>
    </row>
    <row r="840" spans="1:9" ht="12.75">
      <c r="A840" s="2"/>
      <c r="B840" s="2"/>
      <c r="C840" s="2"/>
      <c r="D840" s="2"/>
      <c r="E840" s="2"/>
      <c r="F840" s="2"/>
      <c r="G840" s="25"/>
      <c r="I840" s="23"/>
    </row>
    <row r="841" spans="1:9" ht="12.75">
      <c r="A841" s="2"/>
      <c r="B841" s="2"/>
      <c r="C841" s="2"/>
      <c r="D841" s="2"/>
      <c r="E841" s="2"/>
      <c r="F841" s="2"/>
      <c r="G841" s="25"/>
      <c r="I841" s="23"/>
    </row>
    <row r="842" spans="1:9" ht="12.75">
      <c r="A842" s="2"/>
      <c r="B842" s="2"/>
      <c r="C842" s="2"/>
      <c r="D842" s="2"/>
      <c r="E842" s="2"/>
      <c r="F842" s="2"/>
      <c r="G842" s="25"/>
      <c r="I842" s="23"/>
    </row>
    <row r="843" spans="1:9" ht="12.75">
      <c r="A843" s="2"/>
      <c r="B843" s="2"/>
      <c r="C843" s="2"/>
      <c r="D843" s="2"/>
      <c r="E843" s="2"/>
      <c r="F843" s="2"/>
      <c r="G843" s="25"/>
      <c r="I843" s="23"/>
    </row>
    <row r="844" spans="1:9" ht="12.75">
      <c r="A844" s="2"/>
      <c r="B844" s="2"/>
      <c r="C844" s="2"/>
      <c r="D844" s="2"/>
      <c r="E844" s="2"/>
      <c r="F844" s="2"/>
      <c r="G844" s="25"/>
      <c r="I844" s="23"/>
    </row>
    <row r="845" spans="1:9" ht="12.75">
      <c r="A845" s="2"/>
      <c r="B845" s="2"/>
      <c r="C845" s="2"/>
      <c r="D845" s="2"/>
      <c r="E845" s="2"/>
      <c r="F845" s="2"/>
      <c r="G845" s="25"/>
      <c r="I845" s="23"/>
    </row>
    <row r="846" spans="1:9" ht="12.75">
      <c r="A846" s="2"/>
      <c r="B846" s="2"/>
      <c r="C846" s="2"/>
      <c r="D846" s="2"/>
      <c r="E846" s="2"/>
      <c r="F846" s="2"/>
      <c r="G846" s="25"/>
      <c r="I846" s="23"/>
    </row>
    <row r="847" spans="1:9" ht="12.75">
      <c r="A847" s="2"/>
      <c r="B847" s="2"/>
      <c r="C847" s="2"/>
      <c r="D847" s="2"/>
      <c r="E847" s="2"/>
      <c r="F847" s="2"/>
      <c r="G847" s="25"/>
      <c r="I847" s="23"/>
    </row>
    <row r="848" spans="1:9" ht="12.75">
      <c r="A848" s="2"/>
      <c r="B848" s="2"/>
      <c r="C848" s="2"/>
      <c r="D848" s="2"/>
      <c r="E848" s="2"/>
      <c r="F848" s="2"/>
      <c r="G848" s="25"/>
      <c r="I848" s="23"/>
    </row>
    <row r="849" spans="1:9" ht="12.75">
      <c r="A849" s="2"/>
      <c r="B849" s="2"/>
      <c r="C849" s="2"/>
      <c r="D849" s="2"/>
      <c r="E849" s="2"/>
      <c r="F849" s="2"/>
      <c r="G849" s="25"/>
      <c r="I849" s="23"/>
    </row>
    <row r="850" spans="1:9" ht="12.75">
      <c r="A850" s="2"/>
      <c r="B850" s="2"/>
      <c r="C850" s="2"/>
      <c r="D850" s="2"/>
      <c r="E850" s="2"/>
      <c r="F850" s="2"/>
      <c r="G850" s="25"/>
      <c r="I850" s="23"/>
    </row>
    <row r="851" spans="1:9" ht="12.75">
      <c r="A851" s="2"/>
      <c r="B851" s="2"/>
      <c r="C851" s="2"/>
      <c r="D851" s="2"/>
      <c r="E851" s="2"/>
      <c r="F851" s="2"/>
      <c r="G851" s="25"/>
      <c r="I851" s="23"/>
    </row>
    <row r="852" spans="1:9" ht="12.75">
      <c r="A852" s="2"/>
      <c r="B852" s="2"/>
      <c r="C852" s="2"/>
      <c r="D852" s="2"/>
      <c r="E852" s="2"/>
      <c r="F852" s="2"/>
      <c r="G852" s="25"/>
      <c r="I852" s="23"/>
    </row>
    <row r="853" spans="1:9" ht="12.75">
      <c r="A853" s="2"/>
      <c r="B853" s="2"/>
      <c r="C853" s="2"/>
      <c r="D853" s="2"/>
      <c r="E853" s="2"/>
      <c r="F853" s="2"/>
      <c r="G853" s="25"/>
      <c r="I853" s="23"/>
    </row>
    <row r="854" spans="1:9" ht="12.75">
      <c r="A854" s="2"/>
      <c r="B854" s="2"/>
      <c r="C854" s="2"/>
      <c r="D854" s="2"/>
      <c r="E854" s="2"/>
      <c r="F854" s="2"/>
      <c r="G854" s="25"/>
      <c r="I854" s="23"/>
    </row>
    <row r="855" spans="1:9" ht="12.75">
      <c r="A855" s="2"/>
      <c r="B855" s="2"/>
      <c r="C855" s="2"/>
      <c r="D855" s="2"/>
      <c r="E855" s="2"/>
      <c r="F855" s="2"/>
      <c r="G855" s="25"/>
      <c r="I855" s="23"/>
    </row>
    <row r="856" spans="1:9" ht="12.75">
      <c r="A856" s="2"/>
      <c r="B856" s="2"/>
      <c r="C856" s="2"/>
      <c r="D856" s="2"/>
      <c r="E856" s="2"/>
      <c r="F856" s="2"/>
      <c r="G856" s="25"/>
      <c r="I856" s="23"/>
    </row>
    <row r="857" spans="1:9" ht="12.75">
      <c r="A857" s="2"/>
      <c r="B857" s="2"/>
      <c r="C857" s="2"/>
      <c r="D857" s="2"/>
      <c r="E857" s="2"/>
      <c r="F857" s="2"/>
      <c r="G857" s="25"/>
      <c r="I857" s="23"/>
    </row>
    <row r="858" spans="1:9" ht="12.75">
      <c r="A858" s="2"/>
      <c r="B858" s="2"/>
      <c r="C858" s="2"/>
      <c r="D858" s="2"/>
      <c r="E858" s="2"/>
      <c r="F858" s="2"/>
      <c r="G858" s="25"/>
      <c r="I858" s="23"/>
    </row>
    <row r="859" spans="1:9" ht="12.75">
      <c r="A859" s="2"/>
      <c r="B859" s="2"/>
      <c r="C859" s="2"/>
      <c r="D859" s="2"/>
      <c r="E859" s="2"/>
      <c r="F859" s="2"/>
      <c r="G859" s="25"/>
      <c r="I859" s="23"/>
    </row>
    <row r="860" spans="1:9" ht="12.75">
      <c r="A860" s="2"/>
      <c r="B860" s="2"/>
      <c r="C860" s="2"/>
      <c r="D860" s="2"/>
      <c r="E860" s="2"/>
      <c r="F860" s="2"/>
      <c r="G860" s="25"/>
      <c r="I860" s="23"/>
    </row>
    <row r="861" spans="1:9" ht="12.75">
      <c r="A861" s="2"/>
      <c r="B861" s="2"/>
      <c r="C861" s="2"/>
      <c r="D861" s="2"/>
      <c r="E861" s="2"/>
      <c r="F861" s="2"/>
      <c r="G861" s="25"/>
      <c r="I861" s="23"/>
    </row>
    <row r="862" spans="1:9" ht="12.75">
      <c r="A862" s="2"/>
      <c r="B862" s="2"/>
      <c r="C862" s="2"/>
      <c r="D862" s="2"/>
      <c r="E862" s="2"/>
      <c r="F862" s="2"/>
      <c r="G862" s="25"/>
      <c r="I862" s="23"/>
    </row>
    <row r="863" spans="1:9" ht="12.75">
      <c r="A863" s="2"/>
      <c r="B863" s="2"/>
      <c r="C863" s="2"/>
      <c r="D863" s="2"/>
      <c r="E863" s="2"/>
      <c r="F863" s="2"/>
      <c r="G863" s="25"/>
      <c r="I863" s="23"/>
    </row>
    <row r="864" spans="1:9" ht="12.75">
      <c r="A864" s="2"/>
      <c r="B864" s="2"/>
      <c r="C864" s="2"/>
      <c r="D864" s="2"/>
      <c r="E864" s="2"/>
      <c r="F864" s="2"/>
      <c r="G864" s="25"/>
      <c r="I864" s="23"/>
    </row>
    <row r="865" spans="1:9" ht="12.75">
      <c r="A865" s="2"/>
      <c r="B865" s="2"/>
      <c r="C865" s="2"/>
      <c r="D865" s="2"/>
      <c r="E865" s="2"/>
      <c r="F865" s="2"/>
      <c r="G865" s="25"/>
      <c r="I865" s="23"/>
    </row>
    <row r="866" spans="1:9" ht="12.75">
      <c r="A866" s="2"/>
      <c r="B866" s="2"/>
      <c r="C866" s="2"/>
      <c r="D866" s="2"/>
      <c r="E866" s="2"/>
      <c r="F866" s="2"/>
      <c r="G866" s="25"/>
      <c r="I866" s="23"/>
    </row>
    <row r="867" spans="1:9" ht="12.75">
      <c r="A867" s="2"/>
      <c r="B867" s="2"/>
      <c r="C867" s="2"/>
      <c r="D867" s="2"/>
      <c r="E867" s="2"/>
      <c r="F867" s="2"/>
      <c r="G867" s="25"/>
      <c r="I867" s="23"/>
    </row>
    <row r="868" spans="1:9" ht="12.75">
      <c r="A868" s="2"/>
      <c r="B868" s="2"/>
      <c r="C868" s="2"/>
      <c r="D868" s="2"/>
      <c r="E868" s="2"/>
      <c r="F868" s="2"/>
      <c r="G868" s="25"/>
      <c r="I868" s="23"/>
    </row>
    <row r="869" spans="1:9" ht="12.75">
      <c r="A869" s="2"/>
      <c r="B869" s="2"/>
      <c r="C869" s="2"/>
      <c r="D869" s="2"/>
      <c r="E869" s="2"/>
      <c r="F869" s="2"/>
      <c r="G869" s="25"/>
      <c r="I869" s="23"/>
    </row>
    <row r="870" spans="1:9" ht="12.75">
      <c r="A870" s="2"/>
      <c r="B870" s="2"/>
      <c r="C870" s="2"/>
      <c r="D870" s="2"/>
      <c r="E870" s="2"/>
      <c r="F870" s="2"/>
      <c r="G870" s="25"/>
      <c r="I870" s="23"/>
    </row>
    <row r="871" spans="1:9" ht="12.75">
      <c r="A871" s="2"/>
      <c r="B871" s="2"/>
      <c r="C871" s="2"/>
      <c r="D871" s="2"/>
      <c r="E871" s="2"/>
      <c r="F871" s="2"/>
      <c r="G871" s="25"/>
      <c r="I871" s="23"/>
    </row>
    <row r="872" spans="1:9" ht="12.75">
      <c r="A872" s="2"/>
      <c r="B872" s="2"/>
      <c r="C872" s="2"/>
      <c r="D872" s="2"/>
      <c r="E872" s="2"/>
      <c r="F872" s="2"/>
      <c r="G872" s="25"/>
      <c r="I872" s="23"/>
    </row>
    <row r="873" spans="1:9" ht="12.75">
      <c r="A873" s="2"/>
      <c r="B873" s="2"/>
      <c r="C873" s="2"/>
      <c r="D873" s="2"/>
      <c r="E873" s="2"/>
      <c r="F873" s="2"/>
      <c r="G873" s="25"/>
      <c r="I873" s="23"/>
    </row>
    <row r="874" spans="1:9" ht="12.75">
      <c r="A874" s="2"/>
      <c r="B874" s="2"/>
      <c r="C874" s="2"/>
      <c r="D874" s="2"/>
      <c r="E874" s="2"/>
      <c r="F874" s="2"/>
      <c r="G874" s="25"/>
      <c r="I874" s="23"/>
    </row>
    <row r="875" spans="1:9" ht="12.75">
      <c r="A875" s="2"/>
      <c r="B875" s="2"/>
      <c r="C875" s="2"/>
      <c r="D875" s="2"/>
      <c r="E875" s="2"/>
      <c r="F875" s="2"/>
      <c r="G875" s="25"/>
      <c r="I875" s="23"/>
    </row>
    <row r="876" spans="1:9" ht="12.75">
      <c r="A876" s="2"/>
      <c r="B876" s="2"/>
      <c r="C876" s="2"/>
      <c r="D876" s="2"/>
      <c r="E876" s="2"/>
      <c r="F876" s="2"/>
      <c r="G876" s="25"/>
      <c r="I876" s="23"/>
    </row>
    <row r="877" spans="1:9" ht="12.75">
      <c r="A877" s="2"/>
      <c r="B877" s="2"/>
      <c r="C877" s="2"/>
      <c r="D877" s="2"/>
      <c r="E877" s="2"/>
      <c r="F877" s="2"/>
      <c r="G877" s="25"/>
      <c r="I877" s="23"/>
    </row>
    <row r="878" spans="1:9" ht="12.75">
      <c r="A878" s="2"/>
      <c r="B878" s="2"/>
      <c r="C878" s="2"/>
      <c r="D878" s="2"/>
      <c r="E878" s="2"/>
      <c r="F878" s="2"/>
      <c r="G878" s="25"/>
      <c r="I878" s="23"/>
    </row>
    <row r="879" spans="1:9" ht="12.75">
      <c r="A879" s="2"/>
      <c r="B879" s="2"/>
      <c r="C879" s="2"/>
      <c r="D879" s="2"/>
      <c r="E879" s="2"/>
      <c r="F879" s="2"/>
      <c r="G879" s="25"/>
      <c r="I879" s="23"/>
    </row>
    <row r="880" spans="1:9" ht="12.75">
      <c r="A880" s="2"/>
      <c r="B880" s="2"/>
      <c r="C880" s="2"/>
      <c r="D880" s="2"/>
      <c r="E880" s="2"/>
      <c r="F880" s="2"/>
      <c r="G880" s="25"/>
      <c r="I880" s="23"/>
    </row>
    <row r="881" spans="1:9" ht="12.75">
      <c r="A881" s="2"/>
      <c r="B881" s="2"/>
      <c r="C881" s="2"/>
      <c r="D881" s="2"/>
      <c r="E881" s="2"/>
      <c r="F881" s="2"/>
      <c r="G881" s="25"/>
      <c r="I881" s="23"/>
    </row>
    <row r="882" spans="1:9" ht="12.75">
      <c r="A882" s="2"/>
      <c r="B882" s="2"/>
      <c r="C882" s="2"/>
      <c r="D882" s="2"/>
      <c r="E882" s="2"/>
      <c r="F882" s="2"/>
      <c r="G882" s="25"/>
      <c r="I882" s="23"/>
    </row>
    <row r="883" spans="1:9" ht="12.75">
      <c r="A883" s="2"/>
      <c r="B883" s="2"/>
      <c r="C883" s="2"/>
      <c r="D883" s="2"/>
      <c r="E883" s="2"/>
      <c r="F883" s="2"/>
      <c r="G883" s="25"/>
      <c r="I883" s="23"/>
    </row>
    <row r="884" spans="1:9" ht="12.75">
      <c r="A884" s="2"/>
      <c r="B884" s="2"/>
      <c r="C884" s="2"/>
      <c r="D884" s="2"/>
      <c r="E884" s="2"/>
      <c r="F884" s="2"/>
      <c r="G884" s="25"/>
      <c r="I884" s="23"/>
    </row>
    <row r="885" spans="1:9" ht="12.75">
      <c r="A885" s="2"/>
      <c r="B885" s="2"/>
      <c r="C885" s="2"/>
      <c r="D885" s="2"/>
      <c r="E885" s="2"/>
      <c r="F885" s="2"/>
      <c r="G885" s="25"/>
      <c r="I885" s="23"/>
    </row>
    <row r="886" spans="1:9" ht="12.75">
      <c r="A886" s="2"/>
      <c r="B886" s="2"/>
      <c r="C886" s="2"/>
      <c r="D886" s="2"/>
      <c r="E886" s="2"/>
      <c r="F886" s="2"/>
      <c r="G886" s="25"/>
      <c r="I886" s="23"/>
    </row>
    <row r="887" spans="1:9" ht="12.75">
      <c r="A887" s="2"/>
      <c r="B887" s="2"/>
      <c r="C887" s="2"/>
      <c r="D887" s="2"/>
      <c r="E887" s="2"/>
      <c r="F887" s="2"/>
      <c r="G887" s="25"/>
      <c r="I887" s="23"/>
    </row>
    <row r="888" spans="1:9" ht="12.75">
      <c r="A888" s="2"/>
      <c r="B888" s="2"/>
      <c r="C888" s="2"/>
      <c r="D888" s="2"/>
      <c r="E888" s="2"/>
      <c r="F888" s="2"/>
      <c r="G888" s="25"/>
      <c r="I888" s="23"/>
    </row>
    <row r="889" spans="1:9" ht="12.75">
      <c r="A889" s="2"/>
      <c r="B889" s="2"/>
      <c r="C889" s="2"/>
      <c r="D889" s="2"/>
      <c r="E889" s="2"/>
      <c r="F889" s="2"/>
      <c r="G889" s="25"/>
      <c r="I889" s="23"/>
    </row>
    <row r="890" spans="1:9" ht="12.75">
      <c r="A890" s="2"/>
      <c r="B890" s="2"/>
      <c r="C890" s="2"/>
      <c r="D890" s="2"/>
      <c r="E890" s="2"/>
      <c r="F890" s="2"/>
      <c r="G890" s="25"/>
      <c r="I890" s="23"/>
    </row>
    <row r="891" spans="1:9" ht="12.75">
      <c r="A891" s="2"/>
      <c r="B891" s="2"/>
      <c r="C891" s="2"/>
      <c r="D891" s="2"/>
      <c r="E891" s="2"/>
      <c r="F891" s="2"/>
      <c r="G891" s="25"/>
      <c r="I891" s="23"/>
    </row>
    <row r="892" spans="1:9" ht="12.75">
      <c r="A892" s="2"/>
      <c r="B892" s="2"/>
      <c r="C892" s="2"/>
      <c r="D892" s="2"/>
      <c r="E892" s="2"/>
      <c r="F892" s="2"/>
      <c r="G892" s="25"/>
      <c r="I892" s="23"/>
    </row>
    <row r="893" spans="1:9" ht="12.75">
      <c r="A893" s="2"/>
      <c r="B893" s="2"/>
      <c r="C893" s="2"/>
      <c r="D893" s="2"/>
      <c r="E893" s="2"/>
      <c r="F893" s="2"/>
      <c r="G893" s="25"/>
      <c r="I893" s="23"/>
    </row>
    <row r="894" spans="1:9" ht="12.75">
      <c r="A894" s="2"/>
      <c r="B894" s="2"/>
      <c r="C894" s="2"/>
      <c r="D894" s="2"/>
      <c r="E894" s="2"/>
      <c r="F894" s="2"/>
      <c r="G894" s="25"/>
      <c r="I894" s="23"/>
    </row>
    <row r="895" spans="1:9" ht="12.75">
      <c r="A895" s="2"/>
      <c r="B895" s="2"/>
      <c r="C895" s="2"/>
      <c r="D895" s="2"/>
      <c r="E895" s="2"/>
      <c r="F895" s="2"/>
      <c r="G895" s="25"/>
      <c r="I895" s="23"/>
    </row>
    <row r="896" spans="1:9" ht="12.75">
      <c r="A896" s="2"/>
      <c r="B896" s="2"/>
      <c r="C896" s="2"/>
      <c r="D896" s="2"/>
      <c r="E896" s="2"/>
      <c r="F896" s="2"/>
      <c r="G896" s="25"/>
      <c r="I896" s="23"/>
    </row>
    <row r="897" spans="1:9" ht="12.75">
      <c r="A897" s="2"/>
      <c r="B897" s="2"/>
      <c r="C897" s="2"/>
      <c r="D897" s="2"/>
      <c r="E897" s="2"/>
      <c r="F897" s="2"/>
      <c r="G897" s="25"/>
      <c r="I897" s="23"/>
    </row>
    <row r="898" spans="1:9" ht="12.75">
      <c r="A898" s="2"/>
      <c r="B898" s="2"/>
      <c r="C898" s="2"/>
      <c r="D898" s="2"/>
      <c r="E898" s="2"/>
      <c r="F898" s="2"/>
      <c r="G898" s="25"/>
      <c r="I898" s="23"/>
    </row>
    <row r="899" spans="1:9" ht="12.75">
      <c r="A899" s="2"/>
      <c r="B899" s="2"/>
      <c r="C899" s="2"/>
      <c r="D899" s="2"/>
      <c r="E899" s="2"/>
      <c r="F899" s="2"/>
      <c r="G899" s="25"/>
      <c r="I899" s="23"/>
    </row>
    <row r="900" spans="1:9" ht="12.75">
      <c r="A900" s="2"/>
      <c r="B900" s="2"/>
      <c r="C900" s="2"/>
      <c r="D900" s="2"/>
      <c r="E900" s="2"/>
      <c r="F900" s="2"/>
      <c r="G900" s="25"/>
      <c r="I900" s="23"/>
    </row>
    <row r="901" spans="1:9" ht="12.75">
      <c r="A901" s="2"/>
      <c r="B901" s="2"/>
      <c r="C901" s="2"/>
      <c r="D901" s="2"/>
      <c r="E901" s="2"/>
      <c r="F901" s="2"/>
      <c r="G901" s="25"/>
      <c r="I901" s="23"/>
    </row>
    <row r="902" spans="1:9" ht="12.75">
      <c r="A902" s="2"/>
      <c r="B902" s="2"/>
      <c r="C902" s="2"/>
      <c r="D902" s="2"/>
      <c r="E902" s="2"/>
      <c r="F902" s="2"/>
      <c r="G902" s="25"/>
      <c r="I902" s="23"/>
    </row>
    <row r="903" spans="1:9" ht="12.75">
      <c r="A903" s="2"/>
      <c r="B903" s="2"/>
      <c r="C903" s="2"/>
      <c r="D903" s="2"/>
      <c r="E903" s="2"/>
      <c r="F903" s="2"/>
      <c r="G903" s="25"/>
      <c r="I903" s="23"/>
    </row>
    <row r="904" spans="1:9" ht="12.75">
      <c r="A904" s="2"/>
      <c r="B904" s="2"/>
      <c r="C904" s="2"/>
      <c r="D904" s="2"/>
      <c r="E904" s="2"/>
      <c r="F904" s="2"/>
      <c r="G904" s="25"/>
      <c r="I904" s="23"/>
    </row>
    <row r="905" spans="1:9" ht="12.75">
      <c r="A905" s="2"/>
      <c r="B905" s="2"/>
      <c r="C905" s="2"/>
      <c r="D905" s="2"/>
      <c r="E905" s="2"/>
      <c r="F905" s="2"/>
      <c r="G905" s="25"/>
      <c r="I905" s="23"/>
    </row>
    <row r="906" spans="1:9" ht="12.75">
      <c r="A906" s="2"/>
      <c r="B906" s="2"/>
      <c r="C906" s="2"/>
      <c r="D906" s="2"/>
      <c r="E906" s="2"/>
      <c r="F906" s="2"/>
      <c r="G906" s="25"/>
      <c r="I906" s="23"/>
    </row>
    <row r="907" spans="1:9" ht="12.75">
      <c r="A907" s="2"/>
      <c r="B907" s="2"/>
      <c r="C907" s="2"/>
      <c r="D907" s="2"/>
      <c r="E907" s="2"/>
      <c r="F907" s="2"/>
      <c r="G907" s="25"/>
      <c r="I907" s="23"/>
    </row>
    <row r="908" spans="1:9" ht="12.75">
      <c r="A908" s="2"/>
      <c r="B908" s="2"/>
      <c r="C908" s="2"/>
      <c r="D908" s="2"/>
      <c r="E908" s="2"/>
      <c r="F908" s="2"/>
      <c r="G908" s="25"/>
      <c r="I908" s="23"/>
    </row>
    <row r="909" spans="1:9" ht="12.75">
      <c r="A909" s="2"/>
      <c r="B909" s="2"/>
      <c r="C909" s="2"/>
      <c r="D909" s="2"/>
      <c r="E909" s="2"/>
      <c r="F909" s="2"/>
      <c r="G909" s="25"/>
      <c r="I909" s="23"/>
    </row>
    <row r="910" spans="1:9" ht="12.75">
      <c r="A910" s="2"/>
      <c r="B910" s="2"/>
      <c r="C910" s="2"/>
      <c r="D910" s="2"/>
      <c r="E910" s="2"/>
      <c r="F910" s="2"/>
      <c r="G910" s="25"/>
      <c r="I910" s="23"/>
    </row>
    <row r="911" spans="1:9" ht="12.75">
      <c r="A911" s="2"/>
      <c r="B911" s="2"/>
      <c r="C911" s="2"/>
      <c r="D911" s="2"/>
      <c r="E911" s="2"/>
      <c r="F911" s="2"/>
      <c r="G911" s="25"/>
      <c r="I911" s="23"/>
    </row>
    <row r="912" spans="1:9" ht="12.75">
      <c r="A912" s="2"/>
      <c r="B912" s="2"/>
      <c r="C912" s="2"/>
      <c r="D912" s="2"/>
      <c r="E912" s="2"/>
      <c r="F912" s="2"/>
      <c r="G912" s="25"/>
      <c r="I912" s="23"/>
    </row>
    <row r="913" spans="1:9" ht="12.75">
      <c r="A913" s="2"/>
      <c r="B913" s="2"/>
      <c r="C913" s="2"/>
      <c r="D913" s="2"/>
      <c r="E913" s="2"/>
      <c r="F913" s="2"/>
      <c r="G913" s="25"/>
      <c r="I913" s="23"/>
    </row>
    <row r="914" spans="1:9" ht="12.75">
      <c r="A914" s="2"/>
      <c r="B914" s="2"/>
      <c r="C914" s="2"/>
      <c r="D914" s="2"/>
      <c r="E914" s="2"/>
      <c r="F914" s="2"/>
      <c r="G914" s="25"/>
      <c r="I914" s="23"/>
    </row>
    <row r="915" spans="1:9" ht="12.75">
      <c r="A915" s="2"/>
      <c r="B915" s="2"/>
      <c r="C915" s="2"/>
      <c r="D915" s="2"/>
      <c r="E915" s="2"/>
      <c r="F915" s="2"/>
      <c r="G915" s="25"/>
      <c r="I915" s="23"/>
    </row>
    <row r="916" spans="1:9" ht="12.75">
      <c r="A916" s="2"/>
      <c r="B916" s="2"/>
      <c r="C916" s="2"/>
      <c r="D916" s="2"/>
      <c r="E916" s="2"/>
      <c r="F916" s="2"/>
      <c r="G916" s="25"/>
      <c r="I916" s="23"/>
    </row>
    <row r="917" spans="1:9" ht="12.75">
      <c r="A917" s="2"/>
      <c r="B917" s="2"/>
      <c r="C917" s="2"/>
      <c r="D917" s="2"/>
      <c r="E917" s="2"/>
      <c r="F917" s="2"/>
      <c r="G917" s="25"/>
      <c r="I917" s="23"/>
    </row>
    <row r="918" spans="1:9" ht="12.75">
      <c r="A918" s="2"/>
      <c r="B918" s="2"/>
      <c r="C918" s="2"/>
      <c r="D918" s="2"/>
      <c r="E918" s="2"/>
      <c r="F918" s="2"/>
      <c r="G918" s="25"/>
      <c r="I918" s="23"/>
    </row>
    <row r="919" spans="1:9" ht="12.75">
      <c r="A919" s="2"/>
      <c r="B919" s="2"/>
      <c r="C919" s="2"/>
      <c r="D919" s="2"/>
      <c r="E919" s="2"/>
      <c r="F919" s="2"/>
      <c r="G919" s="25"/>
      <c r="I919" s="23"/>
    </row>
    <row r="920" spans="1:9" ht="12.75">
      <c r="A920" s="2"/>
      <c r="B920" s="2"/>
      <c r="C920" s="2"/>
      <c r="D920" s="2"/>
      <c r="E920" s="2"/>
      <c r="F920" s="2"/>
      <c r="G920" s="25"/>
      <c r="I920" s="23"/>
    </row>
    <row r="921" spans="1:9" ht="12.75">
      <c r="A921" s="2"/>
      <c r="B921" s="2"/>
      <c r="C921" s="2"/>
      <c r="D921" s="2"/>
      <c r="E921" s="2"/>
      <c r="F921" s="2"/>
      <c r="G921" s="25"/>
      <c r="I921" s="23"/>
    </row>
    <row r="922" spans="1:9" ht="12.75">
      <c r="A922" s="2"/>
      <c r="B922" s="2"/>
      <c r="C922" s="2"/>
      <c r="D922" s="2"/>
      <c r="E922" s="2"/>
      <c r="F922" s="2"/>
      <c r="G922" s="25"/>
      <c r="I922" s="23"/>
    </row>
    <row r="923" spans="1:9" ht="12.75">
      <c r="A923" s="2"/>
      <c r="B923" s="2"/>
      <c r="C923" s="2"/>
      <c r="D923" s="2"/>
      <c r="E923" s="2"/>
      <c r="F923" s="2"/>
      <c r="G923" s="25"/>
      <c r="I923" s="23"/>
    </row>
    <row r="924" spans="1:9" ht="12.75">
      <c r="A924" s="2"/>
      <c r="B924" s="2"/>
      <c r="C924" s="2"/>
      <c r="D924" s="2"/>
      <c r="E924" s="2"/>
      <c r="F924" s="2"/>
      <c r="G924" s="25"/>
      <c r="I924" s="23"/>
    </row>
    <row r="925" spans="1:9" ht="12.75">
      <c r="A925" s="2"/>
      <c r="B925" s="2"/>
      <c r="C925" s="2"/>
      <c r="D925" s="2"/>
      <c r="E925" s="2"/>
      <c r="F925" s="2"/>
      <c r="G925" s="25"/>
      <c r="I925" s="23"/>
    </row>
    <row r="926" spans="1:9" ht="12.75">
      <c r="A926" s="2"/>
      <c r="B926" s="2"/>
      <c r="C926" s="2"/>
      <c r="D926" s="2"/>
      <c r="E926" s="2"/>
      <c r="F926" s="2"/>
      <c r="G926" s="25"/>
      <c r="I926" s="23"/>
    </row>
    <row r="927" spans="1:9" ht="12.75">
      <c r="A927" s="2"/>
      <c r="B927" s="2"/>
      <c r="C927" s="2"/>
      <c r="D927" s="2"/>
      <c r="E927" s="2"/>
      <c r="F927" s="2"/>
      <c r="G927" s="25"/>
      <c r="I927" s="23"/>
    </row>
    <row r="928" spans="1:9" ht="12.75">
      <c r="A928" s="2"/>
      <c r="B928" s="2"/>
      <c r="C928" s="2"/>
      <c r="D928" s="2"/>
      <c r="E928" s="2"/>
      <c r="F928" s="2"/>
      <c r="G928" s="25"/>
      <c r="I928" s="23"/>
    </row>
    <row r="929" spans="1:9" ht="12.75">
      <c r="A929" s="2"/>
      <c r="B929" s="2"/>
      <c r="C929" s="2"/>
      <c r="D929" s="2"/>
      <c r="E929" s="2"/>
      <c r="F929" s="2"/>
      <c r="G929" s="25"/>
      <c r="I929" s="23"/>
    </row>
    <row r="930" spans="1:9" ht="12.75">
      <c r="A930" s="2"/>
      <c r="B930" s="2"/>
      <c r="C930" s="2"/>
      <c r="D930" s="2"/>
      <c r="E930" s="2"/>
      <c r="F930" s="2"/>
      <c r="G930" s="25"/>
      <c r="I930" s="23"/>
    </row>
    <row r="931" spans="1:9" ht="12.75">
      <c r="A931" s="2"/>
      <c r="B931" s="2"/>
      <c r="C931" s="2"/>
      <c r="D931" s="2"/>
      <c r="E931" s="2"/>
      <c r="F931" s="2"/>
      <c r="G931" s="25"/>
      <c r="I931" s="23"/>
    </row>
    <row r="932" spans="1:9" ht="12.75">
      <c r="A932" s="2"/>
      <c r="B932" s="2"/>
      <c r="C932" s="2"/>
      <c r="D932" s="2"/>
      <c r="E932" s="2"/>
      <c r="F932" s="2"/>
      <c r="G932" s="25"/>
      <c r="I932" s="23"/>
    </row>
    <row r="933" spans="1:9" ht="12.75">
      <c r="A933" s="2"/>
      <c r="B933" s="2"/>
      <c r="C933" s="2"/>
      <c r="D933" s="2"/>
      <c r="E933" s="2"/>
      <c r="F933" s="2"/>
      <c r="G933" s="25"/>
      <c r="I933" s="23"/>
    </row>
    <row r="934" spans="1:9" ht="12.75">
      <c r="A934" s="2"/>
      <c r="B934" s="2"/>
      <c r="C934" s="2"/>
      <c r="D934" s="2"/>
      <c r="E934" s="2"/>
      <c r="F934" s="2"/>
      <c r="G934" s="25"/>
      <c r="I934" s="23"/>
    </row>
    <row r="935" spans="1:9" ht="12.75">
      <c r="A935" s="2"/>
      <c r="B935" s="2"/>
      <c r="C935" s="2"/>
      <c r="D935" s="2"/>
      <c r="E935" s="2"/>
      <c r="F935" s="2"/>
      <c r="G935" s="25"/>
      <c r="I935" s="23"/>
    </row>
    <row r="936" spans="1:9" ht="12.75">
      <c r="A936" s="2"/>
      <c r="B936" s="2"/>
      <c r="C936" s="2"/>
      <c r="D936" s="2"/>
      <c r="E936" s="2"/>
      <c r="F936" s="2"/>
      <c r="G936" s="25"/>
      <c r="I936" s="23"/>
    </row>
    <row r="937" spans="1:9" ht="12.75">
      <c r="A937" s="2"/>
      <c r="B937" s="2"/>
      <c r="C937" s="2"/>
      <c r="D937" s="2"/>
      <c r="E937" s="2"/>
      <c r="F937" s="2"/>
      <c r="G937" s="25"/>
      <c r="I937" s="23"/>
    </row>
    <row r="938" spans="1:9" ht="12.75">
      <c r="A938" s="2"/>
      <c r="B938" s="2"/>
      <c r="C938" s="2"/>
      <c r="D938" s="2"/>
      <c r="E938" s="2"/>
      <c r="F938" s="2"/>
      <c r="G938" s="25"/>
      <c r="I938" s="23"/>
    </row>
    <row r="939" spans="1:9" ht="12.75">
      <c r="A939" s="2"/>
      <c r="B939" s="2"/>
      <c r="C939" s="2"/>
      <c r="D939" s="2"/>
      <c r="E939" s="2"/>
      <c r="F939" s="2"/>
      <c r="G939" s="25"/>
      <c r="I939" s="23"/>
    </row>
    <row r="940" spans="1:9" ht="12.75">
      <c r="A940" s="2"/>
      <c r="B940" s="2"/>
      <c r="C940" s="2"/>
      <c r="D940" s="2"/>
      <c r="E940" s="2"/>
      <c r="F940" s="2"/>
      <c r="G940" s="25"/>
      <c r="I940" s="23"/>
    </row>
    <row r="941" spans="1:9" ht="12.75">
      <c r="A941" s="2"/>
      <c r="B941" s="2"/>
      <c r="C941" s="2"/>
      <c r="D941" s="2"/>
      <c r="E941" s="2"/>
      <c r="F941" s="2"/>
      <c r="G941" s="25"/>
      <c r="I941" s="23"/>
    </row>
    <row r="942" spans="1:9" ht="12.75">
      <c r="A942" s="2"/>
      <c r="B942" s="2"/>
      <c r="C942" s="2"/>
      <c r="D942" s="2"/>
      <c r="E942" s="2"/>
      <c r="F942" s="2"/>
      <c r="G942" s="25"/>
      <c r="I942" s="23"/>
    </row>
    <row r="943" spans="1:9" ht="12.75">
      <c r="A943" s="2"/>
      <c r="B943" s="2"/>
      <c r="C943" s="2"/>
      <c r="D943" s="2"/>
      <c r="E943" s="2"/>
      <c r="F943" s="2"/>
      <c r="G943" s="25"/>
      <c r="I943" s="23"/>
    </row>
    <row r="944" spans="1:9" ht="12.75">
      <c r="A944" s="2"/>
      <c r="B944" s="2"/>
      <c r="C944" s="2"/>
      <c r="D944" s="2"/>
      <c r="E944" s="2"/>
      <c r="F944" s="2"/>
      <c r="G944" s="25"/>
      <c r="I944" s="23"/>
    </row>
    <row r="945" spans="1:9" ht="12.75">
      <c r="A945" s="2"/>
      <c r="B945" s="2"/>
      <c r="C945" s="2"/>
      <c r="D945" s="2"/>
      <c r="E945" s="2"/>
      <c r="F945" s="2"/>
      <c r="G945" s="25"/>
      <c r="I945" s="23"/>
    </row>
    <row r="946" spans="1:9" ht="12.75">
      <c r="A946" s="2"/>
      <c r="B946" s="2"/>
      <c r="C946" s="2"/>
      <c r="D946" s="2"/>
      <c r="E946" s="2"/>
      <c r="F946" s="2"/>
      <c r="G946" s="25"/>
      <c r="I946" s="23"/>
    </row>
    <row r="947" spans="1:9" ht="12.75">
      <c r="A947" s="2"/>
      <c r="B947" s="2"/>
      <c r="C947" s="2"/>
      <c r="D947" s="2"/>
      <c r="E947" s="2"/>
      <c r="F947" s="2"/>
      <c r="G947" s="25"/>
      <c r="I947" s="23"/>
    </row>
    <row r="948" spans="1:9" ht="12.75">
      <c r="A948" s="2"/>
      <c r="B948" s="2"/>
      <c r="C948" s="2"/>
      <c r="D948" s="2"/>
      <c r="E948" s="2"/>
      <c r="F948" s="2"/>
      <c r="G948" s="25"/>
      <c r="I948" s="23"/>
    </row>
    <row r="949" spans="1:9" ht="12.75">
      <c r="A949" s="2"/>
      <c r="B949" s="2"/>
      <c r="C949" s="2"/>
      <c r="D949" s="2"/>
      <c r="E949" s="2"/>
      <c r="F949" s="2"/>
      <c r="G949" s="25"/>
      <c r="I949" s="23"/>
    </row>
    <row r="950" spans="1:9" ht="12.75">
      <c r="A950" s="2"/>
      <c r="B950" s="2"/>
      <c r="C950" s="2"/>
      <c r="D950" s="2"/>
      <c r="E950" s="2"/>
      <c r="F950" s="2"/>
      <c r="G950" s="25"/>
      <c r="I950" s="23"/>
    </row>
    <row r="951" spans="1:9" ht="12.75">
      <c r="A951" s="2"/>
      <c r="B951" s="2"/>
      <c r="C951" s="2"/>
      <c r="D951" s="2"/>
      <c r="E951" s="2"/>
      <c r="F951" s="2"/>
      <c r="G951" s="25"/>
      <c r="I951" s="23"/>
    </row>
    <row r="952" spans="1:9" ht="12.75">
      <c r="A952" s="2"/>
      <c r="B952" s="2"/>
      <c r="C952" s="2"/>
      <c r="D952" s="2"/>
      <c r="E952" s="2"/>
      <c r="F952" s="2"/>
      <c r="G952" s="25"/>
      <c r="I952" s="23"/>
    </row>
    <row r="953" spans="1:9" ht="12.75">
      <c r="A953" s="2"/>
      <c r="B953" s="2"/>
      <c r="C953" s="2"/>
      <c r="D953" s="2"/>
      <c r="E953" s="2"/>
      <c r="F953" s="2"/>
      <c r="G953" s="25"/>
      <c r="I953" s="23"/>
    </row>
    <row r="954" spans="1:9" ht="12.75">
      <c r="A954" s="2"/>
      <c r="B954" s="2"/>
      <c r="C954" s="2"/>
      <c r="D954" s="2"/>
      <c r="E954" s="2"/>
      <c r="F954" s="2"/>
      <c r="G954" s="25"/>
      <c r="I954" s="23"/>
    </row>
    <row r="955" spans="1:9" ht="12.75">
      <c r="A955" s="2"/>
      <c r="B955" s="2"/>
      <c r="C955" s="2"/>
      <c r="D955" s="2"/>
      <c r="E955" s="2"/>
      <c r="F955" s="2"/>
      <c r="G955" s="25"/>
      <c r="I955" s="23"/>
    </row>
    <row r="956" spans="1:9" ht="12.75">
      <c r="A956" s="2"/>
      <c r="B956" s="2"/>
      <c r="C956" s="2"/>
      <c r="D956" s="2"/>
      <c r="E956" s="2"/>
      <c r="F956" s="2"/>
      <c r="G956" s="25"/>
      <c r="I956" s="23"/>
    </row>
    <row r="957" spans="1:9" ht="12.75">
      <c r="A957" s="2"/>
      <c r="B957" s="2"/>
      <c r="C957" s="2"/>
      <c r="D957" s="2"/>
      <c r="E957" s="2"/>
      <c r="F957" s="2"/>
      <c r="G957" s="25"/>
      <c r="I957" s="23"/>
    </row>
    <row r="958" spans="1:9" ht="12.75">
      <c r="A958" s="2"/>
      <c r="B958" s="2"/>
      <c r="C958" s="2"/>
      <c r="D958" s="2"/>
      <c r="E958" s="2"/>
      <c r="F958" s="2"/>
      <c r="G958" s="25"/>
      <c r="I958" s="23"/>
    </row>
    <row r="959" spans="1:9" ht="12.75">
      <c r="A959" s="2"/>
      <c r="B959" s="2"/>
      <c r="C959" s="2"/>
      <c r="D959" s="2"/>
      <c r="E959" s="2"/>
      <c r="F959" s="2"/>
      <c r="G959" s="25"/>
      <c r="I959" s="23"/>
    </row>
    <row r="960" spans="1:9" ht="12.75">
      <c r="A960" s="2"/>
      <c r="B960" s="2"/>
      <c r="C960" s="2"/>
      <c r="D960" s="2"/>
      <c r="E960" s="2"/>
      <c r="F960" s="2"/>
      <c r="G960" s="25"/>
      <c r="I960" s="23"/>
    </row>
    <row r="961" spans="1:9" ht="12.75">
      <c r="A961" s="2"/>
      <c r="B961" s="2"/>
      <c r="C961" s="2"/>
      <c r="D961" s="2"/>
      <c r="E961" s="2"/>
      <c r="F961" s="2"/>
      <c r="G961" s="25"/>
      <c r="I961" s="23"/>
    </row>
    <row r="962" spans="1:9" ht="12.75">
      <c r="A962" s="2"/>
      <c r="B962" s="2"/>
      <c r="C962" s="2"/>
      <c r="D962" s="2"/>
      <c r="E962" s="2"/>
      <c r="F962" s="2"/>
      <c r="G962" s="25"/>
      <c r="I962" s="23"/>
    </row>
    <row r="963" spans="1:9" ht="12.75">
      <c r="A963" s="2"/>
      <c r="B963" s="2"/>
      <c r="C963" s="2"/>
      <c r="D963" s="2"/>
      <c r="E963" s="2"/>
      <c r="F963" s="2"/>
      <c r="G963" s="25"/>
      <c r="I963" s="23"/>
    </row>
    <row r="964" spans="1:9" ht="12.75">
      <c r="A964" s="2"/>
      <c r="B964" s="2"/>
      <c r="C964" s="2"/>
      <c r="D964" s="2"/>
      <c r="E964" s="2"/>
      <c r="F964" s="2"/>
      <c r="G964" s="25"/>
      <c r="I964" s="23"/>
    </row>
    <row r="965" spans="1:9" ht="12.75">
      <c r="A965" s="2"/>
      <c r="B965" s="2"/>
      <c r="C965" s="2"/>
      <c r="D965" s="2"/>
      <c r="E965" s="2"/>
      <c r="F965" s="2"/>
      <c r="G965" s="25"/>
      <c r="I965" s="23"/>
    </row>
    <row r="966" spans="1:9" ht="12.75">
      <c r="A966" s="2"/>
      <c r="B966" s="2"/>
      <c r="C966" s="2"/>
      <c r="D966" s="2"/>
      <c r="E966" s="2"/>
      <c r="F966" s="2"/>
      <c r="G966" s="25"/>
      <c r="I966" s="23"/>
    </row>
    <row r="967" spans="1:9" ht="12.75">
      <c r="A967" s="2"/>
      <c r="B967" s="2"/>
      <c r="C967" s="2"/>
      <c r="D967" s="2"/>
      <c r="E967" s="2"/>
      <c r="F967" s="2"/>
      <c r="G967" s="25"/>
      <c r="I967" s="23"/>
    </row>
    <row r="968" spans="1:9" ht="12.75">
      <c r="A968" s="2"/>
      <c r="B968" s="2"/>
      <c r="C968" s="2"/>
      <c r="D968" s="2"/>
      <c r="E968" s="2"/>
      <c r="F968" s="2"/>
      <c r="G968" s="25"/>
      <c r="I968" s="23"/>
    </row>
    <row r="969" spans="1:9" ht="12.75">
      <c r="A969" s="2"/>
      <c r="B969" s="2"/>
      <c r="C969" s="2"/>
      <c r="D969" s="2"/>
      <c r="E969" s="2"/>
      <c r="F969" s="2"/>
      <c r="G969" s="25"/>
      <c r="I969" s="23"/>
    </row>
    <row r="970" spans="1:9" ht="12.75">
      <c r="A970" s="2"/>
      <c r="B970" s="2"/>
      <c r="C970" s="2"/>
      <c r="D970" s="2"/>
      <c r="E970" s="2"/>
      <c r="F970" s="2"/>
      <c r="G970" s="25"/>
      <c r="I970" s="23"/>
    </row>
    <row r="971" spans="1:9" ht="12.75">
      <c r="A971" s="2"/>
      <c r="B971" s="2"/>
      <c r="C971" s="2"/>
      <c r="D971" s="2"/>
      <c r="E971" s="2"/>
      <c r="F971" s="2"/>
      <c r="G971" s="25"/>
      <c r="I971" s="23"/>
    </row>
    <row r="972" spans="1:9" ht="12.75">
      <c r="A972" s="2"/>
      <c r="B972" s="2"/>
      <c r="C972" s="2"/>
      <c r="D972" s="2"/>
      <c r="E972" s="2"/>
      <c r="F972" s="2"/>
      <c r="G972" s="25"/>
      <c r="I972" s="23"/>
    </row>
    <row r="973" spans="1:9" ht="12.75">
      <c r="A973" s="2"/>
      <c r="B973" s="2"/>
      <c r="C973" s="2"/>
      <c r="D973" s="2"/>
      <c r="E973" s="2"/>
      <c r="F973" s="2"/>
      <c r="G973" s="25"/>
      <c r="I973" s="23"/>
    </row>
    <row r="974" spans="1:9" ht="12.75">
      <c r="A974" s="2"/>
      <c r="B974" s="2"/>
      <c r="C974" s="2"/>
      <c r="D974" s="2"/>
      <c r="E974" s="2"/>
      <c r="F974" s="2"/>
      <c r="G974" s="25"/>
      <c r="I974" s="23"/>
    </row>
    <row r="975" spans="1:9" ht="12.75">
      <c r="A975" s="2"/>
      <c r="B975" s="2"/>
      <c r="C975" s="2"/>
      <c r="D975" s="2"/>
      <c r="E975" s="2"/>
      <c r="F975" s="2"/>
      <c r="G975" s="25"/>
      <c r="I975" s="23"/>
    </row>
    <row r="976" spans="1:9" ht="12.75">
      <c r="A976" s="2"/>
      <c r="B976" s="2"/>
      <c r="C976" s="2"/>
      <c r="D976" s="2"/>
      <c r="E976" s="2"/>
      <c r="F976" s="2"/>
      <c r="G976" s="25"/>
      <c r="I976" s="23"/>
    </row>
    <row r="977" spans="1:9" ht="12.75">
      <c r="A977" s="2"/>
      <c r="B977" s="2"/>
      <c r="C977" s="2"/>
      <c r="D977" s="2"/>
      <c r="E977" s="2"/>
      <c r="F977" s="2"/>
      <c r="G977" s="25"/>
      <c r="I977" s="23"/>
    </row>
    <row r="978" spans="1:9" ht="12.75">
      <c r="A978" s="2"/>
      <c r="B978" s="2"/>
      <c r="C978" s="2"/>
      <c r="D978" s="2"/>
      <c r="E978" s="2"/>
      <c r="F978" s="2"/>
      <c r="G978" s="25"/>
      <c r="I978" s="23"/>
    </row>
    <row r="979" spans="1:9" ht="12.75">
      <c r="A979" s="2"/>
      <c r="B979" s="2"/>
      <c r="C979" s="2"/>
      <c r="D979" s="2"/>
      <c r="E979" s="2"/>
      <c r="F979" s="2"/>
      <c r="G979" s="25"/>
      <c r="I979" s="23"/>
    </row>
    <row r="980" spans="1:9" ht="12.75">
      <c r="A980" s="2"/>
      <c r="B980" s="2"/>
      <c r="C980" s="2"/>
      <c r="D980" s="2"/>
      <c r="E980" s="2"/>
      <c r="F980" s="2"/>
      <c r="G980" s="25"/>
      <c r="I980" s="23"/>
    </row>
    <row r="981" spans="1:9" ht="12.75">
      <c r="A981" s="2"/>
      <c r="B981" s="2"/>
      <c r="C981" s="2"/>
      <c r="D981" s="2"/>
      <c r="E981" s="2"/>
      <c r="F981" s="2"/>
      <c r="G981" s="25"/>
      <c r="I981" s="23"/>
    </row>
    <row r="982" spans="1:9" ht="12.75">
      <c r="A982" s="2"/>
      <c r="B982" s="2"/>
      <c r="C982" s="2"/>
      <c r="D982" s="2"/>
      <c r="E982" s="2"/>
      <c r="F982" s="2"/>
      <c r="G982" s="25"/>
      <c r="I982" s="23"/>
    </row>
    <row r="983" spans="1:9" ht="12.75">
      <c r="A983" s="2"/>
      <c r="B983" s="2"/>
      <c r="C983" s="2"/>
      <c r="D983" s="2"/>
      <c r="E983" s="2"/>
      <c r="F983" s="2"/>
      <c r="G983" s="25"/>
      <c r="I983" s="23"/>
    </row>
    <row r="984" spans="1:9" ht="12.75">
      <c r="A984" s="2"/>
      <c r="B984" s="2"/>
      <c r="C984" s="2"/>
      <c r="D984" s="2"/>
      <c r="E984" s="2"/>
      <c r="F984" s="2"/>
      <c r="G984" s="25"/>
      <c r="I984" s="23"/>
    </row>
    <row r="985" spans="1:9" ht="12.75">
      <c r="A985" s="2"/>
      <c r="B985" s="2"/>
      <c r="C985" s="2"/>
      <c r="D985" s="2"/>
      <c r="E985" s="2"/>
      <c r="F985" s="2"/>
      <c r="G985" s="25"/>
      <c r="I985" s="23"/>
    </row>
    <row r="986" spans="1:9" ht="12.75">
      <c r="A986" s="2"/>
      <c r="B986" s="2"/>
      <c r="C986" s="2"/>
      <c r="D986" s="2"/>
      <c r="E986" s="2"/>
      <c r="F986" s="2"/>
      <c r="G986" s="25"/>
      <c r="I986" s="23"/>
    </row>
    <row r="987" spans="1:9" ht="12.75">
      <c r="A987" s="2"/>
      <c r="B987" s="2"/>
      <c r="C987" s="2"/>
      <c r="D987" s="2"/>
      <c r="E987" s="2"/>
      <c r="F987" s="2"/>
      <c r="G987" s="25"/>
      <c r="I987" s="23"/>
    </row>
    <row r="988" spans="1:9" ht="12.75">
      <c r="A988" s="2"/>
      <c r="B988" s="2"/>
      <c r="C988" s="2"/>
      <c r="D988" s="2"/>
      <c r="E988" s="2"/>
      <c r="F988" s="2"/>
      <c r="G988" s="25"/>
      <c r="I988" s="23"/>
    </row>
    <row r="989" spans="1:9" ht="12.75">
      <c r="A989" s="2"/>
      <c r="B989" s="2"/>
      <c r="C989" s="2"/>
      <c r="D989" s="2"/>
      <c r="E989" s="2"/>
      <c r="F989" s="2"/>
      <c r="G989" s="25"/>
      <c r="I989" s="23"/>
    </row>
    <row r="990" spans="1:9" ht="12.75">
      <c r="A990" s="2"/>
      <c r="B990" s="2"/>
      <c r="C990" s="2"/>
      <c r="D990" s="2"/>
      <c r="E990" s="2"/>
      <c r="F990" s="2"/>
      <c r="G990" s="25"/>
      <c r="I990" s="23"/>
    </row>
    <row r="991" spans="1:9" ht="12.75">
      <c r="A991" s="2"/>
      <c r="B991" s="2"/>
      <c r="C991" s="2"/>
      <c r="D991" s="2"/>
      <c r="E991" s="2"/>
      <c r="F991" s="2"/>
      <c r="G991" s="25"/>
      <c r="I991" s="23"/>
    </row>
    <row r="992" spans="1:9" ht="12.75">
      <c r="A992" s="2"/>
      <c r="B992" s="2"/>
      <c r="C992" s="2"/>
      <c r="D992" s="2"/>
      <c r="E992" s="2"/>
      <c r="F992" s="2"/>
      <c r="G992" s="25"/>
      <c r="I992" s="23"/>
    </row>
    <row r="993" spans="1:9" ht="12.75">
      <c r="A993" s="2"/>
      <c r="B993" s="2"/>
      <c r="C993" s="2"/>
      <c r="D993" s="2"/>
      <c r="E993" s="2"/>
      <c r="F993" s="2"/>
      <c r="G993" s="25"/>
      <c r="I993" s="23"/>
    </row>
    <row r="994" spans="1:9" ht="12.75">
      <c r="A994" s="2"/>
      <c r="B994" s="2"/>
      <c r="C994" s="2"/>
      <c r="D994" s="2"/>
      <c r="E994" s="2"/>
      <c r="F994" s="2"/>
      <c r="G994" s="25"/>
      <c r="I994" s="23"/>
    </row>
    <row r="995" spans="1:9" ht="12.75">
      <c r="A995" s="2"/>
      <c r="B995" s="2"/>
      <c r="C995" s="2"/>
      <c r="D995" s="2"/>
      <c r="E995" s="2"/>
      <c r="F995" s="2"/>
      <c r="G995" s="25"/>
      <c r="I995" s="23"/>
    </row>
    <row r="996" spans="1:9" ht="12.75">
      <c r="A996" s="2"/>
      <c r="B996" s="2"/>
      <c r="C996" s="2"/>
      <c r="D996" s="2"/>
      <c r="E996" s="2"/>
      <c r="F996" s="2"/>
      <c r="G996" s="25"/>
      <c r="I996" s="23"/>
    </row>
    <row r="997" spans="1:9" ht="12.75">
      <c r="A997" s="2"/>
      <c r="B997" s="2"/>
      <c r="C997" s="2"/>
      <c r="D997" s="2"/>
      <c r="E997" s="2"/>
      <c r="F997" s="2"/>
      <c r="G997" s="25"/>
      <c r="I997" s="23"/>
    </row>
    <row r="998" spans="1:9" ht="12.75">
      <c r="A998" s="2"/>
      <c r="B998" s="2"/>
      <c r="C998" s="2"/>
      <c r="D998" s="2"/>
      <c r="E998" s="2"/>
      <c r="F998" s="2"/>
      <c r="G998" s="25"/>
      <c r="I998" s="23"/>
    </row>
    <row r="999" spans="1:9" ht="12.75">
      <c r="A999" s="2"/>
      <c r="B999" s="2"/>
      <c r="C999" s="2"/>
      <c r="D999" s="2"/>
      <c r="E999" s="2"/>
      <c r="F999" s="2"/>
      <c r="G999" s="25"/>
      <c r="I999" s="23"/>
    </row>
    <row r="1000" spans="1:9" ht="12.75">
      <c r="A1000" s="2"/>
      <c r="B1000" s="2"/>
      <c r="C1000" s="2"/>
      <c r="D1000" s="2"/>
      <c r="E1000" s="2"/>
      <c r="F1000" s="2"/>
      <c r="G1000" s="25"/>
      <c r="I1000" s="23"/>
    </row>
    <row r="1001" spans="1:9" ht="12.75">
      <c r="A1001" s="2"/>
      <c r="B1001" s="2"/>
      <c r="C1001" s="2"/>
      <c r="D1001" s="2"/>
      <c r="E1001" s="2"/>
      <c r="F1001" s="2"/>
      <c r="G1001" s="25"/>
      <c r="I1001" s="23"/>
    </row>
    <row r="1002" spans="1:9" ht="12.75">
      <c r="A1002" s="2"/>
      <c r="B1002" s="2"/>
      <c r="C1002" s="2"/>
      <c r="D1002" s="2"/>
      <c r="E1002" s="2"/>
      <c r="F1002" s="2"/>
      <c r="G1002" s="25"/>
      <c r="I1002" s="23"/>
    </row>
    <row r="1003" spans="1:9" ht="12.75">
      <c r="A1003" s="2"/>
      <c r="B1003" s="2"/>
      <c r="C1003" s="2"/>
      <c r="D1003" s="2"/>
      <c r="E1003" s="2"/>
      <c r="F1003" s="2"/>
      <c r="G1003" s="25"/>
      <c r="I1003" s="23"/>
    </row>
    <row r="1004" spans="1:9" ht="12.75">
      <c r="A1004" s="2"/>
      <c r="B1004" s="2"/>
      <c r="C1004" s="2"/>
      <c r="D1004" s="2"/>
      <c r="E1004" s="2"/>
      <c r="F1004" s="2"/>
      <c r="G1004" s="25"/>
      <c r="I1004" s="23"/>
    </row>
    <row r="1005" spans="1:9" ht="12.75">
      <c r="A1005" s="2"/>
      <c r="B1005" s="2"/>
      <c r="C1005" s="2"/>
      <c r="D1005" s="2"/>
      <c r="E1005" s="2"/>
      <c r="F1005" s="2"/>
      <c r="G1005" s="25"/>
      <c r="I1005" s="23"/>
    </row>
    <row r="1006" spans="1:9" ht="12.75">
      <c r="A1006" s="2"/>
      <c r="B1006" s="2"/>
      <c r="C1006" s="2"/>
      <c r="D1006" s="2"/>
      <c r="E1006" s="2"/>
      <c r="F1006" s="2"/>
      <c r="G1006" s="25"/>
      <c r="I1006" s="23"/>
    </row>
    <row r="1007" spans="1:9" ht="12.75">
      <c r="A1007" s="2"/>
      <c r="B1007" s="2"/>
      <c r="C1007" s="2"/>
      <c r="D1007" s="2"/>
      <c r="E1007" s="2"/>
      <c r="F1007" s="2"/>
      <c r="G1007" s="25"/>
      <c r="I1007" s="23"/>
    </row>
    <row r="1008" spans="1:9" ht="12.75">
      <c r="A1008" s="2"/>
      <c r="B1008" s="2"/>
      <c r="C1008" s="2"/>
      <c r="D1008" s="2"/>
      <c r="E1008" s="2"/>
      <c r="F1008" s="2"/>
      <c r="G1008" s="25"/>
      <c r="I1008" s="23"/>
    </row>
    <row r="1009" spans="1:9" ht="12.75">
      <c r="A1009" s="2"/>
      <c r="B1009" s="2"/>
      <c r="C1009" s="2"/>
      <c r="D1009" s="2"/>
      <c r="E1009" s="2"/>
      <c r="F1009" s="2"/>
      <c r="G1009" s="25"/>
      <c r="I1009" s="23"/>
    </row>
    <row r="1010" spans="1:9" ht="12.75">
      <c r="A1010" s="2"/>
      <c r="B1010" s="2"/>
      <c r="C1010" s="2"/>
      <c r="D1010" s="2"/>
      <c r="E1010" s="2"/>
      <c r="F1010" s="2"/>
      <c r="G1010" s="25"/>
      <c r="I1010" s="23"/>
    </row>
    <row r="1011" spans="1:9" ht="12.75">
      <c r="A1011" s="2"/>
      <c r="B1011" s="2"/>
      <c r="C1011" s="2"/>
      <c r="D1011" s="2"/>
      <c r="E1011" s="2"/>
      <c r="F1011" s="2"/>
      <c r="G1011" s="25"/>
      <c r="I1011" s="23"/>
    </row>
    <row r="1012" spans="1:9" ht="12.75">
      <c r="A1012" s="2"/>
      <c r="B1012" s="2"/>
      <c r="C1012" s="2"/>
      <c r="D1012" s="2"/>
      <c r="E1012" s="2"/>
      <c r="F1012" s="2"/>
      <c r="G1012" s="25"/>
      <c r="I1012" s="23"/>
    </row>
    <row r="1013" spans="1:9" ht="12.75">
      <c r="A1013" s="2"/>
      <c r="B1013" s="2"/>
      <c r="C1013" s="2"/>
      <c r="D1013" s="2"/>
      <c r="E1013" s="2"/>
      <c r="F1013" s="2"/>
      <c r="G1013" s="25"/>
      <c r="I1013" s="23"/>
    </row>
    <row r="1014" spans="1:9" ht="12.75">
      <c r="A1014" s="2"/>
      <c r="B1014" s="2"/>
      <c r="C1014" s="2"/>
      <c r="D1014" s="2"/>
      <c r="E1014" s="2"/>
      <c r="F1014" s="2"/>
      <c r="G1014" s="25"/>
      <c r="I1014" s="23"/>
    </row>
    <row r="1015" spans="1:9" ht="12.75">
      <c r="A1015" s="2"/>
      <c r="B1015" s="2"/>
      <c r="C1015" s="2"/>
      <c r="D1015" s="2"/>
      <c r="E1015" s="2"/>
      <c r="F1015" s="2"/>
      <c r="G1015" s="25"/>
      <c r="I1015" s="23"/>
    </row>
    <row r="1016" spans="1:9" ht="12.75">
      <c r="A1016" s="2"/>
      <c r="B1016" s="2"/>
      <c r="C1016" s="2"/>
      <c r="D1016" s="2"/>
      <c r="E1016" s="2"/>
      <c r="F1016" s="2"/>
      <c r="G1016" s="25"/>
      <c r="I1016" s="23"/>
    </row>
    <row r="1017" spans="1:9" ht="12.75">
      <c r="A1017" s="2"/>
      <c r="B1017" s="2"/>
      <c r="C1017" s="2"/>
      <c r="D1017" s="2"/>
      <c r="E1017" s="2"/>
      <c r="F1017" s="2"/>
      <c r="G1017" s="25"/>
      <c r="I1017" s="23"/>
    </row>
    <row r="1018" spans="1:9" ht="12.75">
      <c r="A1018" s="2"/>
      <c r="B1018" s="2"/>
      <c r="C1018" s="2"/>
      <c r="D1018" s="2"/>
      <c r="E1018" s="2"/>
      <c r="F1018" s="2"/>
      <c r="G1018" s="25"/>
      <c r="I1018" s="23"/>
    </row>
    <row r="1019" spans="1:9" ht="12.75">
      <c r="A1019" s="2"/>
      <c r="B1019" s="2"/>
      <c r="C1019" s="2"/>
      <c r="D1019" s="2"/>
      <c r="E1019" s="2"/>
      <c r="F1019" s="2"/>
      <c r="G1019" s="25"/>
      <c r="I1019" s="23"/>
    </row>
    <row r="1020" spans="1:9" ht="12.75">
      <c r="A1020" s="2"/>
      <c r="B1020" s="2"/>
      <c r="C1020" s="2"/>
      <c r="D1020" s="2"/>
      <c r="E1020" s="2"/>
      <c r="F1020" s="2"/>
      <c r="G1020" s="25"/>
      <c r="I1020" s="23"/>
    </row>
    <row r="1021" spans="1:9" ht="12.75">
      <c r="A1021" s="2"/>
      <c r="B1021" s="2"/>
      <c r="C1021" s="2"/>
      <c r="D1021" s="2"/>
      <c r="E1021" s="2"/>
      <c r="F1021" s="2"/>
      <c r="G1021" s="25"/>
      <c r="I1021" s="23"/>
    </row>
    <row r="1022" spans="1:9" ht="12.75">
      <c r="A1022" s="2"/>
      <c r="B1022" s="2"/>
      <c r="C1022" s="2"/>
      <c r="D1022" s="2"/>
      <c r="E1022" s="2"/>
      <c r="F1022" s="2"/>
      <c r="G1022" s="25"/>
      <c r="I1022" s="23"/>
    </row>
    <row r="1023" spans="1:9" ht="12.75">
      <c r="A1023" s="2"/>
      <c r="B1023" s="2"/>
      <c r="C1023" s="2"/>
      <c r="D1023" s="2"/>
      <c r="E1023" s="2"/>
      <c r="F1023" s="2"/>
      <c r="G1023" s="25"/>
      <c r="I1023" s="23"/>
    </row>
    <row r="1024" spans="1:9" ht="12.75">
      <c r="A1024" s="2"/>
      <c r="B1024" s="2"/>
      <c r="C1024" s="2"/>
      <c r="D1024" s="2"/>
      <c r="E1024" s="2"/>
      <c r="F1024" s="2"/>
      <c r="G1024" s="25"/>
      <c r="I1024" s="23"/>
    </row>
    <row r="1025" spans="1:9" ht="12.75">
      <c r="A1025" s="2"/>
      <c r="B1025" s="2"/>
      <c r="C1025" s="2"/>
      <c r="D1025" s="2"/>
      <c r="E1025" s="2"/>
      <c r="F1025" s="2"/>
      <c r="G1025" s="25"/>
      <c r="I1025" s="23"/>
    </row>
    <row r="1026" spans="1:9" ht="12.75">
      <c r="A1026" s="2"/>
      <c r="B1026" s="2"/>
      <c r="C1026" s="2"/>
      <c r="D1026" s="2"/>
      <c r="E1026" s="2"/>
      <c r="F1026" s="2"/>
      <c r="G1026" s="25"/>
      <c r="I1026" s="23"/>
    </row>
    <row r="1027" spans="1:9" ht="12.75">
      <c r="A1027" s="2"/>
      <c r="B1027" s="2"/>
      <c r="C1027" s="2"/>
      <c r="D1027" s="2"/>
      <c r="E1027" s="2"/>
      <c r="F1027" s="2"/>
      <c r="G1027" s="25"/>
      <c r="I1027" s="23"/>
    </row>
    <row r="1028" spans="1:9" ht="12.75">
      <c r="A1028" s="2"/>
      <c r="B1028" s="2"/>
      <c r="C1028" s="2"/>
      <c r="D1028" s="2"/>
      <c r="E1028" s="2"/>
      <c r="F1028" s="2"/>
      <c r="G1028" s="25"/>
      <c r="I1028" s="23"/>
    </row>
    <row r="1029" spans="1:9" ht="12.75">
      <c r="A1029" s="2"/>
      <c r="B1029" s="2"/>
      <c r="C1029" s="2"/>
      <c r="D1029" s="2"/>
      <c r="E1029" s="2"/>
      <c r="F1029" s="2"/>
      <c r="G1029" s="25"/>
      <c r="I1029" s="23"/>
    </row>
    <row r="1030" spans="1:9" ht="12.75">
      <c r="A1030" s="2"/>
      <c r="B1030" s="2"/>
      <c r="C1030" s="2"/>
      <c r="D1030" s="2"/>
      <c r="E1030" s="2"/>
      <c r="F1030" s="2"/>
      <c r="G1030" s="25"/>
      <c r="I1030" s="23"/>
    </row>
    <row r="1031" spans="1:9" ht="12.75">
      <c r="A1031" s="2"/>
      <c r="B1031" s="2"/>
      <c r="C1031" s="2"/>
      <c r="D1031" s="2"/>
      <c r="E1031" s="2"/>
      <c r="F1031" s="2"/>
      <c r="G1031" s="25"/>
      <c r="I1031" s="23"/>
    </row>
    <row r="1032" spans="1:9" ht="12.75">
      <c r="A1032" s="2"/>
      <c r="B1032" s="2"/>
      <c r="C1032" s="2"/>
      <c r="D1032" s="2"/>
      <c r="E1032" s="2"/>
      <c r="F1032" s="2"/>
      <c r="G1032" s="25"/>
      <c r="I1032" s="23"/>
    </row>
    <row r="1033" spans="1:9" ht="12.75">
      <c r="A1033" s="2"/>
      <c r="B1033" s="2"/>
      <c r="C1033" s="2"/>
      <c r="D1033" s="2"/>
      <c r="E1033" s="2"/>
      <c r="F1033" s="2"/>
      <c r="G1033" s="25"/>
      <c r="I1033" s="23"/>
    </row>
    <row r="1034" spans="1:9" ht="12.75">
      <c r="A1034" s="2"/>
      <c r="B1034" s="2"/>
      <c r="C1034" s="2"/>
      <c r="D1034" s="2"/>
      <c r="E1034" s="2"/>
      <c r="F1034" s="2"/>
      <c r="G1034" s="25"/>
      <c r="I1034" s="23"/>
    </row>
    <row r="1035" spans="1:9" ht="12.75">
      <c r="A1035" s="2"/>
      <c r="B1035" s="2"/>
      <c r="C1035" s="2"/>
      <c r="D1035" s="2"/>
      <c r="E1035" s="2"/>
      <c r="F1035" s="2"/>
      <c r="G1035" s="25"/>
      <c r="I1035" s="23"/>
    </row>
    <row r="1036" spans="1:9" ht="12.75">
      <c r="A1036" s="2"/>
      <c r="B1036" s="2"/>
      <c r="C1036" s="2"/>
      <c r="D1036" s="2"/>
      <c r="E1036" s="2"/>
      <c r="F1036" s="2"/>
      <c r="G1036" s="25"/>
      <c r="I1036" s="23"/>
    </row>
    <row r="1037" spans="1:9" ht="12.75">
      <c r="A1037" s="2"/>
      <c r="B1037" s="2"/>
      <c r="C1037" s="2"/>
      <c r="D1037" s="2"/>
      <c r="E1037" s="2"/>
      <c r="F1037" s="2"/>
      <c r="G1037" s="25"/>
      <c r="I1037" s="23"/>
    </row>
    <row r="1038" spans="1:9" ht="12.75">
      <c r="A1038" s="2"/>
      <c r="B1038" s="2"/>
      <c r="C1038" s="2"/>
      <c r="D1038" s="2"/>
      <c r="E1038" s="2"/>
      <c r="F1038" s="2"/>
      <c r="G1038" s="25"/>
      <c r="I1038" s="23"/>
    </row>
    <row r="1039" spans="1:9" ht="12.75">
      <c r="A1039" s="2"/>
      <c r="B1039" s="2"/>
      <c r="C1039" s="2"/>
      <c r="D1039" s="2"/>
      <c r="E1039" s="2"/>
      <c r="F1039" s="2"/>
      <c r="G1039" s="25"/>
      <c r="I1039" s="23"/>
    </row>
    <row r="1040" spans="1:9" ht="12.75">
      <c r="A1040" s="2"/>
      <c r="B1040" s="2"/>
      <c r="C1040" s="2"/>
      <c r="D1040" s="2"/>
      <c r="E1040" s="2"/>
      <c r="F1040" s="2"/>
      <c r="G1040" s="25"/>
      <c r="I1040" s="23"/>
    </row>
    <row r="1041" spans="1:9" ht="12.75">
      <c r="A1041" s="2"/>
      <c r="B1041" s="2"/>
      <c r="C1041" s="2"/>
      <c r="D1041" s="2"/>
      <c r="E1041" s="2"/>
      <c r="F1041" s="2"/>
      <c r="G1041" s="25"/>
      <c r="I1041" s="23"/>
    </row>
    <row r="1042" spans="1:9" ht="12.75">
      <c r="A1042" s="2"/>
      <c r="B1042" s="2"/>
      <c r="C1042" s="2"/>
      <c r="D1042" s="2"/>
      <c r="E1042" s="2"/>
      <c r="F1042" s="2"/>
      <c r="G1042" s="25"/>
      <c r="I1042" s="23"/>
    </row>
    <row r="1043" spans="1:9" ht="12.75">
      <c r="A1043" s="2"/>
      <c r="B1043" s="2"/>
      <c r="C1043" s="2"/>
      <c r="D1043" s="2"/>
      <c r="E1043" s="2"/>
      <c r="F1043" s="2"/>
      <c r="G1043" s="25"/>
      <c r="I1043" s="23"/>
    </row>
    <row r="1044" spans="1:9" ht="12.75">
      <c r="A1044" s="2"/>
      <c r="B1044" s="2"/>
      <c r="C1044" s="2"/>
      <c r="D1044" s="2"/>
      <c r="E1044" s="2"/>
      <c r="F1044" s="2"/>
      <c r="G1044" s="25"/>
      <c r="I1044" s="23"/>
    </row>
    <row r="1045" spans="1:9" ht="12.75">
      <c r="A1045" s="2"/>
      <c r="B1045" s="2"/>
      <c r="C1045" s="2"/>
      <c r="D1045" s="2"/>
      <c r="E1045" s="2"/>
      <c r="F1045" s="2"/>
      <c r="G1045" s="25"/>
      <c r="I1045" s="23"/>
    </row>
    <row r="1046" spans="1:9" ht="12.75">
      <c r="A1046" s="2"/>
      <c r="B1046" s="2"/>
      <c r="C1046" s="2"/>
      <c r="D1046" s="2"/>
      <c r="E1046" s="2"/>
      <c r="F1046" s="2"/>
      <c r="G1046" s="25"/>
      <c r="I1046" s="23"/>
    </row>
    <row r="1047" spans="1:9" ht="12.75">
      <c r="A1047" s="2"/>
      <c r="B1047" s="2"/>
      <c r="C1047" s="2"/>
      <c r="D1047" s="2"/>
      <c r="E1047" s="2"/>
      <c r="F1047" s="2"/>
      <c r="G1047" s="25"/>
      <c r="I1047" s="23"/>
    </row>
    <row r="1048" spans="1:9" ht="12.75">
      <c r="A1048" s="2"/>
      <c r="B1048" s="2"/>
      <c r="C1048" s="2"/>
      <c r="D1048" s="2"/>
      <c r="E1048" s="2"/>
      <c r="F1048" s="2"/>
      <c r="G1048" s="25"/>
      <c r="I1048" s="23"/>
    </row>
    <row r="1049" spans="1:9" ht="12.75">
      <c r="A1049" s="2"/>
      <c r="B1049" s="2"/>
      <c r="C1049" s="2"/>
      <c r="D1049" s="2"/>
      <c r="E1049" s="2"/>
      <c r="F1049" s="2"/>
      <c r="G1049" s="25"/>
      <c r="I1049" s="23"/>
    </row>
    <row r="1050" spans="1:9" ht="12.75">
      <c r="A1050" s="2"/>
      <c r="B1050" s="2"/>
      <c r="C1050" s="2"/>
      <c r="D1050" s="2"/>
      <c r="E1050" s="2"/>
      <c r="F1050" s="2"/>
      <c r="G1050" s="25"/>
      <c r="I1050" s="23"/>
    </row>
    <row r="1051" spans="1:9" ht="12.75">
      <c r="A1051" s="2"/>
      <c r="B1051" s="2"/>
      <c r="C1051" s="2"/>
      <c r="D1051" s="2"/>
      <c r="E1051" s="2"/>
      <c r="F1051" s="2"/>
      <c r="G1051" s="25"/>
      <c r="I1051" s="23"/>
    </row>
    <row r="1052" spans="1:9" ht="12.75">
      <c r="A1052" s="2"/>
      <c r="B1052" s="2"/>
      <c r="C1052" s="2"/>
      <c r="D1052" s="2"/>
      <c r="E1052" s="2"/>
      <c r="F1052" s="2"/>
      <c r="G1052" s="25"/>
      <c r="I1052" s="23"/>
    </row>
    <row r="1053" spans="1:9" ht="12.75">
      <c r="A1053" s="2"/>
      <c r="B1053" s="2"/>
      <c r="C1053" s="2"/>
      <c r="D1053" s="2"/>
      <c r="E1053" s="2"/>
      <c r="F1053" s="2"/>
      <c r="G1053" s="25"/>
      <c r="I1053" s="23"/>
    </row>
    <row r="1054" spans="1:9" ht="12.75">
      <c r="A1054" s="2"/>
      <c r="B1054" s="2"/>
      <c r="C1054" s="2"/>
      <c r="D1054" s="2"/>
      <c r="E1054" s="2"/>
      <c r="F1054" s="2"/>
      <c r="G1054" s="25"/>
      <c r="I1054" s="23"/>
    </row>
    <row r="1055" spans="1:9" ht="12.75">
      <c r="A1055" s="2"/>
      <c r="B1055" s="2"/>
      <c r="C1055" s="2"/>
      <c r="D1055" s="2"/>
      <c r="E1055" s="2"/>
      <c r="F1055" s="2"/>
      <c r="G1055" s="25"/>
      <c r="I1055" s="23"/>
    </row>
    <row r="1056" spans="1:9" ht="12.75">
      <c r="A1056" s="2"/>
      <c r="B1056" s="2"/>
      <c r="C1056" s="2"/>
      <c r="D1056" s="2"/>
      <c r="E1056" s="2"/>
      <c r="F1056" s="2"/>
      <c r="G1056" s="25"/>
      <c r="I1056" s="23"/>
    </row>
    <row r="1057" spans="1:9" ht="12.75">
      <c r="A1057" s="2"/>
      <c r="B1057" s="2"/>
      <c r="C1057" s="2"/>
      <c r="D1057" s="2"/>
      <c r="E1057" s="2"/>
      <c r="F1057" s="2"/>
      <c r="G1057" s="25"/>
      <c r="I1057" s="23"/>
    </row>
    <row r="1058" spans="1:9" ht="12.75">
      <c r="A1058" s="2"/>
      <c r="B1058" s="2"/>
      <c r="C1058" s="2"/>
      <c r="D1058" s="2"/>
      <c r="E1058" s="2"/>
      <c r="F1058" s="2"/>
      <c r="G1058" s="25"/>
      <c r="I1058" s="23"/>
    </row>
    <row r="1059" spans="1:9" ht="12.75">
      <c r="A1059" s="2"/>
      <c r="B1059" s="2"/>
      <c r="C1059" s="2"/>
      <c r="D1059" s="2"/>
      <c r="E1059" s="2"/>
      <c r="F1059" s="2"/>
      <c r="G1059" s="25"/>
      <c r="I1059" s="23"/>
    </row>
    <row r="1060" spans="1:9" ht="12.75">
      <c r="A1060" s="2"/>
      <c r="B1060" s="2"/>
      <c r="C1060" s="2"/>
      <c r="D1060" s="2"/>
      <c r="E1060" s="2"/>
      <c r="F1060" s="2"/>
      <c r="G1060" s="25"/>
      <c r="I1060" s="23"/>
    </row>
    <row r="1061" spans="1:9" ht="12.75">
      <c r="A1061" s="2"/>
      <c r="B1061" s="2"/>
      <c r="C1061" s="2"/>
      <c r="D1061" s="2"/>
      <c r="E1061" s="2"/>
      <c r="F1061" s="2"/>
      <c r="G1061" s="25"/>
      <c r="I1061" s="23"/>
    </row>
    <row r="1062" spans="1:9" ht="12.75">
      <c r="A1062" s="2"/>
      <c r="B1062" s="2"/>
      <c r="C1062" s="2"/>
      <c r="D1062" s="2"/>
      <c r="E1062" s="2"/>
      <c r="F1062" s="2"/>
      <c r="G1062" s="25"/>
      <c r="I1062" s="23"/>
    </row>
    <row r="1063" spans="1:9" ht="12.75">
      <c r="A1063" s="2"/>
      <c r="B1063" s="2"/>
      <c r="C1063" s="2"/>
      <c r="D1063" s="2"/>
      <c r="E1063" s="2"/>
      <c r="F1063" s="2"/>
      <c r="G1063" s="25"/>
      <c r="I1063" s="23"/>
    </row>
    <row r="1064" spans="1:9" ht="12.75">
      <c r="A1064" s="2"/>
      <c r="B1064" s="2"/>
      <c r="C1064" s="2"/>
      <c r="D1064" s="2"/>
      <c r="E1064" s="2"/>
      <c r="F1064" s="2"/>
      <c r="G1064" s="25"/>
      <c r="I1064" s="23"/>
    </row>
    <row r="1065" spans="1:9" ht="12.75">
      <c r="A1065" s="2"/>
      <c r="B1065" s="2"/>
      <c r="C1065" s="2"/>
      <c r="D1065" s="2"/>
      <c r="E1065" s="2"/>
      <c r="F1065" s="2"/>
      <c r="G1065" s="25"/>
      <c r="I1065" s="23"/>
    </row>
    <row r="1066" spans="1:9" ht="12.75">
      <c r="A1066" s="2"/>
      <c r="B1066" s="2"/>
      <c r="C1066" s="2"/>
      <c r="D1066" s="2"/>
      <c r="E1066" s="2"/>
      <c r="F1066" s="2"/>
      <c r="G1066" s="25"/>
      <c r="I1066" s="23"/>
    </row>
    <row r="1067" spans="1:9" ht="12.75">
      <c r="A1067" s="2"/>
      <c r="B1067" s="2"/>
      <c r="C1067" s="2"/>
      <c r="D1067" s="2"/>
      <c r="E1067" s="2"/>
      <c r="F1067" s="2"/>
      <c r="G1067" s="25"/>
      <c r="I1067" s="23"/>
    </row>
    <row r="1068" spans="1:9" ht="12.75">
      <c r="A1068" s="2"/>
      <c r="B1068" s="2"/>
      <c r="C1068" s="2"/>
      <c r="D1068" s="2"/>
      <c r="E1068" s="2"/>
      <c r="F1068" s="2"/>
      <c r="G1068" s="25"/>
      <c r="I1068" s="23"/>
    </row>
    <row r="1069" spans="1:9" ht="12.75">
      <c r="A1069" s="2"/>
      <c r="B1069" s="2"/>
      <c r="C1069" s="2"/>
      <c r="D1069" s="2"/>
      <c r="E1069" s="2"/>
      <c r="F1069" s="2"/>
      <c r="G1069" s="25"/>
      <c r="I1069" s="23"/>
    </row>
    <row r="1070" spans="1:9" ht="12.75">
      <c r="A1070" s="2"/>
      <c r="B1070" s="2"/>
      <c r="C1070" s="2"/>
      <c r="D1070" s="2"/>
      <c r="E1070" s="2"/>
      <c r="F1070" s="2"/>
      <c r="G1070" s="25"/>
      <c r="I1070" s="23"/>
    </row>
    <row r="1071" spans="1:9" ht="12.75">
      <c r="A1071" s="2"/>
      <c r="B1071" s="2"/>
      <c r="C1071" s="2"/>
      <c r="D1071" s="2"/>
      <c r="E1071" s="2"/>
      <c r="F1071" s="2"/>
      <c r="G1071" s="25"/>
      <c r="I1071" s="23"/>
    </row>
    <row r="1072" spans="1:9" ht="12.75">
      <c r="A1072" s="2"/>
      <c r="B1072" s="2"/>
      <c r="C1072" s="2"/>
      <c r="D1072" s="2"/>
      <c r="E1072" s="2"/>
      <c r="F1072" s="2"/>
      <c r="G1072" s="25"/>
      <c r="I1072" s="23"/>
    </row>
    <row r="1073" spans="1:9" ht="12.75">
      <c r="A1073" s="2"/>
      <c r="B1073" s="2"/>
      <c r="C1073" s="2"/>
      <c r="D1073" s="2"/>
      <c r="E1073" s="2"/>
      <c r="F1073" s="2"/>
      <c r="G1073" s="25"/>
      <c r="I1073" s="23"/>
    </row>
    <row r="1074" spans="1:9" ht="12.75">
      <c r="A1074" s="2"/>
      <c r="B1074" s="2"/>
      <c r="C1074" s="2"/>
      <c r="D1074" s="2"/>
      <c r="E1074" s="2"/>
      <c r="F1074" s="2"/>
      <c r="G1074" s="25"/>
      <c r="I1074" s="23"/>
    </row>
    <row r="1075" spans="1:9" ht="12.75">
      <c r="A1075" s="2"/>
      <c r="B1075" s="2"/>
      <c r="C1075" s="2"/>
      <c r="D1075" s="2"/>
      <c r="E1075" s="2"/>
      <c r="F1075" s="2"/>
      <c r="G1075" s="25"/>
      <c r="I1075" s="23"/>
    </row>
    <row r="1076" spans="1:9" ht="12.75">
      <c r="A1076" s="2"/>
      <c r="B1076" s="2"/>
      <c r="C1076" s="2"/>
      <c r="D1076" s="2"/>
      <c r="E1076" s="2"/>
      <c r="F1076" s="2"/>
      <c r="G1076" s="25"/>
      <c r="I1076" s="23"/>
    </row>
    <row r="1077" spans="1:9" ht="12.75">
      <c r="A1077" s="2"/>
      <c r="B1077" s="2"/>
      <c r="C1077" s="2"/>
      <c r="D1077" s="2"/>
      <c r="E1077" s="2"/>
      <c r="F1077" s="2"/>
      <c r="G1077" s="25"/>
      <c r="I1077" s="23"/>
    </row>
    <row r="1078" spans="1:9" ht="12.75">
      <c r="A1078" s="2"/>
      <c r="B1078" s="2"/>
      <c r="C1078" s="2"/>
      <c r="D1078" s="2"/>
      <c r="E1078" s="2"/>
      <c r="F1078" s="2"/>
      <c r="G1078" s="25"/>
      <c r="I1078" s="23"/>
    </row>
    <row r="1079" spans="1:9" ht="12.75">
      <c r="A1079" s="2"/>
      <c r="B1079" s="2"/>
      <c r="C1079" s="2"/>
      <c r="D1079" s="2"/>
      <c r="E1079" s="2"/>
      <c r="F1079" s="2"/>
      <c r="G1079" s="25"/>
      <c r="I1079" s="23"/>
    </row>
    <row r="1080" spans="1:9" ht="12.75">
      <c r="A1080" s="2"/>
      <c r="B1080" s="2"/>
      <c r="C1080" s="2"/>
      <c r="D1080" s="2"/>
      <c r="E1080" s="2"/>
      <c r="F1080" s="2"/>
      <c r="G1080" s="25"/>
      <c r="I1080" s="23"/>
    </row>
    <row r="1081" spans="1:9" ht="12.75">
      <c r="A1081" s="2"/>
      <c r="B1081" s="2"/>
      <c r="C1081" s="2"/>
      <c r="D1081" s="2"/>
      <c r="E1081" s="2"/>
      <c r="F1081" s="2"/>
      <c r="G1081" s="25"/>
      <c r="I1081" s="23"/>
    </row>
    <row r="1082" spans="1:9" ht="12.75">
      <c r="A1082" s="2"/>
      <c r="B1082" s="2"/>
      <c r="C1082" s="2"/>
      <c r="D1082" s="2"/>
      <c r="E1082" s="2"/>
      <c r="F1082" s="2"/>
      <c r="G1082" s="25"/>
      <c r="I1082" s="23"/>
    </row>
    <row r="1083" spans="1:9" ht="12.75">
      <c r="A1083" s="2"/>
      <c r="B1083" s="2"/>
      <c r="C1083" s="2"/>
      <c r="D1083" s="2"/>
      <c r="E1083" s="2"/>
      <c r="F1083" s="2"/>
      <c r="G1083" s="25"/>
      <c r="I1083" s="23"/>
    </row>
    <row r="1084" spans="1:9" ht="12.75">
      <c r="A1084" s="2"/>
      <c r="B1084" s="2"/>
      <c r="C1084" s="2"/>
      <c r="D1084" s="2"/>
      <c r="E1084" s="2"/>
      <c r="F1084" s="2"/>
      <c r="G1084" s="25"/>
      <c r="I1084" s="23"/>
    </row>
    <row r="1085" spans="1:9" ht="12.75">
      <c r="A1085" s="2"/>
      <c r="B1085" s="2"/>
      <c r="C1085" s="2"/>
      <c r="D1085" s="2"/>
      <c r="E1085" s="2"/>
      <c r="F1085" s="2"/>
      <c r="G1085" s="25"/>
      <c r="I1085" s="23"/>
    </row>
    <row r="1086" spans="1:9" ht="12.75">
      <c r="A1086" s="2"/>
      <c r="B1086" s="2"/>
      <c r="C1086" s="2"/>
      <c r="D1086" s="2"/>
      <c r="E1086" s="2"/>
      <c r="F1086" s="2"/>
      <c r="G1086" s="25"/>
      <c r="I1086" s="23"/>
    </row>
    <row r="1087" spans="1:9" ht="12.75">
      <c r="A1087" s="2"/>
      <c r="B1087" s="2"/>
      <c r="C1087" s="2"/>
      <c r="D1087" s="2"/>
      <c r="E1087" s="2"/>
      <c r="F1087" s="2"/>
      <c r="G1087" s="25"/>
      <c r="I1087" s="23"/>
    </row>
    <row r="1088" spans="1:9" ht="12.75">
      <c r="A1088" s="2"/>
      <c r="B1088" s="2"/>
      <c r="C1088" s="2"/>
      <c r="D1088" s="2"/>
      <c r="E1088" s="2"/>
      <c r="F1088" s="2"/>
      <c r="G1088" s="25"/>
      <c r="I1088" s="23"/>
    </row>
    <row r="1089" spans="1:9" ht="12.75">
      <c r="A1089" s="2"/>
      <c r="B1089" s="2"/>
      <c r="C1089" s="2"/>
      <c r="D1089" s="2"/>
      <c r="E1089" s="2"/>
      <c r="F1089" s="2"/>
      <c r="G1089" s="25"/>
      <c r="I1089" s="23"/>
    </row>
    <row r="1090" spans="1:9" ht="12.75">
      <c r="A1090" s="2"/>
      <c r="B1090" s="2"/>
      <c r="C1090" s="2"/>
      <c r="D1090" s="2"/>
      <c r="E1090" s="2"/>
      <c r="F1090" s="2"/>
      <c r="G1090" s="25"/>
      <c r="I1090" s="23"/>
    </row>
    <row r="1091" spans="1:9" ht="12.75">
      <c r="A1091" s="2"/>
      <c r="B1091" s="2"/>
      <c r="C1091" s="2"/>
      <c r="D1091" s="2"/>
      <c r="E1091" s="2"/>
      <c r="F1091" s="2"/>
      <c r="G1091" s="25"/>
      <c r="I1091" s="23"/>
    </row>
    <row r="1092" spans="1:9" ht="12.75">
      <c r="A1092" s="2"/>
      <c r="B1092" s="2"/>
      <c r="C1092" s="2"/>
      <c r="D1092" s="2"/>
      <c r="E1092" s="2"/>
      <c r="F1092" s="2"/>
      <c r="G1092" s="25"/>
      <c r="I1092" s="23"/>
    </row>
    <row r="1093" spans="1:9" ht="12.75">
      <c r="A1093" s="2"/>
      <c r="B1093" s="2"/>
      <c r="C1093" s="2"/>
      <c r="D1093" s="2"/>
      <c r="E1093" s="2"/>
      <c r="F1093" s="2"/>
      <c r="G1093" s="25"/>
      <c r="I1093" s="23"/>
    </row>
    <row r="1094" spans="1:9" ht="12.75">
      <c r="A1094" s="2"/>
      <c r="B1094" s="2"/>
      <c r="C1094" s="2"/>
      <c r="D1094" s="2"/>
      <c r="E1094" s="2"/>
      <c r="F1094" s="2"/>
      <c r="G1094" s="25"/>
      <c r="I1094" s="23"/>
    </row>
    <row r="1095" spans="1:9" ht="12.75">
      <c r="A1095" s="2"/>
      <c r="B1095" s="2"/>
      <c r="C1095" s="2"/>
      <c r="D1095" s="2"/>
      <c r="E1095" s="2"/>
      <c r="F1095" s="2"/>
      <c r="G1095" s="25"/>
      <c r="I1095" s="23"/>
    </row>
    <row r="1096" spans="1:9" ht="12.75">
      <c r="A1096" s="2"/>
      <c r="B1096" s="2"/>
      <c r="C1096" s="2"/>
      <c r="D1096" s="2"/>
      <c r="E1096" s="2"/>
      <c r="F1096" s="2"/>
      <c r="G1096" s="25"/>
      <c r="I1096" s="23"/>
    </row>
    <row r="1097" spans="1:9" ht="12.75">
      <c r="A1097" s="2"/>
      <c r="B1097" s="2"/>
      <c r="C1097" s="2"/>
      <c r="D1097" s="2"/>
      <c r="E1097" s="2"/>
      <c r="F1097" s="2"/>
      <c r="G1097" s="25"/>
      <c r="I1097" s="23"/>
    </row>
    <row r="1098" spans="1:9" ht="12.75">
      <c r="A1098" s="2"/>
      <c r="B1098" s="2"/>
      <c r="C1098" s="2"/>
      <c r="D1098" s="2"/>
      <c r="E1098" s="2"/>
      <c r="F1098" s="2"/>
      <c r="G1098" s="25"/>
      <c r="I1098" s="23"/>
    </row>
    <row r="1099" spans="1:9" ht="12.75">
      <c r="A1099" s="2"/>
      <c r="B1099" s="2"/>
      <c r="C1099" s="2"/>
      <c r="D1099" s="2"/>
      <c r="E1099" s="2"/>
      <c r="F1099" s="2"/>
      <c r="G1099" s="25"/>
      <c r="I1099" s="23"/>
    </row>
    <row r="1100" spans="1:9" ht="12.75">
      <c r="A1100" s="2"/>
      <c r="B1100" s="2"/>
      <c r="C1100" s="2"/>
      <c r="D1100" s="2"/>
      <c r="E1100" s="2"/>
      <c r="F1100" s="2"/>
      <c r="G1100" s="25"/>
      <c r="I1100" s="23"/>
    </row>
    <row r="1101" spans="1:9" ht="12.75">
      <c r="A1101" s="2"/>
      <c r="B1101" s="2"/>
      <c r="C1101" s="2"/>
      <c r="D1101" s="2"/>
      <c r="E1101" s="2"/>
      <c r="F1101" s="2"/>
      <c r="G1101" s="25"/>
      <c r="I1101" s="23"/>
    </row>
    <row r="1102" spans="1:9" ht="12.75">
      <c r="A1102" s="2"/>
      <c r="B1102" s="2"/>
      <c r="C1102" s="2"/>
      <c r="D1102" s="2"/>
      <c r="E1102" s="2"/>
      <c r="F1102" s="2"/>
      <c r="G1102" s="25"/>
      <c r="I1102" s="23"/>
    </row>
    <row r="1103" spans="1:9" ht="12.75">
      <c r="A1103" s="2"/>
      <c r="B1103" s="2"/>
      <c r="C1103" s="2"/>
      <c r="D1103" s="2"/>
      <c r="E1103" s="2"/>
      <c r="F1103" s="2"/>
      <c r="G1103" s="25"/>
      <c r="I1103" s="23"/>
    </row>
    <row r="1104" spans="1:9" ht="12.75">
      <c r="A1104" s="2"/>
      <c r="B1104" s="2"/>
      <c r="C1104" s="2"/>
      <c r="D1104" s="2"/>
      <c r="E1104" s="2"/>
      <c r="F1104" s="2"/>
      <c r="G1104" s="25"/>
      <c r="I1104" s="23"/>
    </row>
    <row r="1105" spans="1:9" ht="12.75">
      <c r="A1105" s="2"/>
      <c r="B1105" s="2"/>
      <c r="C1105" s="2"/>
      <c r="D1105" s="2"/>
      <c r="E1105" s="2"/>
      <c r="F1105" s="2"/>
      <c r="G1105" s="25"/>
      <c r="I1105" s="23"/>
    </row>
    <row r="1106" spans="1:9" ht="12.75">
      <c r="A1106" s="2"/>
      <c r="B1106" s="2"/>
      <c r="C1106" s="2"/>
      <c r="D1106" s="2"/>
      <c r="E1106" s="2"/>
      <c r="F1106" s="2"/>
      <c r="G1106" s="25"/>
      <c r="I1106" s="23"/>
    </row>
    <row r="1107" spans="1:9" ht="12.75">
      <c r="A1107" s="2"/>
      <c r="B1107" s="2"/>
      <c r="C1107" s="2"/>
      <c r="D1107" s="2"/>
      <c r="E1107" s="2"/>
      <c r="F1107" s="2"/>
      <c r="G1107" s="25"/>
      <c r="I1107" s="23"/>
    </row>
    <row r="1108" spans="1:9" ht="12.75">
      <c r="A1108" s="2"/>
      <c r="B1108" s="2"/>
      <c r="C1108" s="2"/>
      <c r="D1108" s="2"/>
      <c r="E1108" s="2"/>
      <c r="F1108" s="2"/>
      <c r="G1108" s="25"/>
      <c r="I1108" s="23"/>
    </row>
    <row r="1109" spans="1:9" ht="12.75">
      <c r="A1109" s="2"/>
      <c r="B1109" s="2"/>
      <c r="C1109" s="2"/>
      <c r="D1109" s="2"/>
      <c r="E1109" s="2"/>
      <c r="F1109" s="2"/>
      <c r="G1109" s="25"/>
      <c r="I1109" s="23"/>
    </row>
    <row r="1110" spans="1:9" ht="12.75">
      <c r="A1110" s="2"/>
      <c r="B1110" s="2"/>
      <c r="C1110" s="2"/>
      <c r="D1110" s="2"/>
      <c r="E1110" s="2"/>
      <c r="F1110" s="2"/>
      <c r="G1110" s="25"/>
      <c r="I1110" s="23"/>
    </row>
    <row r="1111" spans="1:9" ht="12.75">
      <c r="A1111" s="2"/>
      <c r="B1111" s="2"/>
      <c r="C1111" s="2"/>
      <c r="D1111" s="2"/>
      <c r="E1111" s="2"/>
      <c r="F1111" s="2"/>
      <c r="G1111" s="25"/>
      <c r="I1111" s="23"/>
    </row>
    <row r="1112" spans="1:9" ht="12.75">
      <c r="A1112" s="2"/>
      <c r="B1112" s="2"/>
      <c r="C1112" s="2"/>
      <c r="D1112" s="2"/>
      <c r="E1112" s="2"/>
      <c r="F1112" s="2"/>
      <c r="G1112" s="25"/>
      <c r="I1112" s="23"/>
    </row>
    <row r="1113" spans="1:9" ht="12.75">
      <c r="A1113" s="2"/>
      <c r="B1113" s="2"/>
      <c r="C1113" s="2"/>
      <c r="D1113" s="2"/>
      <c r="E1113" s="2"/>
      <c r="F1113" s="2"/>
      <c r="G1113" s="25"/>
      <c r="I1113" s="23"/>
    </row>
    <row r="1114" spans="1:9" ht="12.75">
      <c r="A1114" s="2"/>
      <c r="B1114" s="2"/>
      <c r="C1114" s="2"/>
      <c r="D1114" s="2"/>
      <c r="E1114" s="2"/>
      <c r="F1114" s="2"/>
      <c r="G1114" s="25"/>
      <c r="I1114" s="23"/>
    </row>
    <row r="1115" spans="1:9" ht="12.75">
      <c r="A1115" s="2"/>
      <c r="B1115" s="2"/>
      <c r="C1115" s="2"/>
      <c r="D1115" s="2"/>
      <c r="E1115" s="2"/>
      <c r="F1115" s="2"/>
      <c r="G1115" s="25"/>
      <c r="I1115" s="23"/>
    </row>
    <row r="1116" spans="1:9" ht="12.75">
      <c r="A1116" s="2"/>
      <c r="B1116" s="2"/>
      <c r="C1116" s="2"/>
      <c r="D1116" s="2"/>
      <c r="E1116" s="2"/>
      <c r="F1116" s="2"/>
      <c r="G1116" s="25"/>
      <c r="I1116" s="23"/>
    </row>
    <row r="1117" spans="1:9" ht="12.75">
      <c r="A1117" s="2"/>
      <c r="B1117" s="2"/>
      <c r="C1117" s="2"/>
      <c r="D1117" s="2"/>
      <c r="E1117" s="2"/>
      <c r="F1117" s="2"/>
      <c r="G1117" s="25"/>
      <c r="I1117" s="23"/>
    </row>
    <row r="1118" spans="1:9" ht="12.75">
      <c r="A1118" s="2"/>
      <c r="B1118" s="2"/>
      <c r="C1118" s="2"/>
      <c r="D1118" s="2"/>
      <c r="E1118" s="2"/>
      <c r="F1118" s="2"/>
      <c r="G1118" s="25"/>
      <c r="I1118" s="23"/>
    </row>
    <row r="1119" spans="1:9" ht="12.75">
      <c r="A1119" s="2"/>
      <c r="B1119" s="2"/>
      <c r="C1119" s="2"/>
      <c r="D1119" s="2"/>
      <c r="E1119" s="2"/>
      <c r="F1119" s="2"/>
      <c r="G1119" s="25"/>
      <c r="I1119" s="23"/>
    </row>
    <row r="1120" spans="1:9" ht="12.75">
      <c r="A1120" s="2"/>
      <c r="B1120" s="2"/>
      <c r="C1120" s="2"/>
      <c r="D1120" s="2"/>
      <c r="E1120" s="2"/>
      <c r="F1120" s="2"/>
      <c r="G1120" s="25"/>
      <c r="I1120" s="23"/>
    </row>
    <row r="1121" spans="1:9" ht="12.75">
      <c r="A1121" s="2"/>
      <c r="B1121" s="2"/>
      <c r="C1121" s="2"/>
      <c r="D1121" s="2"/>
      <c r="E1121" s="2"/>
      <c r="F1121" s="2"/>
      <c r="G1121" s="25"/>
      <c r="I1121" s="23"/>
    </row>
    <row r="1122" spans="1:9" ht="12.75">
      <c r="A1122" s="2"/>
      <c r="B1122" s="2"/>
      <c r="C1122" s="2"/>
      <c r="D1122" s="2"/>
      <c r="E1122" s="2"/>
      <c r="F1122" s="2"/>
      <c r="G1122" s="25"/>
      <c r="I1122" s="23"/>
    </row>
    <row r="1123" spans="1:9" ht="12.75">
      <c r="A1123" s="2"/>
      <c r="B1123" s="2"/>
      <c r="C1123" s="2"/>
      <c r="D1123" s="2"/>
      <c r="E1123" s="2"/>
      <c r="F1123" s="2"/>
      <c r="G1123" s="25"/>
      <c r="I1123" s="23"/>
    </row>
    <row r="1124" spans="1:9" ht="12.75">
      <c r="A1124" s="2"/>
      <c r="B1124" s="2"/>
      <c r="C1124" s="2"/>
      <c r="D1124" s="2"/>
      <c r="E1124" s="2"/>
      <c r="F1124" s="2"/>
      <c r="G1124" s="25"/>
      <c r="I1124" s="23"/>
    </row>
    <row r="1125" spans="1:9" ht="12.75">
      <c r="A1125" s="2"/>
      <c r="B1125" s="2"/>
      <c r="C1125" s="2"/>
      <c r="D1125" s="2"/>
      <c r="E1125" s="2"/>
      <c r="F1125" s="2"/>
      <c r="G1125" s="25"/>
      <c r="I1125" s="23"/>
    </row>
    <row r="1126" spans="1:9" ht="12.75">
      <c r="A1126" s="2"/>
      <c r="B1126" s="2"/>
      <c r="C1126" s="2"/>
      <c r="D1126" s="2"/>
      <c r="E1126" s="2"/>
      <c r="F1126" s="2"/>
      <c r="G1126" s="25"/>
      <c r="I1126" s="23"/>
    </row>
    <row r="1127" spans="1:9" ht="12.75">
      <c r="A1127" s="2"/>
      <c r="B1127" s="2"/>
      <c r="C1127" s="2"/>
      <c r="D1127" s="2"/>
      <c r="E1127" s="2"/>
      <c r="F1127" s="2"/>
      <c r="G1127" s="25"/>
      <c r="I1127" s="23"/>
    </row>
    <row r="1128" spans="1:9" ht="12.75">
      <c r="A1128" s="2"/>
      <c r="B1128" s="2"/>
      <c r="C1128" s="2"/>
      <c r="D1128" s="2"/>
      <c r="E1128" s="2"/>
      <c r="F1128" s="2"/>
      <c r="G1128" s="25"/>
      <c r="I1128" s="23"/>
    </row>
    <row r="1129" spans="1:9" ht="12.75">
      <c r="A1129" s="2"/>
      <c r="B1129" s="2"/>
      <c r="C1129" s="2"/>
      <c r="D1129" s="2"/>
      <c r="E1129" s="2"/>
      <c r="F1129" s="2"/>
      <c r="G1129" s="25"/>
      <c r="I1129" s="23"/>
    </row>
    <row r="1130" spans="1:9" ht="12.75">
      <c r="A1130" s="2"/>
      <c r="B1130" s="2"/>
      <c r="C1130" s="2"/>
      <c r="D1130" s="2"/>
      <c r="E1130" s="2"/>
      <c r="F1130" s="2"/>
      <c r="G1130" s="25"/>
      <c r="I1130" s="23"/>
    </row>
    <row r="1131" spans="1:9" ht="12.75">
      <c r="A1131" s="2"/>
      <c r="B1131" s="2"/>
      <c r="C1131" s="2"/>
      <c r="D1131" s="2"/>
      <c r="E1131" s="2"/>
      <c r="F1131" s="2"/>
      <c r="G1131" s="25"/>
      <c r="I1131" s="23"/>
    </row>
    <row r="1132" spans="1:9" ht="12.75">
      <c r="A1132" s="2"/>
      <c r="B1132" s="2"/>
      <c r="C1132" s="2"/>
      <c r="D1132" s="2"/>
      <c r="E1132" s="2"/>
      <c r="F1132" s="2"/>
      <c r="G1132" s="25"/>
      <c r="I1132" s="23"/>
    </row>
    <row r="1133" spans="1:9" ht="12.75">
      <c r="A1133" s="2"/>
      <c r="B1133" s="2"/>
      <c r="C1133" s="2"/>
      <c r="D1133" s="2"/>
      <c r="E1133" s="2"/>
      <c r="F1133" s="2"/>
      <c r="G1133" s="25"/>
      <c r="I1133" s="23"/>
    </row>
    <row r="1134" spans="1:9" ht="12.75">
      <c r="A1134" s="2"/>
      <c r="B1134" s="2"/>
      <c r="C1134" s="2"/>
      <c r="D1134" s="2"/>
      <c r="E1134" s="2"/>
      <c r="F1134" s="2"/>
      <c r="G1134" s="25"/>
      <c r="I1134" s="23"/>
    </row>
    <row r="1135" spans="1:9" ht="12.75">
      <c r="A1135" s="2"/>
      <c r="B1135" s="2"/>
      <c r="C1135" s="2"/>
      <c r="D1135" s="2"/>
      <c r="E1135" s="2"/>
      <c r="F1135" s="2"/>
      <c r="G1135" s="25"/>
      <c r="I1135" s="23"/>
    </row>
    <row r="1136" spans="1:9" ht="12.75">
      <c r="A1136" s="2"/>
      <c r="B1136" s="2"/>
      <c r="C1136" s="2"/>
      <c r="D1136" s="2"/>
      <c r="E1136" s="2"/>
      <c r="F1136" s="2"/>
      <c r="G1136" s="25"/>
      <c r="I1136" s="23"/>
    </row>
    <row r="1137" spans="1:9" ht="12.75">
      <c r="A1137" s="2"/>
      <c r="B1137" s="2"/>
      <c r="C1137" s="2"/>
      <c r="D1137" s="2"/>
      <c r="E1137" s="2"/>
      <c r="F1137" s="2"/>
      <c r="G1137" s="25"/>
      <c r="I1137" s="23"/>
    </row>
    <row r="1138" spans="1:9" ht="12.75">
      <c r="A1138" s="2"/>
      <c r="B1138" s="2"/>
      <c r="C1138" s="2"/>
      <c r="D1138" s="2"/>
      <c r="E1138" s="2"/>
      <c r="F1138" s="2"/>
      <c r="G1138" s="25"/>
      <c r="I1138" s="23"/>
    </row>
    <row r="1139" spans="1:9" ht="12.75">
      <c r="A1139" s="2"/>
      <c r="B1139" s="2"/>
      <c r="C1139" s="2"/>
      <c r="D1139" s="2"/>
      <c r="E1139" s="2"/>
      <c r="F1139" s="2"/>
      <c r="G1139" s="25"/>
      <c r="I1139" s="23"/>
    </row>
    <row r="1140" spans="1:9" ht="12.75">
      <c r="A1140" s="2"/>
      <c r="B1140" s="2"/>
      <c r="C1140" s="2"/>
      <c r="D1140" s="2"/>
      <c r="E1140" s="2"/>
      <c r="F1140" s="2"/>
      <c r="G1140" s="25"/>
      <c r="I1140" s="23"/>
    </row>
    <row r="1141" spans="1:9" ht="12.75">
      <c r="A1141" s="2"/>
      <c r="B1141" s="2"/>
      <c r="C1141" s="2"/>
      <c r="D1141" s="2"/>
      <c r="E1141" s="2"/>
      <c r="F1141" s="2"/>
      <c r="G1141" s="25"/>
      <c r="I1141" s="23"/>
    </row>
    <row r="1142" spans="1:9" ht="12.75">
      <c r="A1142" s="2"/>
      <c r="B1142" s="2"/>
      <c r="C1142" s="2"/>
      <c r="D1142" s="2"/>
      <c r="E1142" s="2"/>
      <c r="F1142" s="2"/>
      <c r="G1142" s="25"/>
      <c r="I1142" s="23"/>
    </row>
    <row r="1143" spans="1:9" ht="12.75">
      <c r="A1143" s="2"/>
      <c r="B1143" s="2"/>
      <c r="C1143" s="2"/>
      <c r="D1143" s="2"/>
      <c r="E1143" s="2"/>
      <c r="F1143" s="2"/>
      <c r="G1143" s="25"/>
      <c r="I1143" s="23"/>
    </row>
    <row r="1144" spans="1:9" ht="12.75">
      <c r="A1144" s="2"/>
      <c r="B1144" s="2"/>
      <c r="C1144" s="2"/>
      <c r="D1144" s="2"/>
      <c r="E1144" s="2"/>
      <c r="F1144" s="2"/>
      <c r="G1144" s="25"/>
      <c r="I1144" s="23"/>
    </row>
    <row r="1145" spans="1:9" ht="12.75">
      <c r="A1145" s="2"/>
      <c r="B1145" s="2"/>
      <c r="C1145" s="2"/>
      <c r="D1145" s="2"/>
      <c r="E1145" s="2"/>
      <c r="F1145" s="2"/>
      <c r="G1145" s="25"/>
      <c r="I1145" s="23"/>
    </row>
    <row r="1146" spans="1:9" ht="12.75">
      <c r="A1146" s="2"/>
      <c r="B1146" s="2"/>
      <c r="C1146" s="2"/>
      <c r="D1146" s="2"/>
      <c r="E1146" s="2"/>
      <c r="F1146" s="2"/>
      <c r="G1146" s="25"/>
      <c r="I1146" s="23"/>
    </row>
    <row r="1147" spans="1:9" ht="12.75">
      <c r="A1147" s="2"/>
      <c r="B1147" s="2"/>
      <c r="C1147" s="2"/>
      <c r="D1147" s="2"/>
      <c r="E1147" s="2"/>
      <c r="F1147" s="2"/>
      <c r="G1147" s="25"/>
      <c r="I1147" s="23"/>
    </row>
    <row r="1148" spans="1:9" ht="12.75">
      <c r="A1148" s="2"/>
      <c r="B1148" s="2"/>
      <c r="C1148" s="2"/>
      <c r="D1148" s="2"/>
      <c r="E1148" s="2"/>
      <c r="F1148" s="2"/>
      <c r="G1148" s="25"/>
      <c r="I1148" s="23"/>
    </row>
    <row r="1149" spans="1:9" ht="12.75">
      <c r="A1149" s="2"/>
      <c r="B1149" s="2"/>
      <c r="C1149" s="2"/>
      <c r="D1149" s="2"/>
      <c r="E1149" s="2"/>
      <c r="F1149" s="2"/>
      <c r="G1149" s="25"/>
      <c r="I1149" s="23"/>
    </row>
    <row r="1150" spans="1:9" ht="12.75">
      <c r="A1150" s="2"/>
      <c r="B1150" s="2"/>
      <c r="C1150" s="2"/>
      <c r="D1150" s="2"/>
      <c r="E1150" s="2"/>
      <c r="F1150" s="2"/>
      <c r="G1150" s="25"/>
      <c r="I1150" s="23"/>
    </row>
    <row r="1151" spans="1:9" ht="12.75">
      <c r="A1151" s="2"/>
      <c r="B1151" s="2"/>
      <c r="C1151" s="2"/>
      <c r="D1151" s="2"/>
      <c r="E1151" s="2"/>
      <c r="F1151" s="2"/>
      <c r="G1151" s="25"/>
      <c r="I1151" s="23"/>
    </row>
    <row r="1152" spans="1:9" ht="12.75">
      <c r="A1152" s="2"/>
      <c r="B1152" s="2"/>
      <c r="C1152" s="2"/>
      <c r="D1152" s="2"/>
      <c r="E1152" s="2"/>
      <c r="F1152" s="2"/>
      <c r="G1152" s="25"/>
      <c r="I1152" s="23"/>
    </row>
    <row r="1153" spans="1:9" ht="12.75">
      <c r="A1153" s="2"/>
      <c r="B1153" s="2"/>
      <c r="C1153" s="2"/>
      <c r="D1153" s="2"/>
      <c r="E1153" s="2"/>
      <c r="F1153" s="2"/>
      <c r="G1153" s="25"/>
      <c r="I1153" s="23"/>
    </row>
    <row r="1154" spans="1:9" ht="12.75">
      <c r="A1154" s="2"/>
      <c r="B1154" s="2"/>
      <c r="C1154" s="2"/>
      <c r="D1154" s="2"/>
      <c r="E1154" s="2"/>
      <c r="F1154" s="2"/>
      <c r="G1154" s="25"/>
      <c r="I1154" s="23"/>
    </row>
    <row r="1155" spans="1:9" ht="12.75">
      <c r="A1155" s="2"/>
      <c r="B1155" s="2"/>
      <c r="C1155" s="2"/>
      <c r="D1155" s="2"/>
      <c r="E1155" s="2"/>
      <c r="F1155" s="2"/>
      <c r="G1155" s="25"/>
      <c r="I1155" s="23"/>
    </row>
    <row r="1156" spans="1:9" ht="12.75">
      <c r="A1156" s="2"/>
      <c r="B1156" s="2"/>
      <c r="C1156" s="2"/>
      <c r="D1156" s="2"/>
      <c r="E1156" s="2"/>
      <c r="F1156" s="2"/>
      <c r="G1156" s="25"/>
      <c r="I1156" s="23"/>
    </row>
    <row r="1157" spans="1:9" ht="12.75">
      <c r="A1157" s="2"/>
      <c r="B1157" s="2"/>
      <c r="C1157" s="2"/>
      <c r="D1157" s="2"/>
      <c r="E1157" s="2"/>
      <c r="F1157" s="2"/>
      <c r="G1157" s="25"/>
      <c r="I1157" s="23"/>
    </row>
    <row r="1158" spans="1:9" ht="12.75">
      <c r="A1158" s="2"/>
      <c r="B1158" s="2"/>
      <c r="C1158" s="2"/>
      <c r="D1158" s="2"/>
      <c r="E1158" s="2"/>
      <c r="F1158" s="2"/>
      <c r="G1158" s="25"/>
      <c r="I1158" s="23"/>
    </row>
    <row r="1159" spans="1:9" ht="12.75">
      <c r="A1159" s="2"/>
      <c r="B1159" s="2"/>
      <c r="C1159" s="2"/>
      <c r="D1159" s="2"/>
      <c r="E1159" s="2"/>
      <c r="F1159" s="2"/>
      <c r="G1159" s="25"/>
      <c r="I1159" s="23"/>
    </row>
    <row r="1160" spans="1:9" ht="12.75">
      <c r="A1160" s="2"/>
      <c r="B1160" s="2"/>
      <c r="C1160" s="2"/>
      <c r="D1160" s="2"/>
      <c r="E1160" s="2"/>
      <c r="F1160" s="2"/>
      <c r="G1160" s="25"/>
      <c r="I1160" s="23"/>
    </row>
    <row r="1161" spans="1:9" ht="12.75">
      <c r="A1161" s="2"/>
      <c r="B1161" s="2"/>
      <c r="C1161" s="2"/>
      <c r="D1161" s="2"/>
      <c r="E1161" s="2"/>
      <c r="F1161" s="2"/>
      <c r="G1161" s="25"/>
      <c r="I1161" s="23"/>
    </row>
    <row r="1162" spans="1:9" ht="12.75">
      <c r="A1162" s="2"/>
      <c r="B1162" s="2"/>
      <c r="C1162" s="2"/>
      <c r="D1162" s="2"/>
      <c r="E1162" s="2"/>
      <c r="F1162" s="2"/>
      <c r="G1162" s="25"/>
      <c r="I1162" s="23"/>
    </row>
    <row r="1163" spans="1:9" ht="12.75">
      <c r="A1163" s="2"/>
      <c r="B1163" s="2"/>
      <c r="C1163" s="2"/>
      <c r="D1163" s="2"/>
      <c r="E1163" s="2"/>
      <c r="F1163" s="2"/>
      <c r="G1163" s="25"/>
      <c r="I1163" s="23"/>
    </row>
    <row r="1164" spans="1:9" ht="12.75">
      <c r="A1164" s="2"/>
      <c r="B1164" s="2"/>
      <c r="C1164" s="2"/>
      <c r="D1164" s="2"/>
      <c r="E1164" s="2"/>
      <c r="F1164" s="2"/>
      <c r="G1164" s="25"/>
      <c r="I1164" s="23"/>
    </row>
    <row r="1165" spans="1:9" ht="12.75">
      <c r="A1165" s="2"/>
      <c r="B1165" s="2"/>
      <c r="C1165" s="2"/>
      <c r="D1165" s="2"/>
      <c r="E1165" s="2"/>
      <c r="F1165" s="2"/>
      <c r="G1165" s="25"/>
      <c r="I1165" s="23"/>
    </row>
    <row r="1166" spans="1:9" ht="12.75">
      <c r="A1166" s="2"/>
      <c r="B1166" s="2"/>
      <c r="C1166" s="2"/>
      <c r="D1166" s="2"/>
      <c r="E1166" s="2"/>
      <c r="F1166" s="2"/>
      <c r="G1166" s="25"/>
      <c r="I1166" s="23"/>
    </row>
    <row r="1167" spans="1:9" ht="12.75">
      <c r="A1167" s="2"/>
      <c r="B1167" s="2"/>
      <c r="C1167" s="2"/>
      <c r="D1167" s="2"/>
      <c r="E1167" s="2"/>
      <c r="F1167" s="2"/>
      <c r="G1167" s="25"/>
      <c r="I1167" s="23"/>
    </row>
    <row r="1168" spans="1:9" ht="12.75">
      <c r="A1168" s="2"/>
      <c r="B1168" s="2"/>
      <c r="C1168" s="2"/>
      <c r="D1168" s="2"/>
      <c r="E1168" s="2"/>
      <c r="F1168" s="2"/>
      <c r="G1168" s="25"/>
      <c r="I1168" s="23"/>
    </row>
    <row r="1169" spans="1:9" ht="12.75">
      <c r="A1169" s="2"/>
      <c r="B1169" s="2"/>
      <c r="C1169" s="2"/>
      <c r="D1169" s="2"/>
      <c r="E1169" s="2"/>
      <c r="F1169" s="2"/>
      <c r="G1169" s="25"/>
      <c r="I1169" s="23"/>
    </row>
    <row r="1170" spans="1:9" ht="12.75">
      <c r="A1170" s="2"/>
      <c r="B1170" s="2"/>
      <c r="C1170" s="2"/>
      <c r="D1170" s="2"/>
      <c r="E1170" s="2"/>
      <c r="F1170" s="2"/>
      <c r="G1170" s="25"/>
      <c r="I1170" s="23"/>
    </row>
    <row r="1171" spans="1:9" ht="12.75">
      <c r="A1171" s="2"/>
      <c r="B1171" s="2"/>
      <c r="C1171" s="2"/>
      <c r="D1171" s="2"/>
      <c r="E1171" s="2"/>
      <c r="F1171" s="2"/>
      <c r="G1171" s="25"/>
      <c r="I1171" s="23"/>
    </row>
    <row r="1172" spans="1:9" ht="12.75">
      <c r="A1172" s="2"/>
      <c r="B1172" s="2"/>
      <c r="C1172" s="2"/>
      <c r="D1172" s="2"/>
      <c r="E1172" s="2"/>
      <c r="F1172" s="2"/>
      <c r="G1172" s="25"/>
      <c r="I1172" s="23"/>
    </row>
    <row r="1173" spans="1:9" ht="12.75">
      <c r="A1173" s="2"/>
      <c r="B1173" s="2"/>
      <c r="C1173" s="2"/>
      <c r="D1173" s="2"/>
      <c r="E1173" s="2"/>
      <c r="F1173" s="2"/>
      <c r="G1173" s="25"/>
      <c r="I1173" s="23"/>
    </row>
    <row r="1174" spans="1:9" ht="12.75">
      <c r="A1174" s="2"/>
      <c r="B1174" s="2"/>
      <c r="C1174" s="2"/>
      <c r="D1174" s="2"/>
      <c r="E1174" s="2"/>
      <c r="F1174" s="2"/>
      <c r="G1174" s="25"/>
      <c r="I1174" s="23"/>
    </row>
    <row r="1175" spans="1:9" ht="12.75">
      <c r="A1175" s="2"/>
      <c r="B1175" s="2"/>
      <c r="C1175" s="2"/>
      <c r="D1175" s="2"/>
      <c r="E1175" s="2"/>
      <c r="F1175" s="2"/>
      <c r="G1175" s="25"/>
      <c r="I1175" s="23"/>
    </row>
    <row r="1176" spans="1:9" ht="12.75">
      <c r="A1176" s="2"/>
      <c r="B1176" s="2"/>
      <c r="C1176" s="2"/>
      <c r="D1176" s="2"/>
      <c r="E1176" s="2"/>
      <c r="F1176" s="2"/>
      <c r="G1176" s="25"/>
      <c r="I1176" s="23"/>
    </row>
    <row r="1177" spans="1:9" ht="12.75">
      <c r="A1177" s="2"/>
      <c r="B1177" s="2"/>
      <c r="C1177" s="2"/>
      <c r="D1177" s="2"/>
      <c r="E1177" s="2"/>
      <c r="F1177" s="2"/>
      <c r="G1177" s="25"/>
      <c r="I1177" s="23"/>
    </row>
    <row r="1178" spans="1:9" ht="12.75">
      <c r="A1178" s="2"/>
      <c r="B1178" s="2"/>
      <c r="C1178" s="2"/>
      <c r="D1178" s="2"/>
      <c r="E1178" s="2"/>
      <c r="F1178" s="2"/>
      <c r="G1178" s="25"/>
      <c r="I1178" s="23"/>
    </row>
    <row r="1179" spans="1:9" ht="12.75">
      <c r="A1179" s="2"/>
      <c r="B1179" s="2"/>
      <c r="C1179" s="2"/>
      <c r="D1179" s="2"/>
      <c r="E1179" s="2"/>
      <c r="F1179" s="2"/>
      <c r="G1179" s="25"/>
      <c r="I1179" s="23"/>
    </row>
    <row r="1180" spans="1:9" ht="12.75">
      <c r="A1180" s="2"/>
      <c r="B1180" s="2"/>
      <c r="C1180" s="2"/>
      <c r="D1180" s="2"/>
      <c r="E1180" s="2"/>
      <c r="F1180" s="2"/>
      <c r="G1180" s="25"/>
      <c r="I1180" s="23"/>
    </row>
    <row r="1181" spans="1:9" ht="12.75">
      <c r="A1181" s="2"/>
      <c r="B1181" s="2"/>
      <c r="C1181" s="2"/>
      <c r="D1181" s="2"/>
      <c r="E1181" s="2"/>
      <c r="F1181" s="2"/>
      <c r="G1181" s="25"/>
      <c r="I1181" s="23"/>
    </row>
    <row r="1182" spans="1:9" ht="12.75">
      <c r="A1182" s="2"/>
      <c r="B1182" s="2"/>
      <c r="C1182" s="2"/>
      <c r="D1182" s="2"/>
      <c r="E1182" s="2"/>
      <c r="F1182" s="2"/>
      <c r="G1182" s="25"/>
      <c r="I1182" s="23"/>
    </row>
    <row r="1183" spans="1:9" ht="12.75">
      <c r="A1183" s="2"/>
      <c r="B1183" s="2"/>
      <c r="C1183" s="2"/>
      <c r="D1183" s="2"/>
      <c r="E1183" s="2"/>
      <c r="F1183" s="2"/>
      <c r="G1183" s="25"/>
      <c r="I1183" s="23"/>
    </row>
    <row r="1184" spans="1:9" ht="12.75">
      <c r="A1184" s="2"/>
      <c r="B1184" s="2"/>
      <c r="C1184" s="2"/>
      <c r="D1184" s="2"/>
      <c r="E1184" s="2"/>
      <c r="F1184" s="2"/>
      <c r="G1184" s="25"/>
      <c r="I1184" s="23"/>
    </row>
    <row r="1185" spans="1:9" ht="12.75">
      <c r="A1185" s="2"/>
      <c r="B1185" s="2"/>
      <c r="C1185" s="2"/>
      <c r="D1185" s="2"/>
      <c r="E1185" s="2"/>
      <c r="F1185" s="2"/>
      <c r="G1185" s="25"/>
      <c r="I1185" s="23"/>
    </row>
    <row r="1186" spans="1:9" ht="12.75">
      <c r="A1186" s="2"/>
      <c r="B1186" s="2"/>
      <c r="C1186" s="2"/>
      <c r="D1186" s="2"/>
      <c r="E1186" s="2"/>
      <c r="F1186" s="2"/>
      <c r="G1186" s="25"/>
      <c r="I1186" s="23"/>
    </row>
    <row r="1187" spans="1:9" ht="12.75">
      <c r="A1187" s="2"/>
      <c r="B1187" s="2"/>
      <c r="C1187" s="2"/>
      <c r="D1187" s="2"/>
      <c r="E1187" s="2"/>
      <c r="F1187" s="2"/>
      <c r="G1187" s="25"/>
      <c r="I1187" s="23"/>
    </row>
    <row r="1188" spans="1:9" ht="12.75">
      <c r="A1188" s="2"/>
      <c r="B1188" s="2"/>
      <c r="C1188" s="2"/>
      <c r="D1188" s="2"/>
      <c r="E1188" s="2"/>
      <c r="F1188" s="2"/>
      <c r="G1188" s="25"/>
      <c r="I1188" s="23"/>
    </row>
    <row r="1189" spans="1:9" ht="12.75">
      <c r="A1189" s="2"/>
      <c r="B1189" s="2"/>
      <c r="C1189" s="2"/>
      <c r="D1189" s="2"/>
      <c r="E1189" s="2"/>
      <c r="F1189" s="2"/>
      <c r="G1189" s="25"/>
      <c r="I1189" s="23"/>
    </row>
    <row r="1190" spans="1:9" ht="12.75">
      <c r="A1190" s="2"/>
      <c r="B1190" s="2"/>
      <c r="C1190" s="2"/>
      <c r="D1190" s="2"/>
      <c r="E1190" s="2"/>
      <c r="F1190" s="2"/>
      <c r="G1190" s="25"/>
      <c r="I1190" s="23"/>
    </row>
    <row r="1191" spans="1:9" ht="12.75">
      <c r="A1191" s="2"/>
      <c r="B1191" s="2"/>
      <c r="C1191" s="2"/>
      <c r="D1191" s="2"/>
      <c r="E1191" s="2"/>
      <c r="F1191" s="2"/>
      <c r="G1191" s="25"/>
      <c r="I1191" s="23"/>
    </row>
    <row r="1192" spans="1:9" ht="12.75">
      <c r="A1192" s="2"/>
      <c r="B1192" s="2"/>
      <c r="C1192" s="2"/>
      <c r="D1192" s="2"/>
      <c r="E1192" s="2"/>
      <c r="F1192" s="2"/>
      <c r="G1192" s="25"/>
      <c r="I1192" s="23"/>
    </row>
    <row r="1193" spans="1:9" ht="12.75">
      <c r="A1193" s="2"/>
      <c r="B1193" s="2"/>
      <c r="C1193" s="2"/>
      <c r="D1193" s="2"/>
      <c r="E1193" s="2"/>
      <c r="F1193" s="2"/>
      <c r="G1193" s="25"/>
      <c r="I1193" s="23"/>
    </row>
    <row r="1194" spans="1:9" ht="12.75">
      <c r="A1194" s="2"/>
      <c r="B1194" s="2"/>
      <c r="C1194" s="2"/>
      <c r="D1194" s="2"/>
      <c r="E1194" s="2"/>
      <c r="F1194" s="2"/>
      <c r="G1194" s="25"/>
      <c r="I1194" s="23"/>
    </row>
    <row r="1195" spans="1:9" ht="12.75">
      <c r="A1195" s="2"/>
      <c r="B1195" s="2"/>
      <c r="C1195" s="2"/>
      <c r="D1195" s="2"/>
      <c r="E1195" s="2"/>
      <c r="F1195" s="2"/>
      <c r="G1195" s="25"/>
      <c r="I1195" s="23"/>
    </row>
    <row r="1196" spans="1:9" ht="12.75">
      <c r="A1196" s="2"/>
      <c r="B1196" s="2"/>
      <c r="C1196" s="2"/>
      <c r="D1196" s="2"/>
      <c r="E1196" s="2"/>
      <c r="F1196" s="2"/>
      <c r="G1196" s="25"/>
      <c r="I1196" s="23"/>
    </row>
    <row r="1197" spans="1:9" ht="12.75">
      <c r="A1197" s="2"/>
      <c r="B1197" s="2"/>
      <c r="C1197" s="2"/>
      <c r="D1197" s="2"/>
      <c r="E1197" s="2"/>
      <c r="F1197" s="2"/>
      <c r="G1197" s="25"/>
      <c r="I1197" s="23"/>
    </row>
    <row r="1198" spans="1:9" ht="12.75">
      <c r="A1198" s="2"/>
      <c r="B1198" s="2"/>
      <c r="C1198" s="2"/>
      <c r="D1198" s="2"/>
      <c r="E1198" s="2"/>
      <c r="F1198" s="2"/>
      <c r="G1198" s="25"/>
      <c r="I1198" s="23"/>
    </row>
    <row r="1199" spans="1:9" ht="12.75">
      <c r="A1199" s="2"/>
      <c r="B1199" s="2"/>
      <c r="C1199" s="2"/>
      <c r="D1199" s="2"/>
      <c r="E1199" s="2"/>
      <c r="F1199" s="2"/>
      <c r="G1199" s="25"/>
      <c r="I1199" s="23"/>
    </row>
    <row r="1200" spans="1:9" ht="12.75">
      <c r="A1200" s="2"/>
      <c r="B1200" s="2"/>
      <c r="C1200" s="2"/>
      <c r="D1200" s="2"/>
      <c r="E1200" s="2"/>
      <c r="F1200" s="2"/>
      <c r="G1200" s="25"/>
      <c r="I1200" s="23"/>
    </row>
    <row r="1201" spans="1:9" ht="12.75">
      <c r="A1201" s="2"/>
      <c r="B1201" s="2"/>
      <c r="C1201" s="2"/>
      <c r="D1201" s="2"/>
      <c r="E1201" s="2"/>
      <c r="F1201" s="2"/>
      <c r="G1201" s="25"/>
      <c r="I1201" s="23"/>
    </row>
    <row r="1202" spans="1:9" ht="12.75">
      <c r="A1202" s="2"/>
      <c r="B1202" s="2"/>
      <c r="C1202" s="2"/>
      <c r="D1202" s="2"/>
      <c r="E1202" s="2"/>
      <c r="F1202" s="2"/>
      <c r="G1202" s="25"/>
      <c r="I1202" s="23"/>
    </row>
    <row r="1203" spans="1:9" ht="12.75">
      <c r="A1203" s="2"/>
      <c r="B1203" s="2"/>
      <c r="C1203" s="2"/>
      <c r="D1203" s="2"/>
      <c r="E1203" s="2"/>
      <c r="F1203" s="2"/>
      <c r="G1203" s="25"/>
      <c r="I1203" s="23"/>
    </row>
    <row r="1204" spans="1:9" ht="12.75">
      <c r="A1204" s="2"/>
      <c r="B1204" s="2"/>
      <c r="C1204" s="2"/>
      <c r="D1204" s="2"/>
      <c r="E1204" s="2"/>
      <c r="F1204" s="2"/>
      <c r="G1204" s="25"/>
      <c r="I1204" s="23"/>
    </row>
    <row r="1205" spans="1:9" ht="12.75">
      <c r="A1205" s="2"/>
      <c r="B1205" s="2"/>
      <c r="C1205" s="2"/>
      <c r="D1205" s="2"/>
      <c r="E1205" s="2"/>
      <c r="F1205" s="2"/>
      <c r="G1205" s="25"/>
      <c r="I1205" s="23"/>
    </row>
    <row r="1206" spans="1:9" ht="12.75">
      <c r="A1206" s="2"/>
      <c r="B1206" s="2"/>
      <c r="C1206" s="2"/>
      <c r="D1206" s="2"/>
      <c r="E1206" s="2"/>
      <c r="F1206" s="2"/>
      <c r="G1206" s="25"/>
      <c r="I1206" s="23"/>
    </row>
    <row r="1207" spans="1:9" ht="12.75">
      <c r="A1207" s="2"/>
      <c r="B1207" s="2"/>
      <c r="C1207" s="2"/>
      <c r="D1207" s="2"/>
      <c r="E1207" s="2"/>
      <c r="F1207" s="2"/>
      <c r="G1207" s="25"/>
      <c r="I1207" s="23"/>
    </row>
    <row r="1208" spans="1:9" ht="12.75">
      <c r="A1208" s="2"/>
      <c r="B1208" s="2"/>
      <c r="C1208" s="2"/>
      <c r="D1208" s="2"/>
      <c r="E1208" s="2"/>
      <c r="F1208" s="2"/>
      <c r="G1208" s="25"/>
      <c r="I1208" s="23"/>
    </row>
    <row r="1209" spans="1:9" ht="12.75">
      <c r="A1209" s="2"/>
      <c r="B1209" s="2"/>
      <c r="C1209" s="2"/>
      <c r="D1209" s="2"/>
      <c r="E1209" s="2"/>
      <c r="F1209" s="2"/>
      <c r="G1209" s="25"/>
      <c r="I1209" s="23"/>
    </row>
    <row r="1210" spans="1:9" ht="12.75">
      <c r="A1210" s="2"/>
      <c r="B1210" s="2"/>
      <c r="C1210" s="2"/>
      <c r="D1210" s="2"/>
      <c r="E1210" s="2"/>
      <c r="F1210" s="2"/>
      <c r="G1210" s="25"/>
      <c r="I1210" s="23"/>
    </row>
    <row r="1211" spans="1:9" ht="12.75">
      <c r="A1211" s="2"/>
      <c r="B1211" s="2"/>
      <c r="C1211" s="2"/>
      <c r="D1211" s="2"/>
      <c r="E1211" s="2"/>
      <c r="F1211" s="2"/>
      <c r="G1211" s="25"/>
      <c r="I1211" s="23"/>
    </row>
    <row r="1212" spans="1:9" ht="12.75">
      <c r="A1212" s="2"/>
      <c r="B1212" s="2"/>
      <c r="C1212" s="2"/>
      <c r="D1212" s="2"/>
      <c r="E1212" s="2"/>
      <c r="F1212" s="2"/>
      <c r="G1212" s="25"/>
      <c r="I1212" s="23"/>
    </row>
    <row r="1213" spans="1:9" ht="12.75">
      <c r="A1213" s="2"/>
      <c r="B1213" s="2"/>
      <c r="C1213" s="2"/>
      <c r="D1213" s="2"/>
      <c r="E1213" s="2"/>
      <c r="F1213" s="2"/>
      <c r="G1213" s="25"/>
      <c r="I1213" s="23"/>
    </row>
    <row r="1214" spans="1:9" ht="12.75">
      <c r="A1214" s="2"/>
      <c r="B1214" s="2"/>
      <c r="C1214" s="2"/>
      <c r="D1214" s="2"/>
      <c r="E1214" s="2"/>
      <c r="F1214" s="2"/>
      <c r="G1214" s="25"/>
      <c r="I1214" s="23"/>
    </row>
    <row r="1215" spans="1:9" ht="12.75">
      <c r="A1215" s="2"/>
      <c r="B1215" s="2"/>
      <c r="C1215" s="2"/>
      <c r="D1215" s="2"/>
      <c r="E1215" s="2"/>
      <c r="F1215" s="2"/>
      <c r="G1215" s="25"/>
      <c r="I1215" s="23"/>
    </row>
    <row r="1216" spans="1:9" ht="12.75">
      <c r="A1216" s="2"/>
      <c r="B1216" s="2"/>
      <c r="C1216" s="2"/>
      <c r="D1216" s="2"/>
      <c r="E1216" s="2"/>
      <c r="F1216" s="2"/>
      <c r="G1216" s="25"/>
      <c r="I1216" s="23"/>
    </row>
    <row r="1217" spans="1:9" ht="12.75">
      <c r="A1217" s="2"/>
      <c r="B1217" s="2"/>
      <c r="C1217" s="2"/>
      <c r="D1217" s="2"/>
      <c r="E1217" s="2"/>
      <c r="F1217" s="2"/>
      <c r="G1217" s="25"/>
      <c r="I1217" s="23"/>
    </row>
    <row r="1218" spans="1:9" ht="12.75">
      <c r="A1218" s="2"/>
      <c r="B1218" s="2"/>
      <c r="C1218" s="2"/>
      <c r="D1218" s="2"/>
      <c r="E1218" s="2"/>
      <c r="F1218" s="2"/>
      <c r="G1218" s="25"/>
      <c r="I1218" s="23"/>
    </row>
    <row r="1219" spans="1:9" ht="12.75">
      <c r="A1219" s="2"/>
      <c r="B1219" s="2"/>
      <c r="C1219" s="2"/>
      <c r="D1219" s="2"/>
      <c r="E1219" s="2"/>
      <c r="F1219" s="2"/>
      <c r="G1219" s="25"/>
      <c r="I1219" s="23"/>
    </row>
    <row r="1220" spans="1:9" ht="12.75">
      <c r="A1220" s="2"/>
      <c r="B1220" s="2"/>
      <c r="C1220" s="2"/>
      <c r="D1220" s="2"/>
      <c r="E1220" s="2"/>
      <c r="F1220" s="2"/>
      <c r="G1220" s="25"/>
      <c r="I1220" s="23"/>
    </row>
    <row r="1221" spans="1:9" ht="12.75">
      <c r="A1221" s="2"/>
      <c r="B1221" s="2"/>
      <c r="C1221" s="2"/>
      <c r="D1221" s="2"/>
      <c r="E1221" s="2"/>
      <c r="F1221" s="2"/>
      <c r="G1221" s="25"/>
      <c r="I1221" s="23"/>
    </row>
    <row r="1222" spans="1:9" ht="12.75">
      <c r="A1222" s="2"/>
      <c r="B1222" s="2"/>
      <c r="C1222" s="2"/>
      <c r="D1222" s="2"/>
      <c r="E1222" s="2"/>
      <c r="F1222" s="2"/>
      <c r="G1222" s="25"/>
      <c r="I1222" s="23"/>
    </row>
    <row r="1223" spans="1:9" ht="12.75">
      <c r="A1223" s="2"/>
      <c r="B1223" s="2"/>
      <c r="C1223" s="2"/>
      <c r="D1223" s="2"/>
      <c r="E1223" s="2"/>
      <c r="F1223" s="2"/>
      <c r="G1223" s="25"/>
      <c r="I1223" s="23"/>
    </row>
    <row r="1224" spans="1:9" ht="12.75">
      <c r="A1224" s="2"/>
      <c r="B1224" s="2"/>
      <c r="C1224" s="2"/>
      <c r="D1224" s="2"/>
      <c r="E1224" s="2"/>
      <c r="F1224" s="2"/>
      <c r="G1224" s="25"/>
      <c r="I1224" s="23"/>
    </row>
    <row r="1225" spans="1:9" ht="12.75">
      <c r="A1225" s="2"/>
      <c r="B1225" s="2"/>
      <c r="C1225" s="2"/>
      <c r="D1225" s="2"/>
      <c r="E1225" s="2"/>
      <c r="F1225" s="2"/>
      <c r="G1225" s="25"/>
      <c r="I1225" s="23"/>
    </row>
    <row r="1226" spans="1:9" ht="12.75">
      <c r="A1226" s="2"/>
      <c r="B1226" s="2"/>
      <c r="C1226" s="2"/>
      <c r="D1226" s="2"/>
      <c r="E1226" s="2"/>
      <c r="F1226" s="2"/>
      <c r="G1226" s="25"/>
      <c r="I1226" s="23"/>
    </row>
    <row r="1227" spans="1:9" ht="12.75">
      <c r="A1227" s="2"/>
      <c r="B1227" s="2"/>
      <c r="C1227" s="2"/>
      <c r="D1227" s="2"/>
      <c r="E1227" s="2"/>
      <c r="F1227" s="2"/>
      <c r="G1227" s="25"/>
      <c r="I1227" s="23"/>
    </row>
    <row r="1228" spans="1:9" ht="12.75">
      <c r="A1228" s="2"/>
      <c r="B1228" s="2"/>
      <c r="C1228" s="2"/>
      <c r="D1228" s="2"/>
      <c r="E1228" s="2"/>
      <c r="F1228" s="2"/>
      <c r="G1228" s="25"/>
      <c r="I1228" s="23"/>
    </row>
    <row r="1229" spans="1:9" ht="12.75">
      <c r="A1229" s="2"/>
      <c r="B1229" s="2"/>
      <c r="C1229" s="2"/>
      <c r="D1229" s="2"/>
      <c r="E1229" s="2"/>
      <c r="F1229" s="2"/>
      <c r="G1229" s="25"/>
      <c r="I1229" s="23"/>
    </row>
    <row r="1230" spans="1:9" ht="12.75">
      <c r="A1230" s="2"/>
      <c r="B1230" s="2"/>
      <c r="C1230" s="2"/>
      <c r="D1230" s="2"/>
      <c r="E1230" s="2"/>
      <c r="F1230" s="2"/>
      <c r="G1230" s="25"/>
      <c r="I1230" s="23"/>
    </row>
    <row r="1231" spans="1:9" ht="12.75">
      <c r="A1231" s="2"/>
      <c r="B1231" s="2"/>
      <c r="C1231" s="2"/>
      <c r="D1231" s="2"/>
      <c r="E1231" s="2"/>
      <c r="F1231" s="2"/>
      <c r="G1231" s="25"/>
      <c r="I1231" s="23"/>
    </row>
    <row r="1232" spans="1:9" ht="12.75">
      <c r="A1232" s="2"/>
      <c r="B1232" s="2"/>
      <c r="C1232" s="2"/>
      <c r="D1232" s="2"/>
      <c r="E1232" s="2"/>
      <c r="F1232" s="2"/>
      <c r="G1232" s="25"/>
      <c r="I1232" s="23"/>
    </row>
    <row r="1233" spans="1:9" ht="12.75">
      <c r="A1233" s="2"/>
      <c r="B1233" s="2"/>
      <c r="C1233" s="2"/>
      <c r="D1233" s="2"/>
      <c r="E1233" s="2"/>
      <c r="F1233" s="2"/>
      <c r="G1233" s="25"/>
      <c r="I1233" s="23"/>
    </row>
    <row r="1234" spans="1:9" ht="12.75">
      <c r="A1234" s="2"/>
      <c r="B1234" s="2"/>
      <c r="C1234" s="2"/>
      <c r="D1234" s="2"/>
      <c r="E1234" s="2"/>
      <c r="F1234" s="2"/>
      <c r="G1234" s="25"/>
      <c r="I1234" s="23"/>
    </row>
    <row r="1235" spans="1:9" ht="12.75">
      <c r="A1235" s="2"/>
      <c r="B1235" s="2"/>
      <c r="C1235" s="2"/>
      <c r="D1235" s="2"/>
      <c r="E1235" s="2"/>
      <c r="F1235" s="2"/>
      <c r="G1235" s="25"/>
      <c r="I1235" s="23"/>
    </row>
    <row r="1236" spans="1:9" ht="12.75">
      <c r="A1236" s="2"/>
      <c r="B1236" s="2"/>
      <c r="C1236" s="2"/>
      <c r="D1236" s="2"/>
      <c r="E1236" s="2"/>
      <c r="F1236" s="2"/>
      <c r="G1236" s="25"/>
      <c r="I1236" s="23"/>
    </row>
    <row r="1237" spans="1:9" ht="12.75">
      <c r="A1237" s="2"/>
      <c r="B1237" s="2"/>
      <c r="C1237" s="2"/>
      <c r="D1237" s="2"/>
      <c r="E1237" s="2"/>
      <c r="F1237" s="2"/>
      <c r="G1237" s="25"/>
      <c r="I1237" s="23"/>
    </row>
    <row r="1238" spans="1:9" ht="12.75">
      <c r="A1238" s="2"/>
      <c r="B1238" s="2"/>
      <c r="C1238" s="2"/>
      <c r="D1238" s="2"/>
      <c r="E1238" s="2"/>
      <c r="F1238" s="2"/>
      <c r="G1238" s="25"/>
      <c r="I1238" s="23"/>
    </row>
    <row r="1239" spans="1:9" ht="12.75">
      <c r="A1239" s="2"/>
      <c r="B1239" s="2"/>
      <c r="C1239" s="2"/>
      <c r="D1239" s="2"/>
      <c r="E1239" s="2"/>
      <c r="F1239" s="2"/>
      <c r="G1239" s="25"/>
      <c r="I1239" s="23"/>
    </row>
    <row r="1240" spans="1:9" ht="12.75">
      <c r="A1240" s="2"/>
      <c r="B1240" s="2"/>
      <c r="C1240" s="2"/>
      <c r="D1240" s="2"/>
      <c r="E1240" s="2"/>
      <c r="F1240" s="2"/>
      <c r="G1240" s="25"/>
      <c r="I1240" s="23"/>
    </row>
    <row r="1241" spans="1:9" ht="12.75">
      <c r="A1241" s="2"/>
      <c r="B1241" s="2"/>
      <c r="C1241" s="2"/>
      <c r="D1241" s="2"/>
      <c r="E1241" s="2"/>
      <c r="F1241" s="2"/>
      <c r="G1241" s="25"/>
      <c r="I1241" s="23"/>
    </row>
    <row r="1242" spans="1:9" ht="12.75">
      <c r="A1242" s="2"/>
      <c r="B1242" s="2"/>
      <c r="C1242" s="2"/>
      <c r="D1242" s="2"/>
      <c r="E1242" s="2"/>
      <c r="F1242" s="2"/>
      <c r="G1242" s="25"/>
      <c r="I1242" s="23"/>
    </row>
    <row r="1243" spans="1:9" ht="12.75">
      <c r="A1243" s="2"/>
      <c r="B1243" s="2"/>
      <c r="C1243" s="2"/>
      <c r="D1243" s="2"/>
      <c r="E1243" s="2"/>
      <c r="F1243" s="2"/>
      <c r="G1243" s="25"/>
      <c r="I1243" s="23"/>
    </row>
    <row r="1244" spans="1:9" ht="12.75">
      <c r="A1244" s="2"/>
      <c r="B1244" s="2"/>
      <c r="C1244" s="2"/>
      <c r="D1244" s="2"/>
      <c r="E1244" s="2"/>
      <c r="F1244" s="2"/>
      <c r="G1244" s="25"/>
      <c r="I1244" s="23"/>
    </row>
    <row r="1245" spans="1:9" ht="12.75">
      <c r="A1245" s="2"/>
      <c r="B1245" s="2"/>
      <c r="C1245" s="2"/>
      <c r="D1245" s="2"/>
      <c r="E1245" s="2"/>
      <c r="F1245" s="2"/>
      <c r="G1245" s="25"/>
      <c r="I1245" s="23"/>
    </row>
    <row r="1246" spans="1:9" ht="12.75">
      <c r="A1246" s="2"/>
      <c r="B1246" s="2"/>
      <c r="C1246" s="2"/>
      <c r="D1246" s="2"/>
      <c r="E1246" s="2"/>
      <c r="F1246" s="2"/>
      <c r="G1246" s="25"/>
      <c r="I1246" s="23"/>
    </row>
    <row r="1247" spans="1:9" ht="12.75">
      <c r="A1247" s="2"/>
      <c r="B1247" s="2"/>
      <c r="C1247" s="2"/>
      <c r="D1247" s="2"/>
      <c r="E1247" s="2"/>
      <c r="F1247" s="2"/>
      <c r="G1247" s="25"/>
      <c r="I1247" s="23"/>
    </row>
    <row r="1248" spans="1:9" ht="12.75">
      <c r="A1248" s="2"/>
      <c r="B1248" s="2"/>
      <c r="C1248" s="2"/>
      <c r="D1248" s="2"/>
      <c r="E1248" s="2"/>
      <c r="F1248" s="2"/>
      <c r="G1248" s="25"/>
      <c r="I1248" s="23"/>
    </row>
    <row r="1249" spans="1:9" ht="12.75">
      <c r="A1249" s="2"/>
      <c r="B1249" s="2"/>
      <c r="C1249" s="2"/>
      <c r="D1249" s="2"/>
      <c r="E1249" s="2"/>
      <c r="F1249" s="2"/>
      <c r="G1249" s="25"/>
      <c r="I1249" s="23"/>
    </row>
    <row r="1250" spans="1:9" ht="12.75">
      <c r="A1250" s="2"/>
      <c r="B1250" s="2"/>
      <c r="C1250" s="2"/>
      <c r="D1250" s="2"/>
      <c r="E1250" s="2"/>
      <c r="F1250" s="2"/>
      <c r="G1250" s="25"/>
      <c r="I1250" s="23"/>
    </row>
    <row r="1251" spans="1:9" ht="12.75">
      <c r="A1251" s="2"/>
      <c r="B1251" s="2"/>
      <c r="C1251" s="2"/>
      <c r="D1251" s="2"/>
      <c r="E1251" s="2"/>
      <c r="F1251" s="2"/>
      <c r="G1251" s="25"/>
      <c r="I1251" s="23"/>
    </row>
    <row r="1252" spans="1:9" ht="12.75">
      <c r="A1252" s="2"/>
      <c r="B1252" s="2"/>
      <c r="C1252" s="2"/>
      <c r="D1252" s="2"/>
      <c r="E1252" s="2"/>
      <c r="F1252" s="2"/>
      <c r="G1252" s="25"/>
      <c r="I1252" s="23"/>
    </row>
    <row r="1253" spans="1:9" ht="12.75">
      <c r="A1253" s="2"/>
      <c r="B1253" s="2"/>
      <c r="C1253" s="2"/>
      <c r="D1253" s="2"/>
      <c r="E1253" s="2"/>
      <c r="F1253" s="2"/>
      <c r="G1253" s="25"/>
      <c r="I1253" s="23"/>
    </row>
    <row r="1254" spans="1:9" ht="12.75">
      <c r="A1254" s="2"/>
      <c r="B1254" s="2"/>
      <c r="C1254" s="2"/>
      <c r="D1254" s="2"/>
      <c r="E1254" s="2"/>
      <c r="F1254" s="2"/>
      <c r="G1254" s="25"/>
      <c r="I1254" s="23"/>
    </row>
    <row r="1255" spans="1:9" ht="12.75">
      <c r="A1255" s="2"/>
      <c r="B1255" s="2"/>
      <c r="C1255" s="2"/>
      <c r="D1255" s="2"/>
      <c r="E1255" s="2"/>
      <c r="F1255" s="2"/>
      <c r="G1255" s="25"/>
      <c r="I1255" s="23"/>
    </row>
    <row r="1256" spans="1:9" ht="12.75">
      <c r="A1256" s="2"/>
      <c r="B1256" s="2"/>
      <c r="C1256" s="2"/>
      <c r="D1256" s="2"/>
      <c r="E1256" s="2"/>
      <c r="F1256" s="2"/>
      <c r="G1256" s="25"/>
      <c r="I1256" s="23"/>
    </row>
    <row r="1257" spans="1:9" ht="12.75">
      <c r="A1257" s="2"/>
      <c r="B1257" s="2"/>
      <c r="C1257" s="2"/>
      <c r="D1257" s="2"/>
      <c r="E1257" s="2"/>
      <c r="F1257" s="2"/>
      <c r="G1257" s="25"/>
      <c r="I1257" s="23"/>
    </row>
    <row r="1258" spans="1:9" ht="12.75">
      <c r="A1258" s="2"/>
      <c r="B1258" s="2"/>
      <c r="C1258" s="2"/>
      <c r="D1258" s="2"/>
      <c r="E1258" s="2"/>
      <c r="F1258" s="2"/>
      <c r="G1258" s="25"/>
      <c r="I1258" s="23"/>
    </row>
    <row r="1259" spans="1:9" ht="12.75">
      <c r="A1259" s="2"/>
      <c r="B1259" s="2"/>
      <c r="C1259" s="2"/>
      <c r="D1259" s="2"/>
      <c r="E1259" s="2"/>
      <c r="F1259" s="2"/>
      <c r="G1259" s="25"/>
      <c r="I1259" s="23"/>
    </row>
    <row r="1260" spans="1:9" ht="12.75">
      <c r="A1260" s="2"/>
      <c r="B1260" s="2"/>
      <c r="C1260" s="2"/>
      <c r="D1260" s="2"/>
      <c r="E1260" s="2"/>
      <c r="F1260" s="2"/>
      <c r="G1260" s="25"/>
      <c r="I1260" s="23"/>
    </row>
    <row r="1261" spans="1:9" ht="12.75">
      <c r="A1261" s="2"/>
      <c r="B1261" s="2"/>
      <c r="C1261" s="2"/>
      <c r="D1261" s="2"/>
      <c r="E1261" s="2"/>
      <c r="F1261" s="2"/>
      <c r="G1261" s="25"/>
      <c r="I1261" s="23"/>
    </row>
    <row r="1262" spans="1:9" ht="12.75">
      <c r="A1262" s="2"/>
      <c r="B1262" s="2"/>
      <c r="C1262" s="2"/>
      <c r="D1262" s="2"/>
      <c r="E1262" s="2"/>
      <c r="F1262" s="2"/>
      <c r="G1262" s="25"/>
      <c r="I1262" s="23"/>
    </row>
    <row r="1263" spans="1:9" ht="12.75">
      <c r="A1263" s="2"/>
      <c r="B1263" s="2"/>
      <c r="C1263" s="2"/>
      <c r="D1263" s="2"/>
      <c r="E1263" s="2"/>
      <c r="F1263" s="2"/>
      <c r="G1263" s="25"/>
      <c r="I1263" s="23"/>
    </row>
    <row r="1264" spans="1:9" ht="12.75">
      <c r="A1264" s="2"/>
      <c r="B1264" s="2"/>
      <c r="C1264" s="2"/>
      <c r="D1264" s="2"/>
      <c r="E1264" s="2"/>
      <c r="F1264" s="2"/>
      <c r="G1264" s="25"/>
      <c r="I1264" s="23"/>
    </row>
    <row r="1265" spans="1:9" ht="12.75">
      <c r="A1265" s="2"/>
      <c r="B1265" s="2"/>
      <c r="C1265" s="2"/>
      <c r="D1265" s="2"/>
      <c r="E1265" s="2"/>
      <c r="F1265" s="2"/>
      <c r="G1265" s="25"/>
      <c r="I1265" s="23"/>
    </row>
    <row r="1266" spans="1:9" ht="12.75">
      <c r="A1266" s="2"/>
      <c r="B1266" s="2"/>
      <c r="C1266" s="2"/>
      <c r="D1266" s="2"/>
      <c r="E1266" s="2"/>
      <c r="F1266" s="2"/>
      <c r="G1266" s="25"/>
      <c r="I1266" s="23"/>
    </row>
    <row r="1267" spans="1:9" ht="12.75">
      <c r="A1267" s="2"/>
      <c r="B1267" s="2"/>
      <c r="C1267" s="2"/>
      <c r="D1267" s="2"/>
      <c r="E1267" s="2"/>
      <c r="F1267" s="2"/>
      <c r="G1267" s="25"/>
      <c r="I1267" s="23"/>
    </row>
    <row r="1268" spans="1:9" ht="12.75">
      <c r="A1268" s="2"/>
      <c r="B1268" s="2"/>
      <c r="C1268" s="2"/>
      <c r="D1268" s="2"/>
      <c r="E1268" s="2"/>
      <c r="F1268" s="2"/>
      <c r="G1268" s="25"/>
      <c r="I1268" s="23"/>
    </row>
    <row r="1269" spans="1:9" ht="12.75">
      <c r="A1269" s="2"/>
      <c r="B1269" s="2"/>
      <c r="C1269" s="2"/>
      <c r="D1269" s="2"/>
      <c r="E1269" s="2"/>
      <c r="F1269" s="2"/>
      <c r="G1269" s="25"/>
      <c r="I1269" s="23"/>
    </row>
    <row r="1270" spans="1:9" ht="12.75">
      <c r="A1270" s="2"/>
      <c r="B1270" s="2"/>
      <c r="C1270" s="2"/>
      <c r="D1270" s="2"/>
      <c r="E1270" s="2"/>
      <c r="F1270" s="2"/>
      <c r="G1270" s="25"/>
      <c r="I1270" s="23"/>
    </row>
    <row r="1271" spans="1:9" ht="12.75">
      <c r="A1271" s="2"/>
      <c r="B1271" s="2"/>
      <c r="C1271" s="2"/>
      <c r="D1271" s="2"/>
      <c r="E1271" s="2"/>
      <c r="F1271" s="2"/>
      <c r="G1271" s="25"/>
      <c r="I1271" s="23"/>
    </row>
    <row r="1272" spans="1:9" ht="12.75">
      <c r="A1272" s="2"/>
      <c r="B1272" s="2"/>
      <c r="C1272" s="2"/>
      <c r="D1272" s="2"/>
      <c r="E1272" s="2"/>
      <c r="F1272" s="2"/>
      <c r="G1272" s="25"/>
      <c r="I1272" s="23"/>
    </row>
    <row r="1273" spans="1:9" ht="12.75">
      <c r="A1273" s="2"/>
      <c r="B1273" s="2"/>
      <c r="C1273" s="2"/>
      <c r="D1273" s="2"/>
      <c r="E1273" s="2"/>
      <c r="F1273" s="2"/>
      <c r="G1273" s="25"/>
      <c r="I1273" s="23"/>
    </row>
    <row r="1274" spans="1:9" ht="12.75">
      <c r="A1274" s="2"/>
      <c r="B1274" s="2"/>
      <c r="C1274" s="2"/>
      <c r="D1274" s="2"/>
      <c r="E1274" s="2"/>
      <c r="F1274" s="2"/>
      <c r="G1274" s="25"/>
      <c r="I1274" s="23"/>
    </row>
    <row r="1275" spans="1:9" ht="12.75">
      <c r="A1275" s="2"/>
      <c r="B1275" s="2"/>
      <c r="C1275" s="2"/>
      <c r="D1275" s="2"/>
      <c r="E1275" s="2"/>
      <c r="F1275" s="2"/>
      <c r="G1275" s="25"/>
      <c r="I1275" s="23"/>
    </row>
    <row r="1276" spans="1:9" ht="12.75">
      <c r="A1276" s="2"/>
      <c r="B1276" s="2"/>
      <c r="C1276" s="2"/>
      <c r="D1276" s="2"/>
      <c r="E1276" s="2"/>
      <c r="F1276" s="2"/>
      <c r="G1276" s="25"/>
      <c r="I1276" s="23"/>
    </row>
    <row r="1277" spans="1:9" ht="12.75">
      <c r="A1277" s="2"/>
      <c r="B1277" s="2"/>
      <c r="C1277" s="2"/>
      <c r="D1277" s="2"/>
      <c r="E1277" s="2"/>
      <c r="F1277" s="2"/>
      <c r="G1277" s="25"/>
      <c r="I1277" s="23"/>
    </row>
    <row r="1278" spans="1:9" ht="12.75">
      <c r="A1278" s="2"/>
      <c r="B1278" s="2"/>
      <c r="C1278" s="2"/>
      <c r="D1278" s="2"/>
      <c r="E1278" s="2"/>
      <c r="F1278" s="2"/>
      <c r="G1278" s="25"/>
      <c r="I1278" s="23"/>
    </row>
    <row r="1279" spans="1:9" ht="12.75">
      <c r="A1279" s="2"/>
      <c r="B1279" s="2"/>
      <c r="C1279" s="2"/>
      <c r="D1279" s="2"/>
      <c r="E1279" s="2"/>
      <c r="F1279" s="2"/>
      <c r="G1279" s="25"/>
      <c r="I1279" s="23"/>
    </row>
    <row r="1280" spans="1:9" ht="12.75">
      <c r="A1280" s="2"/>
      <c r="B1280" s="2"/>
      <c r="C1280" s="2"/>
      <c r="D1280" s="2"/>
      <c r="E1280" s="2"/>
      <c r="F1280" s="2"/>
      <c r="G1280" s="25"/>
      <c r="I1280" s="23"/>
    </row>
    <row r="1281" spans="1:9" ht="12.75">
      <c r="A1281" s="2"/>
      <c r="B1281" s="2"/>
      <c r="C1281" s="2"/>
      <c r="D1281" s="2"/>
      <c r="E1281" s="2"/>
      <c r="F1281" s="2"/>
      <c r="G1281" s="25"/>
      <c r="I1281" s="23"/>
    </row>
    <row r="1282" spans="1:9" ht="12.75">
      <c r="A1282" s="2"/>
      <c r="B1282" s="2"/>
      <c r="C1282" s="2"/>
      <c r="D1282" s="2"/>
      <c r="E1282" s="2"/>
      <c r="F1282" s="2"/>
      <c r="G1282" s="25"/>
      <c r="I1282" s="23"/>
    </row>
    <row r="1283" spans="1:9" ht="12.75">
      <c r="A1283" s="2"/>
      <c r="B1283" s="2"/>
      <c r="C1283" s="2"/>
      <c r="D1283" s="2"/>
      <c r="E1283" s="2"/>
      <c r="F1283" s="2"/>
      <c r="G1283" s="25"/>
      <c r="I1283" s="23"/>
    </row>
    <row r="1284" spans="1:9" ht="12.75">
      <c r="A1284" s="2"/>
      <c r="B1284" s="2"/>
      <c r="C1284" s="2"/>
      <c r="D1284" s="2"/>
      <c r="E1284" s="2"/>
      <c r="F1284" s="2"/>
      <c r="G1284" s="25"/>
      <c r="I1284" s="23"/>
    </row>
    <row r="1285" spans="1:9" ht="12.75">
      <c r="A1285" s="2"/>
      <c r="B1285" s="2"/>
      <c r="C1285" s="2"/>
      <c r="D1285" s="2"/>
      <c r="E1285" s="2"/>
      <c r="F1285" s="2"/>
      <c r="G1285" s="25"/>
      <c r="I1285" s="23"/>
    </row>
    <row r="1286" spans="1:9" ht="12.75">
      <c r="A1286" s="2"/>
      <c r="B1286" s="2"/>
      <c r="C1286" s="2"/>
      <c r="D1286" s="2"/>
      <c r="E1286" s="2"/>
      <c r="F1286" s="2"/>
      <c r="G1286" s="25"/>
      <c r="I1286" s="23"/>
    </row>
    <row r="1287" spans="1:9" ht="12.75">
      <c r="A1287" s="2"/>
      <c r="B1287" s="2"/>
      <c r="C1287" s="2"/>
      <c r="D1287" s="2"/>
      <c r="E1287" s="2"/>
      <c r="F1287" s="2"/>
      <c r="G1287" s="25"/>
      <c r="I1287" s="23"/>
    </row>
    <row r="1288" spans="1:9" ht="12.75">
      <c r="A1288" s="2"/>
      <c r="B1288" s="2"/>
      <c r="C1288" s="2"/>
      <c r="D1288" s="2"/>
      <c r="E1288" s="2"/>
      <c r="F1288" s="2"/>
      <c r="G1288" s="25"/>
      <c r="I1288" s="23"/>
    </row>
    <row r="1289" spans="1:9" ht="12.75">
      <c r="A1289" s="2"/>
      <c r="B1289" s="2"/>
      <c r="C1289" s="2"/>
      <c r="D1289" s="2"/>
      <c r="E1289" s="2"/>
      <c r="F1289" s="2"/>
      <c r="G1289" s="25"/>
      <c r="I1289" s="23"/>
    </row>
    <row r="1290" spans="1:9" ht="12.75">
      <c r="A1290" s="2"/>
      <c r="B1290" s="2"/>
      <c r="C1290" s="2"/>
      <c r="D1290" s="2"/>
      <c r="E1290" s="2"/>
      <c r="F1290" s="2"/>
      <c r="G1290" s="25"/>
      <c r="I1290" s="23"/>
    </row>
    <row r="1291" spans="1:9" ht="12.75">
      <c r="A1291" s="2"/>
      <c r="B1291" s="2"/>
      <c r="C1291" s="2"/>
      <c r="D1291" s="2"/>
      <c r="E1291" s="2"/>
      <c r="F1291" s="2"/>
      <c r="G1291" s="25"/>
      <c r="I1291" s="23"/>
    </row>
    <row r="1292" spans="1:9" ht="12.75">
      <c r="A1292" s="2"/>
      <c r="B1292" s="2"/>
      <c r="C1292" s="2"/>
      <c r="D1292" s="2"/>
      <c r="E1292" s="2"/>
      <c r="F1292" s="2"/>
      <c r="G1292" s="25"/>
      <c r="I1292" s="23"/>
    </row>
    <row r="1293" spans="1:9" ht="12.75">
      <c r="A1293" s="2"/>
      <c r="B1293" s="2"/>
      <c r="C1293" s="2"/>
      <c r="D1293" s="2"/>
      <c r="E1293" s="2"/>
      <c r="F1293" s="2"/>
      <c r="G1293" s="25"/>
      <c r="I1293" s="23"/>
    </row>
    <row r="1294" spans="1:9" ht="12.75">
      <c r="A1294" s="2"/>
      <c r="B1294" s="2"/>
      <c r="C1294" s="2"/>
      <c r="D1294" s="2"/>
      <c r="E1294" s="2"/>
      <c r="F1294" s="2"/>
      <c r="G1294" s="25"/>
      <c r="I1294" s="23"/>
    </row>
    <row r="1295" spans="1:9" ht="12.75">
      <c r="A1295" s="2"/>
      <c r="B1295" s="2"/>
      <c r="C1295" s="2"/>
      <c r="D1295" s="2"/>
      <c r="E1295" s="2"/>
      <c r="F1295" s="2"/>
      <c r="G1295" s="25"/>
      <c r="I1295" s="23"/>
    </row>
    <row r="1296" spans="1:9" ht="12.75">
      <c r="A1296" s="2"/>
      <c r="B1296" s="2"/>
      <c r="C1296" s="2"/>
      <c r="D1296" s="2"/>
      <c r="E1296" s="2"/>
      <c r="F1296" s="2"/>
      <c r="G1296" s="25"/>
      <c r="I1296" s="23"/>
    </row>
    <row r="1297" spans="1:9" ht="12.75">
      <c r="A1297" s="2"/>
      <c r="B1297" s="2"/>
      <c r="C1297" s="2"/>
      <c r="D1297" s="2"/>
      <c r="E1297" s="2"/>
      <c r="F1297" s="2"/>
      <c r="G1297" s="25"/>
      <c r="I1297" s="23"/>
    </row>
    <row r="1298" spans="1:9" ht="12.75">
      <c r="A1298" s="2"/>
      <c r="B1298" s="2"/>
      <c r="C1298" s="2"/>
      <c r="D1298" s="2"/>
      <c r="E1298" s="2"/>
      <c r="F1298" s="2"/>
      <c r="G1298" s="25"/>
      <c r="I1298" s="23"/>
    </row>
    <row r="1299" spans="1:9" ht="12.75">
      <c r="A1299" s="2"/>
      <c r="B1299" s="2"/>
      <c r="C1299" s="2"/>
      <c r="D1299" s="2"/>
      <c r="E1299" s="2"/>
      <c r="F1299" s="2"/>
      <c r="G1299" s="25"/>
      <c r="I1299" s="23"/>
    </row>
    <row r="1300" spans="1:9" ht="12.75">
      <c r="A1300" s="2"/>
      <c r="B1300" s="2"/>
      <c r="C1300" s="2"/>
      <c r="D1300" s="2"/>
      <c r="E1300" s="2"/>
      <c r="F1300" s="2"/>
      <c r="G1300" s="25"/>
      <c r="I1300" s="23"/>
    </row>
    <row r="1301" spans="1:9" ht="12.75">
      <c r="A1301" s="2"/>
      <c r="B1301" s="2"/>
      <c r="C1301" s="2"/>
      <c r="D1301" s="2"/>
      <c r="E1301" s="2"/>
      <c r="F1301" s="2"/>
      <c r="G1301" s="25"/>
      <c r="I1301" s="23"/>
    </row>
    <row r="1302" spans="1:9" ht="12.75">
      <c r="A1302" s="2"/>
      <c r="B1302" s="2"/>
      <c r="C1302" s="2"/>
      <c r="D1302" s="2"/>
      <c r="E1302" s="2"/>
      <c r="F1302" s="2"/>
      <c r="G1302" s="25"/>
      <c r="I1302" s="23"/>
    </row>
    <row r="1303" spans="1:9" ht="12.75">
      <c r="A1303" s="2"/>
      <c r="B1303" s="2"/>
      <c r="C1303" s="2"/>
      <c r="D1303" s="2"/>
      <c r="E1303" s="2"/>
      <c r="F1303" s="2"/>
      <c r="G1303" s="25"/>
      <c r="I1303" s="23"/>
    </row>
    <row r="1304" spans="1:9" ht="12.75">
      <c r="A1304" s="2"/>
      <c r="B1304" s="2"/>
      <c r="C1304" s="2"/>
      <c r="D1304" s="2"/>
      <c r="E1304" s="2"/>
      <c r="F1304" s="2"/>
      <c r="G1304" s="25"/>
      <c r="I1304" s="23"/>
    </row>
    <row r="1305" spans="1:9" ht="12.75">
      <c r="A1305" s="2"/>
      <c r="B1305" s="2"/>
      <c r="C1305" s="2"/>
      <c r="D1305" s="2"/>
      <c r="E1305" s="2"/>
      <c r="F1305" s="2"/>
      <c r="G1305" s="25"/>
      <c r="I1305" s="23"/>
    </row>
    <row r="1306" spans="1:9" ht="12.75">
      <c r="A1306" s="2"/>
      <c r="B1306" s="2"/>
      <c r="C1306" s="2"/>
      <c r="D1306" s="2"/>
      <c r="E1306" s="2"/>
      <c r="F1306" s="2"/>
      <c r="G1306" s="25"/>
      <c r="I1306" s="23"/>
    </row>
    <row r="1307" spans="1:9" ht="12.75">
      <c r="A1307" s="2"/>
      <c r="B1307" s="2"/>
      <c r="C1307" s="2"/>
      <c r="D1307" s="2"/>
      <c r="E1307" s="2"/>
      <c r="F1307" s="2"/>
      <c r="G1307" s="25"/>
      <c r="I1307" s="23"/>
    </row>
    <row r="1308" spans="1:9" ht="12.75">
      <c r="A1308" s="2"/>
      <c r="B1308" s="2"/>
      <c r="C1308" s="2"/>
      <c r="D1308" s="2"/>
      <c r="E1308" s="2"/>
      <c r="F1308" s="2"/>
      <c r="G1308" s="25"/>
      <c r="I1308" s="23"/>
    </row>
    <row r="1309" spans="1:9" ht="12.75">
      <c r="A1309" s="2"/>
      <c r="B1309" s="2"/>
      <c r="C1309" s="2"/>
      <c r="D1309" s="2"/>
      <c r="E1309" s="2"/>
      <c r="F1309" s="2"/>
      <c r="G1309" s="25"/>
      <c r="I1309" s="23"/>
    </row>
    <row r="1310" spans="1:9" ht="12.75">
      <c r="A1310" s="2"/>
      <c r="B1310" s="2"/>
      <c r="C1310" s="2"/>
      <c r="D1310" s="2"/>
      <c r="E1310" s="2"/>
      <c r="F1310" s="2"/>
      <c r="G1310" s="25"/>
      <c r="I1310" s="23"/>
    </row>
    <row r="1311" spans="1:9" ht="12.75">
      <c r="A1311" s="2"/>
      <c r="B1311" s="2"/>
      <c r="C1311" s="2"/>
      <c r="D1311" s="2"/>
      <c r="E1311" s="2"/>
      <c r="F1311" s="2"/>
      <c r="G1311" s="25"/>
      <c r="I1311" s="23"/>
    </row>
    <row r="1312" spans="1:9" ht="12.75">
      <c r="A1312" s="2"/>
      <c r="B1312" s="2"/>
      <c r="C1312" s="2"/>
      <c r="D1312" s="2"/>
      <c r="E1312" s="2"/>
      <c r="F1312" s="2"/>
      <c r="G1312" s="25"/>
      <c r="I1312" s="23"/>
    </row>
    <row r="1313" spans="1:9" ht="12.75">
      <c r="A1313" s="2"/>
      <c r="B1313" s="2"/>
      <c r="C1313" s="2"/>
      <c r="D1313" s="2"/>
      <c r="E1313" s="2"/>
      <c r="F1313" s="2"/>
      <c r="G1313" s="25"/>
      <c r="I1313" s="23"/>
    </row>
    <row r="1314" spans="1:9" ht="12.75">
      <c r="A1314" s="2"/>
      <c r="B1314" s="2"/>
      <c r="C1314" s="2"/>
      <c r="D1314" s="2"/>
      <c r="E1314" s="2"/>
      <c r="F1314" s="2"/>
      <c r="G1314" s="25"/>
      <c r="I1314" s="23"/>
    </row>
    <row r="1315" spans="1:9" ht="12.75">
      <c r="A1315" s="2"/>
      <c r="B1315" s="2"/>
      <c r="C1315" s="2"/>
      <c r="D1315" s="2"/>
      <c r="E1315" s="2"/>
      <c r="F1315" s="2"/>
      <c r="G1315" s="25"/>
      <c r="I1315" s="23"/>
    </row>
    <row r="1316" spans="1:9" ht="12.75">
      <c r="A1316" s="2"/>
      <c r="B1316" s="2"/>
      <c r="C1316" s="2"/>
      <c r="D1316" s="2"/>
      <c r="E1316" s="2"/>
      <c r="F1316" s="2"/>
      <c r="G1316" s="25"/>
      <c r="I1316" s="23"/>
    </row>
    <row r="1317" spans="1:9" ht="12.75">
      <c r="A1317" s="2"/>
      <c r="B1317" s="2"/>
      <c r="C1317" s="2"/>
      <c r="D1317" s="2"/>
      <c r="E1317" s="2"/>
      <c r="F1317" s="2"/>
      <c r="G1317" s="25"/>
      <c r="I1317" s="23"/>
    </row>
    <row r="1318" spans="1:9" ht="12.75">
      <c r="A1318" s="2"/>
      <c r="B1318" s="2"/>
      <c r="C1318" s="2"/>
      <c r="D1318" s="2"/>
      <c r="E1318" s="2"/>
      <c r="F1318" s="2"/>
      <c r="G1318" s="25"/>
      <c r="I1318" s="23"/>
    </row>
    <row r="1319" spans="1:9" ht="12.75">
      <c r="A1319" s="2"/>
      <c r="B1319" s="2"/>
      <c r="C1319" s="2"/>
      <c r="D1319" s="2"/>
      <c r="E1319" s="2"/>
      <c r="F1319" s="2"/>
      <c r="G1319" s="25"/>
      <c r="I1319" s="23"/>
    </row>
    <row r="1320" spans="1:9" ht="12.75">
      <c r="A1320" s="2"/>
      <c r="B1320" s="2"/>
      <c r="C1320" s="2"/>
      <c r="D1320" s="2"/>
      <c r="E1320" s="2"/>
      <c r="F1320" s="2"/>
      <c r="G1320" s="25"/>
      <c r="I1320" s="23"/>
    </row>
    <row r="1321" spans="1:9" ht="12.75">
      <c r="A1321" s="2"/>
      <c r="B1321" s="2"/>
      <c r="C1321" s="2"/>
      <c r="D1321" s="2"/>
      <c r="E1321" s="2"/>
      <c r="F1321" s="2"/>
      <c r="G1321" s="25"/>
      <c r="I1321" s="23"/>
    </row>
    <row r="1322" spans="1:9" ht="12.75">
      <c r="A1322" s="2"/>
      <c r="B1322" s="2"/>
      <c r="C1322" s="2"/>
      <c r="D1322" s="2"/>
      <c r="E1322" s="2"/>
      <c r="F1322" s="2"/>
      <c r="G1322" s="25"/>
      <c r="I1322" s="23"/>
    </row>
    <row r="1323" spans="1:9" ht="12.75">
      <c r="A1323" s="2"/>
      <c r="B1323" s="2"/>
      <c r="C1323" s="2"/>
      <c r="D1323" s="2"/>
      <c r="E1323" s="2"/>
      <c r="F1323" s="2"/>
      <c r="G1323" s="25"/>
      <c r="I1323" s="23"/>
    </row>
    <row r="1324" spans="1:9" ht="12.75">
      <c r="A1324" s="2"/>
      <c r="B1324" s="2"/>
      <c r="C1324" s="2"/>
      <c r="D1324" s="2"/>
      <c r="E1324" s="2"/>
      <c r="F1324" s="2"/>
      <c r="G1324" s="25"/>
      <c r="I1324" s="23"/>
    </row>
    <row r="1325" spans="1:9" ht="12.75">
      <c r="A1325" s="2"/>
      <c r="B1325" s="2"/>
      <c r="C1325" s="2"/>
      <c r="D1325" s="2"/>
      <c r="E1325" s="2"/>
      <c r="F1325" s="2"/>
      <c r="G1325" s="25"/>
      <c r="I1325" s="23"/>
    </row>
    <row r="1326" spans="1:9" ht="12.75">
      <c r="A1326" s="2"/>
      <c r="B1326" s="2"/>
      <c r="C1326" s="2"/>
      <c r="D1326" s="2"/>
      <c r="E1326" s="2"/>
      <c r="F1326" s="2"/>
      <c r="G1326" s="25"/>
      <c r="I1326" s="23"/>
    </row>
    <row r="1327" spans="1:9" ht="12.75">
      <c r="A1327" s="2"/>
      <c r="B1327" s="2"/>
      <c r="C1327" s="2"/>
      <c r="D1327" s="2"/>
      <c r="E1327" s="2"/>
      <c r="F1327" s="2"/>
      <c r="G1327" s="25"/>
      <c r="I1327" s="23"/>
    </row>
    <row r="1328" spans="1:9" ht="12.75">
      <c r="A1328" s="2"/>
      <c r="B1328" s="2"/>
      <c r="C1328" s="2"/>
      <c r="D1328" s="2"/>
      <c r="E1328" s="2"/>
      <c r="F1328" s="2"/>
      <c r="G1328" s="25"/>
      <c r="I1328" s="23"/>
    </row>
    <row r="1329" spans="1:9" ht="12.75">
      <c r="A1329" s="2"/>
      <c r="B1329" s="2"/>
      <c r="C1329" s="2"/>
      <c r="D1329" s="2"/>
      <c r="E1329" s="2"/>
      <c r="F1329" s="2"/>
      <c r="G1329" s="25"/>
      <c r="I1329" s="23"/>
    </row>
    <row r="1330" spans="1:9" ht="12.75">
      <c r="A1330" s="2"/>
      <c r="B1330" s="2"/>
      <c r="C1330" s="2"/>
      <c r="D1330" s="2"/>
      <c r="E1330" s="2"/>
      <c r="F1330" s="2"/>
      <c r="G1330" s="25"/>
      <c r="I1330" s="23"/>
    </row>
    <row r="1331" spans="1:9" ht="12.75">
      <c r="A1331" s="2"/>
      <c r="B1331" s="2"/>
      <c r="C1331" s="2"/>
      <c r="D1331" s="2"/>
      <c r="E1331" s="2"/>
      <c r="F1331" s="2"/>
      <c r="G1331" s="25"/>
      <c r="I1331" s="23"/>
    </row>
    <row r="1332" spans="1:9" ht="12.75">
      <c r="A1332" s="2"/>
      <c r="B1332" s="2"/>
      <c r="C1332" s="2"/>
      <c r="D1332" s="2"/>
      <c r="E1332" s="2"/>
      <c r="F1332" s="2"/>
      <c r="G1332" s="25"/>
      <c r="I1332" s="23"/>
    </row>
    <row r="1333" spans="1:9" ht="12.75">
      <c r="A1333" s="2"/>
      <c r="B1333" s="2"/>
      <c r="C1333" s="2"/>
      <c r="D1333" s="2"/>
      <c r="E1333" s="2"/>
      <c r="F1333" s="2"/>
      <c r="G1333" s="25"/>
      <c r="I1333" s="23"/>
    </row>
    <row r="1334" spans="1:9" ht="12.75">
      <c r="A1334" s="2"/>
      <c r="B1334" s="2"/>
      <c r="C1334" s="2"/>
      <c r="D1334" s="2"/>
      <c r="E1334" s="2"/>
      <c r="F1334" s="2"/>
      <c r="G1334" s="25"/>
      <c r="I1334" s="23"/>
    </row>
    <row r="1335" spans="1:9" ht="12.75">
      <c r="A1335" s="2"/>
      <c r="B1335" s="2"/>
      <c r="C1335" s="2"/>
      <c r="D1335" s="2"/>
      <c r="E1335" s="2"/>
      <c r="F1335" s="2"/>
      <c r="G1335" s="25"/>
      <c r="I1335" s="23"/>
    </row>
    <row r="1336" spans="1:9" ht="12.75">
      <c r="A1336" s="2"/>
      <c r="B1336" s="2"/>
      <c r="C1336" s="2"/>
      <c r="D1336" s="2"/>
      <c r="E1336" s="2"/>
      <c r="F1336" s="2"/>
      <c r="G1336" s="25"/>
      <c r="I1336" s="23"/>
    </row>
    <row r="1337" spans="1:9" ht="12.75">
      <c r="A1337" s="2"/>
      <c r="B1337" s="2"/>
      <c r="C1337" s="2"/>
      <c r="D1337" s="2"/>
      <c r="E1337" s="2"/>
      <c r="F1337" s="2"/>
      <c r="G1337" s="25"/>
      <c r="I1337" s="23"/>
    </row>
    <row r="1338" spans="1:9" ht="12.75">
      <c r="A1338" s="2"/>
      <c r="B1338" s="2"/>
      <c r="C1338" s="2"/>
      <c r="D1338" s="2"/>
      <c r="E1338" s="2"/>
      <c r="F1338" s="2"/>
      <c r="G1338" s="25"/>
      <c r="I1338" s="23"/>
    </row>
    <row r="1339" spans="1:9" ht="12.75">
      <c r="A1339" s="2"/>
      <c r="B1339" s="2"/>
      <c r="C1339" s="2"/>
      <c r="D1339" s="2"/>
      <c r="E1339" s="2"/>
      <c r="F1339" s="2"/>
      <c r="G1339" s="25"/>
      <c r="I1339" s="23"/>
    </row>
    <row r="1340" spans="1:9" ht="12.75">
      <c r="A1340" s="2"/>
      <c r="B1340" s="2"/>
      <c r="C1340" s="2"/>
      <c r="D1340" s="2"/>
      <c r="E1340" s="2"/>
      <c r="F1340" s="2"/>
      <c r="G1340" s="25"/>
      <c r="I1340" s="23"/>
    </row>
    <row r="1341" spans="1:9" ht="12.75">
      <c r="A1341" s="2"/>
      <c r="B1341" s="2"/>
      <c r="C1341" s="2"/>
      <c r="D1341" s="2"/>
      <c r="E1341" s="2"/>
      <c r="F1341" s="2"/>
      <c r="G1341" s="25"/>
      <c r="I1341" s="23"/>
    </row>
    <row r="1342" spans="1:9" ht="12.75">
      <c r="A1342" s="2"/>
      <c r="B1342" s="2"/>
      <c r="C1342" s="2"/>
      <c r="D1342" s="2"/>
      <c r="E1342" s="2"/>
      <c r="F1342" s="2"/>
      <c r="G1342" s="25"/>
      <c r="I1342" s="23"/>
    </row>
    <row r="1343" spans="1:9" ht="12.75">
      <c r="A1343" s="2"/>
      <c r="B1343" s="2"/>
      <c r="C1343" s="2"/>
      <c r="D1343" s="2"/>
      <c r="E1343" s="2"/>
      <c r="F1343" s="2"/>
      <c r="G1343" s="25"/>
      <c r="I1343" s="23"/>
    </row>
    <row r="1344" spans="1:9" ht="12.75">
      <c r="A1344" s="2"/>
      <c r="B1344" s="2"/>
      <c r="C1344" s="2"/>
      <c r="D1344" s="2"/>
      <c r="E1344" s="2"/>
      <c r="F1344" s="2"/>
      <c r="G1344" s="25"/>
      <c r="I1344" s="23"/>
    </row>
    <row r="1345" spans="1:9" ht="12.75">
      <c r="A1345" s="2"/>
      <c r="B1345" s="2"/>
      <c r="C1345" s="2"/>
      <c r="D1345" s="2"/>
      <c r="E1345" s="2"/>
      <c r="F1345" s="2"/>
      <c r="G1345" s="25"/>
      <c r="I1345" s="23"/>
    </row>
    <row r="1346" spans="1:9" ht="12.75">
      <c r="A1346" s="2"/>
      <c r="B1346" s="2"/>
      <c r="C1346" s="2"/>
      <c r="D1346" s="2"/>
      <c r="E1346" s="2"/>
      <c r="F1346" s="2"/>
      <c r="G1346" s="25"/>
      <c r="I1346" s="23"/>
    </row>
    <row r="1347" spans="1:9" ht="12.75">
      <c r="A1347" s="2"/>
      <c r="B1347" s="2"/>
      <c r="C1347" s="2"/>
      <c r="D1347" s="2"/>
      <c r="E1347" s="2"/>
      <c r="F1347" s="2"/>
      <c r="G1347" s="25"/>
      <c r="I1347" s="23"/>
    </row>
    <row r="1348" spans="1:9" ht="12.75">
      <c r="A1348" s="2"/>
      <c r="B1348" s="2"/>
      <c r="C1348" s="2"/>
      <c r="D1348" s="2"/>
      <c r="E1348" s="2"/>
      <c r="F1348" s="2"/>
      <c r="G1348" s="25"/>
      <c r="I1348" s="23"/>
    </row>
    <row r="1349" spans="1:9" ht="12.75">
      <c r="A1349" s="2"/>
      <c r="B1349" s="2"/>
      <c r="C1349" s="2"/>
      <c r="D1349" s="2"/>
      <c r="E1349" s="2"/>
      <c r="F1349" s="2"/>
      <c r="G1349" s="25"/>
      <c r="I1349" s="23"/>
    </row>
    <row r="1350" spans="1:9" ht="12.75">
      <c r="A1350" s="2"/>
      <c r="B1350" s="2"/>
      <c r="C1350" s="2"/>
      <c r="D1350" s="2"/>
      <c r="E1350" s="2"/>
      <c r="F1350" s="2"/>
      <c r="G1350" s="25"/>
      <c r="I1350" s="23"/>
    </row>
    <row r="1351" spans="1:9" ht="12.75">
      <c r="A1351" s="2"/>
      <c r="B1351" s="2"/>
      <c r="C1351" s="2"/>
      <c r="D1351" s="2"/>
      <c r="E1351" s="2"/>
      <c r="F1351" s="2"/>
      <c r="G1351" s="25"/>
      <c r="I1351" s="23"/>
    </row>
    <row r="1352" spans="1:9" ht="12.75">
      <c r="A1352" s="2"/>
      <c r="B1352" s="2"/>
      <c r="C1352" s="2"/>
      <c r="D1352" s="2"/>
      <c r="E1352" s="2"/>
      <c r="F1352" s="2"/>
      <c r="G1352" s="25"/>
      <c r="I1352" s="23"/>
    </row>
    <row r="1353" spans="1:9" ht="12.75">
      <c r="A1353" s="2"/>
      <c r="B1353" s="2"/>
      <c r="C1353" s="2"/>
      <c r="D1353" s="2"/>
      <c r="E1353" s="2"/>
      <c r="F1353" s="2"/>
      <c r="G1353" s="25"/>
      <c r="I1353" s="23"/>
    </row>
    <row r="1354" spans="1:9" ht="12.75">
      <c r="A1354" s="2"/>
      <c r="B1354" s="2"/>
      <c r="C1354" s="2"/>
      <c r="D1354" s="2"/>
      <c r="E1354" s="2"/>
      <c r="F1354" s="2"/>
      <c r="G1354" s="25"/>
      <c r="I1354" s="23"/>
    </row>
    <row r="1355" spans="1:9" ht="12.75">
      <c r="A1355" s="2"/>
      <c r="B1355" s="2"/>
      <c r="C1355" s="2"/>
      <c r="D1355" s="2"/>
      <c r="E1355" s="2"/>
      <c r="F1355" s="2"/>
      <c r="G1355" s="25"/>
      <c r="I1355" s="23"/>
    </row>
    <row r="1356" spans="1:9" ht="12.75">
      <c r="A1356" s="2"/>
      <c r="B1356" s="2"/>
      <c r="C1356" s="2"/>
      <c r="D1356" s="2"/>
      <c r="E1356" s="2"/>
      <c r="F1356" s="2"/>
      <c r="G1356" s="25"/>
      <c r="I1356" s="23"/>
    </row>
    <row r="1357" spans="1:9" ht="12.75">
      <c r="A1357" s="2"/>
      <c r="B1357" s="2"/>
      <c r="C1357" s="2"/>
      <c r="D1357" s="2"/>
      <c r="E1357" s="2"/>
      <c r="F1357" s="2"/>
      <c r="G1357" s="25"/>
      <c r="I1357" s="23"/>
    </row>
    <row r="1358" spans="1:9" ht="12.75">
      <c r="A1358" s="2"/>
      <c r="B1358" s="2"/>
      <c r="C1358" s="2"/>
      <c r="D1358" s="2"/>
      <c r="E1358" s="2"/>
      <c r="F1358" s="2"/>
      <c r="G1358" s="25"/>
      <c r="I1358" s="23"/>
    </row>
    <row r="1359" spans="1:9" ht="12.75">
      <c r="A1359" s="2"/>
      <c r="B1359" s="2"/>
      <c r="C1359" s="2"/>
      <c r="D1359" s="2"/>
      <c r="E1359" s="2"/>
      <c r="F1359" s="2"/>
      <c r="G1359" s="25"/>
      <c r="I1359" s="23"/>
    </row>
    <row r="1360" spans="1:9" ht="12.75">
      <c r="A1360" s="2"/>
      <c r="B1360" s="2"/>
      <c r="C1360" s="2"/>
      <c r="D1360" s="2"/>
      <c r="E1360" s="2"/>
      <c r="F1360" s="2"/>
      <c r="G1360" s="25"/>
      <c r="I1360" s="23"/>
    </row>
    <row r="1361" spans="1:9" ht="12.75">
      <c r="A1361" s="2"/>
      <c r="B1361" s="2"/>
      <c r="C1361" s="2"/>
      <c r="D1361" s="2"/>
      <c r="E1361" s="2"/>
      <c r="F1361" s="2"/>
      <c r="G1361" s="25"/>
      <c r="I1361" s="23"/>
    </row>
    <row r="1362" spans="1:9" ht="12.75">
      <c r="A1362" s="2"/>
      <c r="B1362" s="2"/>
      <c r="C1362" s="2"/>
      <c r="D1362" s="2"/>
      <c r="E1362" s="2"/>
      <c r="F1362" s="2"/>
      <c r="G1362" s="25"/>
      <c r="I1362" s="23"/>
    </row>
    <row r="1363" spans="1:9" ht="12.75">
      <c r="A1363" s="2"/>
      <c r="B1363" s="2"/>
      <c r="C1363" s="2"/>
      <c r="D1363" s="2"/>
      <c r="E1363" s="2"/>
      <c r="F1363" s="2"/>
      <c r="G1363" s="25"/>
      <c r="I1363" s="23"/>
    </row>
    <row r="1364" spans="1:9" ht="12.75">
      <c r="A1364" s="2"/>
      <c r="B1364" s="2"/>
      <c r="C1364" s="2"/>
      <c r="D1364" s="2"/>
      <c r="E1364" s="2"/>
      <c r="F1364" s="2"/>
      <c r="G1364" s="25"/>
      <c r="I1364" s="23"/>
    </row>
    <row r="1365" spans="1:9" ht="12.75">
      <c r="A1365" s="2"/>
      <c r="B1365" s="2"/>
      <c r="C1365" s="2"/>
      <c r="D1365" s="2"/>
      <c r="E1365" s="2"/>
      <c r="F1365" s="2"/>
      <c r="G1365" s="25"/>
      <c r="I1365" s="23"/>
    </row>
    <row r="1366" spans="1:9" ht="12.75">
      <c r="A1366" s="2"/>
      <c r="B1366" s="2"/>
      <c r="C1366" s="2"/>
      <c r="D1366" s="2"/>
      <c r="E1366" s="2"/>
      <c r="F1366" s="2"/>
      <c r="G1366" s="25"/>
      <c r="I1366" s="23"/>
    </row>
    <row r="1367" spans="1:9" ht="12.75">
      <c r="A1367" s="2"/>
      <c r="B1367" s="2"/>
      <c r="C1367" s="2"/>
      <c r="D1367" s="2"/>
      <c r="E1367" s="2"/>
      <c r="F1367" s="2"/>
      <c r="G1367" s="25"/>
      <c r="I1367" s="23"/>
    </row>
    <row r="1368" spans="1:9" ht="12.75">
      <c r="A1368" s="2"/>
      <c r="B1368" s="2"/>
      <c r="C1368" s="2"/>
      <c r="D1368" s="2"/>
      <c r="E1368" s="2"/>
      <c r="F1368" s="2"/>
      <c r="G1368" s="25"/>
      <c r="I1368" s="23"/>
    </row>
    <row r="1369" spans="1:9" ht="12.75">
      <c r="A1369" s="2"/>
      <c r="B1369" s="2"/>
      <c r="C1369" s="2"/>
      <c r="D1369" s="2"/>
      <c r="E1369" s="2"/>
      <c r="F1369" s="2"/>
      <c r="G1369" s="25"/>
      <c r="I1369" s="23"/>
    </row>
    <row r="1370" spans="1:9" ht="12.75">
      <c r="A1370" s="2"/>
      <c r="B1370" s="2"/>
      <c r="C1370" s="2"/>
      <c r="D1370" s="2"/>
      <c r="E1370" s="2"/>
      <c r="F1370" s="2"/>
      <c r="G1370" s="25"/>
      <c r="I1370" s="23"/>
    </row>
    <row r="1371" spans="1:9" ht="12.75">
      <c r="A1371" s="2"/>
      <c r="B1371" s="2"/>
      <c r="C1371" s="2"/>
      <c r="D1371" s="2"/>
      <c r="E1371" s="2"/>
      <c r="F1371" s="2"/>
      <c r="G1371" s="25"/>
      <c r="I1371" s="23"/>
    </row>
    <row r="1372" spans="1:9" ht="12.75">
      <c r="A1372" s="2"/>
      <c r="B1372" s="2"/>
      <c r="C1372" s="2"/>
      <c r="D1372" s="2"/>
      <c r="E1372" s="2"/>
      <c r="F1372" s="2"/>
      <c r="G1372" s="25"/>
      <c r="I1372" s="23"/>
    </row>
    <row r="1373" spans="1:9" ht="12.75">
      <c r="A1373" s="2"/>
      <c r="B1373" s="2"/>
      <c r="C1373" s="2"/>
      <c r="D1373" s="2"/>
      <c r="E1373" s="2"/>
      <c r="F1373" s="2"/>
      <c r="G1373" s="25"/>
      <c r="I1373" s="23"/>
    </row>
    <row r="1374" spans="1:9" ht="12.75">
      <c r="A1374" s="2"/>
      <c r="B1374" s="2"/>
      <c r="C1374" s="2"/>
      <c r="D1374" s="2"/>
      <c r="E1374" s="2"/>
      <c r="F1374" s="2"/>
      <c r="G1374" s="25"/>
      <c r="I1374" s="23"/>
    </row>
    <row r="1375" spans="1:9" ht="12.75">
      <c r="A1375" s="2"/>
      <c r="B1375" s="2"/>
      <c r="C1375" s="2"/>
      <c r="D1375" s="2"/>
      <c r="E1375" s="2"/>
      <c r="F1375" s="2"/>
      <c r="G1375" s="25"/>
      <c r="I1375" s="23"/>
    </row>
    <row r="1376" spans="1:9" ht="12.75">
      <c r="A1376" s="2"/>
      <c r="B1376" s="2"/>
      <c r="C1376" s="2"/>
      <c r="D1376" s="2"/>
      <c r="E1376" s="2"/>
      <c r="F1376" s="2"/>
      <c r="G1376" s="25"/>
      <c r="I1376" s="23"/>
    </row>
    <row r="1377" spans="1:9" ht="12.75">
      <c r="A1377" s="2"/>
      <c r="B1377" s="2"/>
      <c r="C1377" s="2"/>
      <c r="D1377" s="2"/>
      <c r="E1377" s="2"/>
      <c r="F1377" s="2"/>
      <c r="G1377" s="25"/>
      <c r="I1377" s="23"/>
    </row>
    <row r="1378" spans="1:9" ht="12.75">
      <c r="A1378" s="2"/>
      <c r="B1378" s="2"/>
      <c r="C1378" s="2"/>
      <c r="D1378" s="2"/>
      <c r="E1378" s="2"/>
      <c r="F1378" s="2"/>
      <c r="G1378" s="25"/>
      <c r="I1378" s="23"/>
    </row>
    <row r="1379" spans="1:9" ht="12.75">
      <c r="A1379" s="2"/>
      <c r="B1379" s="2"/>
      <c r="C1379" s="2"/>
      <c r="D1379" s="2"/>
      <c r="E1379" s="2"/>
      <c r="F1379" s="2"/>
      <c r="G1379" s="25"/>
      <c r="I1379" s="23"/>
    </row>
    <row r="1380" spans="1:9" ht="12.75">
      <c r="A1380" s="2"/>
      <c r="B1380" s="2"/>
      <c r="C1380" s="2"/>
      <c r="D1380" s="2"/>
      <c r="E1380" s="2"/>
      <c r="F1380" s="2"/>
      <c r="G1380" s="25"/>
      <c r="I1380" s="23"/>
    </row>
    <row r="1381" spans="1:9" ht="12.75">
      <c r="A1381" s="2"/>
      <c r="B1381" s="2"/>
      <c r="C1381" s="2"/>
      <c r="D1381" s="2"/>
      <c r="E1381" s="2"/>
      <c r="F1381" s="2"/>
      <c r="G1381" s="25"/>
      <c r="I1381" s="23"/>
    </row>
    <row r="1382" spans="1:9" ht="12.75">
      <c r="A1382" s="2"/>
      <c r="B1382" s="2"/>
      <c r="C1382" s="2"/>
      <c r="D1382" s="2"/>
      <c r="E1382" s="2"/>
      <c r="F1382" s="2"/>
      <c r="G1382" s="25"/>
      <c r="I1382" s="23"/>
    </row>
    <row r="1383" spans="1:9" ht="12.75">
      <c r="A1383" s="2"/>
      <c r="B1383" s="2"/>
      <c r="C1383" s="2"/>
      <c r="D1383" s="2"/>
      <c r="E1383" s="2"/>
      <c r="F1383" s="2"/>
      <c r="G1383" s="25"/>
      <c r="I1383" s="23"/>
    </row>
    <row r="1384" spans="1:9" ht="12.75">
      <c r="A1384" s="2"/>
      <c r="B1384" s="2"/>
      <c r="C1384" s="2"/>
      <c r="D1384" s="2"/>
      <c r="E1384" s="2"/>
      <c r="F1384" s="2"/>
      <c r="G1384" s="25"/>
      <c r="I1384" s="23"/>
    </row>
    <row r="1385" spans="1:9" ht="12.75">
      <c r="A1385" s="2"/>
      <c r="B1385" s="2"/>
      <c r="C1385" s="2"/>
      <c r="D1385" s="2"/>
      <c r="E1385" s="2"/>
      <c r="F1385" s="2"/>
      <c r="G1385" s="25"/>
      <c r="I1385" s="23"/>
    </row>
    <row r="1386" spans="1:9" ht="12.75">
      <c r="A1386" s="2"/>
      <c r="B1386" s="2"/>
      <c r="C1386" s="2"/>
      <c r="D1386" s="2"/>
      <c r="E1386" s="2"/>
      <c r="F1386" s="2"/>
      <c r="G1386" s="25"/>
      <c r="I1386" s="23"/>
    </row>
    <row r="1387" spans="1:9" ht="12.75">
      <c r="A1387" s="2"/>
      <c r="B1387" s="2"/>
      <c r="C1387" s="2"/>
      <c r="D1387" s="2"/>
      <c r="E1387" s="2"/>
      <c r="F1387" s="2"/>
      <c r="G1387" s="25"/>
      <c r="I1387" s="23"/>
    </row>
    <row r="1388" spans="1:9" ht="12.75">
      <c r="A1388" s="2"/>
      <c r="B1388" s="2"/>
      <c r="C1388" s="2"/>
      <c r="D1388" s="2"/>
      <c r="E1388" s="2"/>
      <c r="F1388" s="2"/>
      <c r="G1388" s="25"/>
      <c r="I1388" s="23"/>
    </row>
    <row r="1389" spans="1:9" ht="12.75">
      <c r="A1389" s="2"/>
      <c r="B1389" s="2"/>
      <c r="C1389" s="2"/>
      <c r="D1389" s="2"/>
      <c r="E1389" s="2"/>
      <c r="F1389" s="2"/>
      <c r="G1389" s="25"/>
      <c r="I1389" s="23"/>
    </row>
    <row r="1390" spans="1:9" ht="12.75">
      <c r="A1390" s="2"/>
      <c r="B1390" s="2"/>
      <c r="C1390" s="2"/>
      <c r="D1390" s="2"/>
      <c r="E1390" s="2"/>
      <c r="F1390" s="2"/>
      <c r="G1390" s="25"/>
      <c r="I1390" s="23"/>
    </row>
    <row r="1391" spans="1:9" ht="12.75">
      <c r="A1391" s="2"/>
      <c r="B1391" s="2"/>
      <c r="C1391" s="2"/>
      <c r="D1391" s="2"/>
      <c r="E1391" s="2"/>
      <c r="F1391" s="2"/>
      <c r="G1391" s="25"/>
      <c r="I1391" s="23"/>
    </row>
    <row r="1392" spans="1:9" ht="12.75">
      <c r="A1392" s="2"/>
      <c r="B1392" s="2"/>
      <c r="C1392" s="2"/>
      <c r="D1392" s="2"/>
      <c r="E1392" s="2"/>
      <c r="F1392" s="2"/>
      <c r="G1392" s="25"/>
      <c r="I1392" s="23"/>
    </row>
    <row r="1393" spans="1:9" ht="12.75">
      <c r="A1393" s="2"/>
      <c r="B1393" s="2"/>
      <c r="C1393" s="2"/>
      <c r="D1393" s="2"/>
      <c r="E1393" s="2"/>
      <c r="F1393" s="2"/>
      <c r="G1393" s="25"/>
      <c r="I1393" s="23"/>
    </row>
    <row r="1394" spans="1:9" ht="12.75">
      <c r="A1394" s="2"/>
      <c r="B1394" s="2"/>
      <c r="C1394" s="2"/>
      <c r="D1394" s="2"/>
      <c r="E1394" s="2"/>
      <c r="F1394" s="2"/>
      <c r="G1394" s="25"/>
      <c r="I1394" s="23"/>
    </row>
    <row r="1395" spans="1:9" ht="12.75">
      <c r="A1395" s="2"/>
      <c r="B1395" s="2"/>
      <c r="C1395" s="2"/>
      <c r="D1395" s="2"/>
      <c r="E1395" s="2"/>
      <c r="F1395" s="2"/>
      <c r="G1395" s="25"/>
      <c r="I1395" s="23"/>
    </row>
    <row r="1396" spans="1:9" ht="12.75">
      <c r="A1396" s="2"/>
      <c r="B1396" s="2"/>
      <c r="C1396" s="2"/>
      <c r="D1396" s="2"/>
      <c r="E1396" s="2"/>
      <c r="F1396" s="2"/>
      <c r="G1396" s="25"/>
      <c r="I1396" s="23"/>
    </row>
    <row r="1397" spans="1:9" ht="12.75">
      <c r="A1397" s="2"/>
      <c r="B1397" s="2"/>
      <c r="C1397" s="2"/>
      <c r="D1397" s="2"/>
      <c r="E1397" s="2"/>
      <c r="F1397" s="2"/>
      <c r="G1397" s="25"/>
      <c r="I1397" s="23"/>
    </row>
    <row r="1398" spans="1:9" ht="12.75">
      <c r="A1398" s="2"/>
      <c r="B1398" s="2"/>
      <c r="C1398" s="2"/>
      <c r="D1398" s="2"/>
      <c r="E1398" s="2"/>
      <c r="F1398" s="2"/>
      <c r="G1398" s="25"/>
      <c r="I1398" s="23"/>
    </row>
    <row r="1399" spans="1:9" ht="12.75">
      <c r="A1399" s="2"/>
      <c r="B1399" s="2"/>
      <c r="C1399" s="2"/>
      <c r="D1399" s="2"/>
      <c r="E1399" s="2"/>
      <c r="F1399" s="2"/>
      <c r="G1399" s="25"/>
      <c r="I1399" s="23"/>
    </row>
    <row r="1400" spans="1:9" ht="12.75">
      <c r="A1400" s="2"/>
      <c r="B1400" s="2"/>
      <c r="C1400" s="2"/>
      <c r="D1400" s="2"/>
      <c r="E1400" s="2"/>
      <c r="F1400" s="2"/>
      <c r="G1400" s="25"/>
      <c r="I1400" s="23"/>
    </row>
    <row r="1401" spans="1:9" ht="12.75">
      <c r="A1401" s="2"/>
      <c r="B1401" s="2"/>
      <c r="C1401" s="2"/>
      <c r="D1401" s="2"/>
      <c r="E1401" s="2"/>
      <c r="F1401" s="2"/>
      <c r="G1401" s="25"/>
      <c r="I1401" s="23"/>
    </row>
    <row r="1402" spans="1:9" ht="12.75">
      <c r="A1402" s="2"/>
      <c r="B1402" s="2"/>
      <c r="C1402" s="2"/>
      <c r="D1402" s="2"/>
      <c r="E1402" s="2"/>
      <c r="F1402" s="2"/>
      <c r="G1402" s="25"/>
      <c r="I1402" s="23"/>
    </row>
    <row r="1403" spans="1:9" ht="12.75">
      <c r="A1403" s="2"/>
      <c r="B1403" s="2"/>
      <c r="C1403" s="2"/>
      <c r="D1403" s="2"/>
      <c r="E1403" s="2"/>
      <c r="F1403" s="2"/>
      <c r="G1403" s="25"/>
      <c r="I1403" s="23"/>
    </row>
    <row r="1404" spans="1:9" ht="12.75">
      <c r="A1404" s="2"/>
      <c r="B1404" s="2"/>
      <c r="C1404" s="2"/>
      <c r="D1404" s="2"/>
      <c r="E1404" s="2"/>
      <c r="F1404" s="2"/>
      <c r="G1404" s="25"/>
      <c r="I1404" s="23"/>
    </row>
    <row r="1405" spans="1:9" ht="12.75">
      <c r="A1405" s="2"/>
      <c r="B1405" s="2"/>
      <c r="C1405" s="2"/>
      <c r="D1405" s="2"/>
      <c r="E1405" s="2"/>
      <c r="F1405" s="2"/>
      <c r="G1405" s="25"/>
      <c r="I1405" s="23"/>
    </row>
    <row r="1406" spans="1:9" ht="12.75">
      <c r="A1406" s="2"/>
      <c r="B1406" s="2"/>
      <c r="C1406" s="2"/>
      <c r="D1406" s="2"/>
      <c r="E1406" s="2"/>
      <c r="F1406" s="2"/>
      <c r="G1406" s="25"/>
      <c r="I1406" s="23"/>
    </row>
    <row r="1407" spans="1:9" ht="12.75">
      <c r="A1407" s="2"/>
      <c r="B1407" s="2"/>
      <c r="C1407" s="2"/>
      <c r="D1407" s="2"/>
      <c r="E1407" s="2"/>
      <c r="F1407" s="2"/>
      <c r="G1407" s="25"/>
      <c r="I1407" s="23"/>
    </row>
    <row r="1408" spans="1:9" ht="12.75">
      <c r="A1408" s="2"/>
      <c r="B1408" s="2"/>
      <c r="C1408" s="2"/>
      <c r="D1408" s="2"/>
      <c r="E1408" s="2"/>
      <c r="F1408" s="2"/>
      <c r="G1408" s="25"/>
      <c r="I1408" s="23"/>
    </row>
    <row r="1409" spans="1:9" ht="12.75">
      <c r="A1409" s="2"/>
      <c r="B1409" s="2"/>
      <c r="C1409" s="2"/>
      <c r="D1409" s="2"/>
      <c r="E1409" s="2"/>
      <c r="F1409" s="2"/>
      <c r="G1409" s="25"/>
      <c r="I1409" s="23"/>
    </row>
    <row r="1410" spans="1:9" ht="12.75">
      <c r="A1410" s="2"/>
      <c r="B1410" s="2"/>
      <c r="C1410" s="2"/>
      <c r="D1410" s="2"/>
      <c r="E1410" s="2"/>
      <c r="F1410" s="2"/>
      <c r="G1410" s="25"/>
      <c r="I1410" s="23"/>
    </row>
    <row r="1411" spans="1:9" ht="12.75">
      <c r="A1411" s="2"/>
      <c r="B1411" s="2"/>
      <c r="C1411" s="2"/>
      <c r="D1411" s="2"/>
      <c r="E1411" s="2"/>
      <c r="F1411" s="2"/>
      <c r="G1411" s="25"/>
      <c r="I1411" s="23"/>
    </row>
    <row r="1412" spans="1:9" ht="12.75">
      <c r="A1412" s="2"/>
      <c r="B1412" s="2"/>
      <c r="C1412" s="2"/>
      <c r="D1412" s="2"/>
      <c r="E1412" s="2"/>
      <c r="F1412" s="2"/>
      <c r="G1412" s="25"/>
      <c r="I1412" s="23"/>
    </row>
    <row r="1413" spans="1:9" ht="12.75">
      <c r="A1413" s="2"/>
      <c r="B1413" s="2"/>
      <c r="C1413" s="2"/>
      <c r="D1413" s="2"/>
      <c r="E1413" s="2"/>
      <c r="F1413" s="2"/>
      <c r="G1413" s="25"/>
      <c r="I1413" s="23"/>
    </row>
    <row r="1414" spans="1:9" ht="12.75">
      <c r="A1414" s="2"/>
      <c r="B1414" s="2"/>
      <c r="C1414" s="2"/>
      <c r="D1414" s="2"/>
      <c r="E1414" s="2"/>
      <c r="F1414" s="2"/>
      <c r="G1414" s="25"/>
      <c r="I1414" s="23"/>
    </row>
    <row r="1415" spans="1:9" ht="12.75">
      <c r="A1415" s="2"/>
      <c r="B1415" s="2"/>
      <c r="C1415" s="2"/>
      <c r="D1415" s="2"/>
      <c r="E1415" s="2"/>
      <c r="F1415" s="2"/>
      <c r="G1415" s="25"/>
      <c r="I1415" s="23"/>
    </row>
    <row r="1416" spans="1:9" ht="12.75">
      <c r="A1416" s="2"/>
      <c r="B1416" s="2"/>
      <c r="C1416" s="2"/>
      <c r="D1416" s="2"/>
      <c r="E1416" s="2"/>
      <c r="F1416" s="2"/>
      <c r="G1416" s="25"/>
      <c r="I1416" s="23"/>
    </row>
    <row r="1417" spans="1:9" ht="12.75">
      <c r="A1417" s="2"/>
      <c r="B1417" s="2"/>
      <c r="C1417" s="2"/>
      <c r="D1417" s="2"/>
      <c r="E1417" s="2"/>
      <c r="F1417" s="2"/>
      <c r="G1417" s="25"/>
      <c r="I1417" s="23"/>
    </row>
    <row r="1418" spans="1:9" ht="12.75">
      <c r="A1418" s="2"/>
      <c r="B1418" s="2"/>
      <c r="C1418" s="2"/>
      <c r="D1418" s="2"/>
      <c r="E1418" s="2"/>
      <c r="F1418" s="2"/>
      <c r="G1418" s="25"/>
      <c r="I1418" s="23"/>
    </row>
    <row r="1419" spans="1:9" ht="12.75">
      <c r="A1419" s="2"/>
      <c r="B1419" s="2"/>
      <c r="C1419" s="2"/>
      <c r="D1419" s="2"/>
      <c r="E1419" s="2"/>
      <c r="F1419" s="2"/>
      <c r="G1419" s="25"/>
      <c r="I1419" s="23"/>
    </row>
    <row r="1420" spans="1:9" ht="12.75">
      <c r="A1420" s="2"/>
      <c r="B1420" s="2"/>
      <c r="C1420" s="2"/>
      <c r="D1420" s="2"/>
      <c r="E1420" s="2"/>
      <c r="F1420" s="2"/>
      <c r="G1420" s="25"/>
      <c r="I1420" s="23"/>
    </row>
    <row r="1421" spans="1:9" ht="12.75">
      <c r="A1421" s="2"/>
      <c r="B1421" s="2"/>
      <c r="C1421" s="2"/>
      <c r="D1421" s="2"/>
      <c r="E1421" s="2"/>
      <c r="F1421" s="2"/>
      <c r="G1421" s="25"/>
      <c r="I1421" s="23"/>
    </row>
    <row r="1422" spans="1:9" ht="12.75">
      <c r="A1422" s="2"/>
      <c r="B1422" s="2"/>
      <c r="C1422" s="2"/>
      <c r="D1422" s="2"/>
      <c r="E1422" s="2"/>
      <c r="F1422" s="2"/>
      <c r="G1422" s="25"/>
      <c r="I1422" s="23"/>
    </row>
    <row r="1423" spans="1:9" ht="12.75">
      <c r="A1423" s="2"/>
      <c r="B1423" s="2"/>
      <c r="C1423" s="2"/>
      <c r="D1423" s="2"/>
      <c r="E1423" s="2"/>
      <c r="F1423" s="2"/>
      <c r="G1423" s="25"/>
      <c r="I1423" s="23"/>
    </row>
    <row r="1424" spans="1:9" ht="12.75">
      <c r="A1424" s="2"/>
      <c r="B1424" s="2"/>
      <c r="C1424" s="2"/>
      <c r="D1424" s="2"/>
      <c r="E1424" s="2"/>
      <c r="F1424" s="2"/>
      <c r="G1424" s="25"/>
      <c r="I1424" s="23"/>
    </row>
    <row r="1425" spans="1:9" ht="12.75">
      <c r="A1425" s="2"/>
      <c r="B1425" s="2"/>
      <c r="C1425" s="2"/>
      <c r="D1425" s="2"/>
      <c r="E1425" s="2"/>
      <c r="F1425" s="2"/>
      <c r="G1425" s="25"/>
      <c r="I1425" s="23"/>
    </row>
    <row r="1426" spans="1:9" ht="12.75">
      <c r="A1426" s="2"/>
      <c r="B1426" s="2"/>
      <c r="C1426" s="2"/>
      <c r="D1426" s="2"/>
      <c r="E1426" s="2"/>
      <c r="F1426" s="2"/>
      <c r="G1426" s="25"/>
      <c r="I1426" s="23"/>
    </row>
    <row r="1427" spans="1:9" ht="12.75">
      <c r="A1427" s="2"/>
      <c r="B1427" s="2"/>
      <c r="C1427" s="2"/>
      <c r="D1427" s="2"/>
      <c r="E1427" s="2"/>
      <c r="F1427" s="2"/>
      <c r="G1427" s="25"/>
      <c r="I1427" s="23"/>
    </row>
    <row r="1428" spans="1:9" ht="12.75">
      <c r="A1428" s="2"/>
      <c r="B1428" s="2"/>
      <c r="C1428" s="2"/>
      <c r="D1428" s="2"/>
      <c r="E1428" s="2"/>
      <c r="F1428" s="2"/>
      <c r="G1428" s="25"/>
      <c r="I1428" s="23"/>
    </row>
    <row r="1429" spans="1:9" ht="12.75">
      <c r="A1429" s="2"/>
      <c r="B1429" s="2"/>
      <c r="C1429" s="2"/>
      <c r="D1429" s="2"/>
      <c r="E1429" s="2"/>
      <c r="F1429" s="2"/>
      <c r="G1429" s="25"/>
      <c r="I1429" s="23"/>
    </row>
    <row r="1430" spans="1:9" ht="12.75">
      <c r="A1430" s="2"/>
      <c r="B1430" s="2"/>
      <c r="C1430" s="2"/>
      <c r="D1430" s="2"/>
      <c r="E1430" s="2"/>
      <c r="F1430" s="2"/>
      <c r="G1430" s="25"/>
      <c r="I1430" s="23"/>
    </row>
    <row r="1431" spans="1:9" ht="12.75">
      <c r="A1431" s="2"/>
      <c r="B1431" s="2"/>
      <c r="C1431" s="2"/>
      <c r="D1431" s="2"/>
      <c r="E1431" s="2"/>
      <c r="F1431" s="2"/>
      <c r="G1431" s="25"/>
      <c r="I1431" s="23"/>
    </row>
    <row r="1432" spans="1:9" ht="12.75">
      <c r="A1432" s="2"/>
      <c r="B1432" s="2"/>
      <c r="C1432" s="2"/>
      <c r="D1432" s="2"/>
      <c r="E1432" s="2"/>
      <c r="F1432" s="2"/>
      <c r="G1432" s="25"/>
      <c r="I1432" s="23"/>
    </row>
    <row r="1433" spans="1:9" ht="12.75">
      <c r="A1433" s="2"/>
      <c r="B1433" s="2"/>
      <c r="C1433" s="2"/>
      <c r="D1433" s="2"/>
      <c r="E1433" s="2"/>
      <c r="F1433" s="2"/>
      <c r="G1433" s="25"/>
      <c r="I1433" s="23"/>
    </row>
    <row r="1434" spans="1:9" ht="12.75">
      <c r="A1434" s="2"/>
      <c r="B1434" s="2"/>
      <c r="C1434" s="2"/>
      <c r="D1434" s="2"/>
      <c r="E1434" s="2"/>
      <c r="F1434" s="2"/>
      <c r="G1434" s="25"/>
      <c r="I1434" s="23"/>
    </row>
    <row r="1435" spans="1:9" ht="12.75">
      <c r="A1435" s="2"/>
      <c r="B1435" s="2"/>
      <c r="C1435" s="2"/>
      <c r="D1435" s="2"/>
      <c r="E1435" s="2"/>
      <c r="F1435" s="2"/>
      <c r="G1435" s="25"/>
      <c r="I1435" s="23"/>
    </row>
    <row r="1436" spans="1:9" ht="12.75">
      <c r="A1436" s="2"/>
      <c r="B1436" s="2"/>
      <c r="C1436" s="2"/>
      <c r="D1436" s="2"/>
      <c r="E1436" s="2"/>
      <c r="F1436" s="2"/>
      <c r="G1436" s="25"/>
      <c r="I1436" s="23"/>
    </row>
    <row r="1437" spans="1:9" ht="12.75">
      <c r="A1437" s="2"/>
      <c r="B1437" s="2"/>
      <c r="C1437" s="2"/>
      <c r="D1437" s="2"/>
      <c r="E1437" s="2"/>
      <c r="F1437" s="2"/>
      <c r="G1437" s="25"/>
      <c r="I1437" s="23"/>
    </row>
    <row r="1438" spans="1:9" ht="12.75">
      <c r="A1438" s="2"/>
      <c r="B1438" s="2"/>
      <c r="C1438" s="2"/>
      <c r="D1438" s="2"/>
      <c r="E1438" s="2"/>
      <c r="F1438" s="2"/>
      <c r="G1438" s="25"/>
      <c r="I1438" s="23"/>
    </row>
    <row r="1439" spans="1:9" ht="12.75">
      <c r="A1439" s="2"/>
      <c r="B1439" s="2"/>
      <c r="C1439" s="2"/>
      <c r="D1439" s="2"/>
      <c r="E1439" s="2"/>
      <c r="F1439" s="2"/>
      <c r="G1439" s="25"/>
      <c r="I1439" s="23"/>
    </row>
    <row r="1440" spans="1:9" ht="12.75">
      <c r="A1440" s="2"/>
      <c r="B1440" s="2"/>
      <c r="C1440" s="2"/>
      <c r="D1440" s="2"/>
      <c r="E1440" s="2"/>
      <c r="F1440" s="2"/>
      <c r="G1440" s="25"/>
      <c r="I1440" s="23"/>
    </row>
    <row r="1441" spans="1:9" ht="12.75">
      <c r="A1441" s="2"/>
      <c r="B1441" s="2"/>
      <c r="C1441" s="2"/>
      <c r="D1441" s="2"/>
      <c r="E1441" s="2"/>
      <c r="F1441" s="2"/>
      <c r="G1441" s="25"/>
      <c r="I1441" s="23"/>
    </row>
    <row r="1442" spans="1:9" ht="12.75">
      <c r="A1442" s="2"/>
      <c r="B1442" s="2"/>
      <c r="C1442" s="2"/>
      <c r="D1442" s="2"/>
      <c r="E1442" s="2"/>
      <c r="F1442" s="2"/>
      <c r="G1442" s="25"/>
      <c r="I1442" s="23"/>
    </row>
    <row r="1443" spans="1:9" ht="12.75">
      <c r="A1443" s="2"/>
      <c r="B1443" s="2"/>
      <c r="C1443" s="2"/>
      <c r="D1443" s="2"/>
      <c r="E1443" s="2"/>
      <c r="F1443" s="2"/>
      <c r="G1443" s="25"/>
      <c r="I1443" s="23"/>
    </row>
    <row r="1444" spans="1:9" ht="12.75">
      <c r="A1444" s="2"/>
      <c r="B1444" s="2"/>
      <c r="C1444" s="2"/>
      <c r="D1444" s="2"/>
      <c r="E1444" s="2"/>
      <c r="F1444" s="2"/>
      <c r="G1444" s="25"/>
      <c r="I1444" s="23"/>
    </row>
    <row r="1445" spans="1:9" ht="12.75">
      <c r="A1445" s="2"/>
      <c r="B1445" s="2"/>
      <c r="C1445" s="2"/>
      <c r="D1445" s="2"/>
      <c r="E1445" s="2"/>
      <c r="F1445" s="2"/>
      <c r="G1445" s="25"/>
      <c r="I1445" s="23"/>
    </row>
    <row r="1446" spans="1:9" ht="12.75">
      <c r="A1446" s="2"/>
      <c r="B1446" s="2"/>
      <c r="C1446" s="2"/>
      <c r="D1446" s="2"/>
      <c r="E1446" s="2"/>
      <c r="F1446" s="2"/>
      <c r="G1446" s="25"/>
      <c r="I1446" s="23"/>
    </row>
    <row r="1447" spans="1:9" ht="12.75">
      <c r="A1447" s="2"/>
      <c r="B1447" s="2"/>
      <c r="C1447" s="2"/>
      <c r="D1447" s="2"/>
      <c r="E1447" s="2"/>
      <c r="F1447" s="2"/>
      <c r="G1447" s="25"/>
      <c r="I1447" s="23"/>
    </row>
    <row r="1448" spans="1:9" ht="12.75">
      <c r="A1448" s="2"/>
      <c r="B1448" s="2"/>
      <c r="C1448" s="2"/>
      <c r="D1448" s="2"/>
      <c r="E1448" s="2"/>
      <c r="F1448" s="2"/>
      <c r="G1448" s="25"/>
      <c r="I1448" s="23"/>
    </row>
    <row r="1449" spans="1:9" ht="12.75">
      <c r="A1449" s="2"/>
      <c r="B1449" s="2"/>
      <c r="C1449" s="2"/>
      <c r="D1449" s="2"/>
      <c r="E1449" s="2"/>
      <c r="F1449" s="2"/>
      <c r="G1449" s="25"/>
      <c r="I1449" s="23"/>
    </row>
    <row r="1450" spans="1:9" ht="12.75">
      <c r="A1450" s="2"/>
      <c r="B1450" s="2"/>
      <c r="C1450" s="2"/>
      <c r="D1450" s="2"/>
      <c r="E1450" s="2"/>
      <c r="F1450" s="2"/>
      <c r="G1450" s="25"/>
      <c r="I1450" s="23"/>
    </row>
    <row r="1451" spans="1:9" ht="12.75">
      <c r="A1451" s="2"/>
      <c r="B1451" s="2"/>
      <c r="C1451" s="2"/>
      <c r="D1451" s="2"/>
      <c r="E1451" s="2"/>
      <c r="F1451" s="2"/>
      <c r="G1451" s="25"/>
      <c r="I1451" s="23"/>
    </row>
    <row r="1452" spans="1:9" ht="12.75">
      <c r="A1452" s="2"/>
      <c r="B1452" s="2"/>
      <c r="C1452" s="2"/>
      <c r="D1452" s="2"/>
      <c r="E1452" s="2"/>
      <c r="F1452" s="2"/>
      <c r="G1452" s="25"/>
      <c r="I1452" s="23"/>
    </row>
    <row r="1453" spans="1:9" ht="12.75">
      <c r="A1453" s="2"/>
      <c r="B1453" s="2"/>
      <c r="C1453" s="2"/>
      <c r="D1453" s="2"/>
      <c r="E1453" s="2"/>
      <c r="F1453" s="2"/>
      <c r="G1453" s="25"/>
      <c r="I1453" s="23"/>
    </row>
    <row r="1454" spans="1:9" ht="12.75">
      <c r="A1454" s="2"/>
      <c r="B1454" s="2"/>
      <c r="C1454" s="2"/>
      <c r="D1454" s="2"/>
      <c r="E1454" s="2"/>
      <c r="F1454" s="2"/>
      <c r="G1454" s="25"/>
      <c r="I1454" s="23"/>
    </row>
    <row r="1455" spans="1:9" ht="12.75">
      <c r="A1455" s="2"/>
      <c r="B1455" s="2"/>
      <c r="C1455" s="2"/>
      <c r="D1455" s="2"/>
      <c r="E1455" s="2"/>
      <c r="F1455" s="2"/>
      <c r="G1455" s="25"/>
      <c r="I1455" s="23"/>
    </row>
    <row r="1456" spans="1:9" ht="12.75">
      <c r="A1456" s="2"/>
      <c r="B1456" s="2"/>
      <c r="C1456" s="2"/>
      <c r="D1456" s="2"/>
      <c r="E1456" s="2"/>
      <c r="F1456" s="2"/>
      <c r="G1456" s="25"/>
      <c r="I1456" s="23"/>
    </row>
    <row r="1457" spans="1:9" ht="12.75">
      <c r="A1457" s="2"/>
      <c r="B1457" s="2"/>
      <c r="C1457" s="2"/>
      <c r="D1457" s="2"/>
      <c r="E1457" s="2"/>
      <c r="F1457" s="2"/>
      <c r="G1457" s="25"/>
      <c r="I1457" s="23"/>
    </row>
    <row r="1458" spans="1:9" ht="12.75">
      <c r="A1458" s="2"/>
      <c r="B1458" s="2"/>
      <c r="C1458" s="2"/>
      <c r="D1458" s="2"/>
      <c r="E1458" s="2"/>
      <c r="F1458" s="2"/>
      <c r="G1458" s="25"/>
      <c r="I1458" s="23"/>
    </row>
    <row r="1459" spans="1:9" ht="12.75">
      <c r="A1459" s="2"/>
      <c r="B1459" s="2"/>
      <c r="C1459" s="2"/>
      <c r="D1459" s="2"/>
      <c r="E1459" s="2"/>
      <c r="F1459" s="2"/>
      <c r="G1459" s="25"/>
      <c r="I1459" s="23"/>
    </row>
    <row r="1460" spans="1:9" ht="12.75">
      <c r="A1460" s="2"/>
      <c r="B1460" s="2"/>
      <c r="C1460" s="2"/>
      <c r="D1460" s="2"/>
      <c r="E1460" s="2"/>
      <c r="F1460" s="2"/>
      <c r="G1460" s="25"/>
      <c r="I1460" s="23"/>
    </row>
    <row r="1461" spans="1:9" ht="12.75">
      <c r="A1461" s="2"/>
      <c r="B1461" s="2"/>
      <c r="C1461" s="2"/>
      <c r="D1461" s="2"/>
      <c r="E1461" s="2"/>
      <c r="F1461" s="2"/>
      <c r="G1461" s="25"/>
      <c r="I1461" s="23"/>
    </row>
    <row r="1462" spans="1:9" ht="12.75">
      <c r="A1462" s="2"/>
      <c r="B1462" s="2"/>
      <c r="C1462" s="2"/>
      <c r="D1462" s="2"/>
      <c r="E1462" s="2"/>
      <c r="F1462" s="2"/>
      <c r="G1462" s="25"/>
      <c r="I1462" s="23"/>
    </row>
    <row r="1463" spans="1:9" ht="12.75">
      <c r="A1463" s="2"/>
      <c r="B1463" s="2"/>
      <c r="C1463" s="2"/>
      <c r="D1463" s="2"/>
      <c r="E1463" s="2"/>
      <c r="F1463" s="2"/>
      <c r="G1463" s="25"/>
      <c r="I1463" s="23"/>
    </row>
    <row r="1464" spans="1:9" ht="12.75">
      <c r="A1464" s="2"/>
      <c r="B1464" s="2"/>
      <c r="C1464" s="2"/>
      <c r="D1464" s="2"/>
      <c r="E1464" s="2"/>
      <c r="F1464" s="2"/>
      <c r="G1464" s="25"/>
      <c r="I1464" s="23"/>
    </row>
    <row r="1465" spans="1:9" ht="12.75">
      <c r="A1465" s="2"/>
      <c r="B1465" s="2"/>
      <c r="C1465" s="2"/>
      <c r="D1465" s="2"/>
      <c r="E1465" s="2"/>
      <c r="F1465" s="2"/>
      <c r="G1465" s="25"/>
      <c r="I1465" s="23"/>
    </row>
    <row r="1466" spans="1:9" ht="12.75">
      <c r="A1466" s="2"/>
      <c r="B1466" s="2"/>
      <c r="C1466" s="2"/>
      <c r="D1466" s="2"/>
      <c r="E1466" s="2"/>
      <c r="F1466" s="2"/>
      <c r="G1466" s="25"/>
      <c r="I1466" s="23"/>
    </row>
    <row r="1467" spans="1:9" ht="12.75">
      <c r="A1467" s="2"/>
      <c r="B1467" s="2"/>
      <c r="C1467" s="2"/>
      <c r="D1467" s="2"/>
      <c r="E1467" s="2"/>
      <c r="F1467" s="2"/>
      <c r="G1467" s="25"/>
      <c r="I1467" s="23"/>
    </row>
    <row r="1468" spans="1:9" ht="12.75">
      <c r="A1468" s="2"/>
      <c r="B1468" s="2"/>
      <c r="C1468" s="2"/>
      <c r="D1468" s="2"/>
      <c r="E1468" s="2"/>
      <c r="F1468" s="2"/>
      <c r="G1468" s="25"/>
      <c r="I1468" s="23"/>
    </row>
    <row r="1469" spans="1:9" ht="12.75">
      <c r="A1469" s="2"/>
      <c r="B1469" s="2"/>
      <c r="C1469" s="2"/>
      <c r="D1469" s="2"/>
      <c r="E1469" s="2"/>
      <c r="F1469" s="2"/>
      <c r="G1469" s="25"/>
      <c r="I1469" s="23"/>
    </row>
    <row r="1470" spans="1:9" ht="12.75">
      <c r="A1470" s="2"/>
      <c r="B1470" s="2"/>
      <c r="C1470" s="2"/>
      <c r="D1470" s="2"/>
      <c r="E1470" s="2"/>
      <c r="F1470" s="2"/>
      <c r="G1470" s="25"/>
      <c r="I1470" s="23"/>
    </row>
    <row r="1471" spans="1:9" ht="12.75">
      <c r="A1471" s="2"/>
      <c r="B1471" s="2"/>
      <c r="C1471" s="2"/>
      <c r="D1471" s="2"/>
      <c r="E1471" s="2"/>
      <c r="F1471" s="2"/>
      <c r="G1471" s="25"/>
      <c r="I1471" s="23"/>
    </row>
    <row r="1472" spans="1:9" ht="12.75">
      <c r="A1472" s="2"/>
      <c r="B1472" s="2"/>
      <c r="C1472" s="2"/>
      <c r="D1472" s="2"/>
      <c r="E1472" s="2"/>
      <c r="F1472" s="2"/>
      <c r="G1472" s="25"/>
      <c r="I1472" s="23"/>
    </row>
    <row r="1473" spans="1:9" ht="12.75">
      <c r="A1473" s="2"/>
      <c r="B1473" s="2"/>
      <c r="C1473" s="2"/>
      <c r="D1473" s="2"/>
      <c r="E1473" s="2"/>
      <c r="F1473" s="2"/>
      <c r="G1473" s="25"/>
      <c r="I1473" s="23"/>
    </row>
    <row r="1474" spans="1:9" ht="12.75">
      <c r="A1474" s="2"/>
      <c r="B1474" s="2"/>
      <c r="C1474" s="2"/>
      <c r="D1474" s="2"/>
      <c r="E1474" s="2"/>
      <c r="F1474" s="2"/>
      <c r="G1474" s="25"/>
      <c r="I1474" s="23"/>
    </row>
    <row r="1475" spans="1:9" ht="12.75">
      <c r="A1475" s="2"/>
      <c r="B1475" s="2"/>
      <c r="C1475" s="2"/>
      <c r="D1475" s="2"/>
      <c r="E1475" s="2"/>
      <c r="F1475" s="2"/>
      <c r="G1475" s="25"/>
      <c r="I1475" s="23"/>
    </row>
    <row r="1476" spans="1:9" ht="12.75">
      <c r="A1476" s="2"/>
      <c r="B1476" s="2"/>
      <c r="C1476" s="2"/>
      <c r="D1476" s="2"/>
      <c r="E1476" s="2"/>
      <c r="F1476" s="2"/>
      <c r="G1476" s="25"/>
      <c r="I1476" s="23"/>
    </row>
    <row r="1477" spans="1:9" ht="12.75">
      <c r="A1477" s="2"/>
      <c r="B1477" s="2"/>
      <c r="C1477" s="2"/>
      <c r="D1477" s="2"/>
      <c r="E1477" s="2"/>
      <c r="F1477" s="2"/>
      <c r="G1477" s="25"/>
      <c r="I1477" s="23"/>
    </row>
    <row r="1478" spans="1:9" ht="12.75">
      <c r="A1478" s="2"/>
      <c r="B1478" s="2"/>
      <c r="C1478" s="2"/>
      <c r="D1478" s="2"/>
      <c r="E1478" s="2"/>
      <c r="F1478" s="2"/>
      <c r="G1478" s="25"/>
      <c r="I1478" s="23"/>
    </row>
    <row r="1479" spans="1:9" ht="12.75">
      <c r="A1479" s="2"/>
      <c r="B1479" s="2"/>
      <c r="C1479" s="2"/>
      <c r="D1479" s="2"/>
      <c r="E1479" s="2"/>
      <c r="F1479" s="2"/>
      <c r="G1479" s="25"/>
      <c r="I1479" s="23"/>
    </row>
    <row r="1480" spans="1:9" ht="12.75">
      <c r="A1480" s="2"/>
      <c r="B1480" s="2"/>
      <c r="C1480" s="2"/>
      <c r="D1480" s="2"/>
      <c r="E1480" s="2"/>
      <c r="F1480" s="2"/>
      <c r="G1480" s="25"/>
      <c r="I1480" s="23"/>
    </row>
    <row r="1481" spans="1:9" ht="12.75">
      <c r="A1481" s="2"/>
      <c r="B1481" s="2"/>
      <c r="C1481" s="2"/>
      <c r="D1481" s="2"/>
      <c r="E1481" s="2"/>
      <c r="F1481" s="2"/>
      <c r="G1481" s="25"/>
      <c r="I1481" s="23"/>
    </row>
    <row r="1482" spans="1:9" ht="12.75">
      <c r="A1482" s="2"/>
      <c r="B1482" s="2"/>
      <c r="C1482" s="2"/>
      <c r="D1482" s="2"/>
      <c r="E1482" s="2"/>
      <c r="F1482" s="2"/>
      <c r="G1482" s="25"/>
      <c r="I1482" s="23"/>
    </row>
    <row r="1483" spans="1:9" ht="12.75">
      <c r="A1483" s="2"/>
      <c r="B1483" s="2"/>
      <c r="C1483" s="2"/>
      <c r="D1483" s="2"/>
      <c r="E1483" s="2"/>
      <c r="F1483" s="2"/>
      <c r="G1483" s="25"/>
      <c r="I1483" s="23"/>
    </row>
    <row r="1484" spans="1:9" ht="12.75">
      <c r="A1484" s="2"/>
      <c r="B1484" s="2"/>
      <c r="C1484" s="2"/>
      <c r="D1484" s="2"/>
      <c r="E1484" s="2"/>
      <c r="F1484" s="2"/>
      <c r="G1484" s="25"/>
      <c r="I1484" s="23"/>
    </row>
    <row r="1485" spans="1:9" ht="12.75">
      <c r="A1485" s="2"/>
      <c r="B1485" s="2"/>
      <c r="C1485" s="2"/>
      <c r="D1485" s="2"/>
      <c r="E1485" s="2"/>
      <c r="F1485" s="2"/>
      <c r="G1485" s="25"/>
      <c r="I1485" s="23"/>
    </row>
    <row r="1486" spans="1:9" ht="12.75">
      <c r="A1486" s="2"/>
      <c r="B1486" s="2"/>
      <c r="C1486" s="2"/>
      <c r="D1486" s="2"/>
      <c r="E1486" s="2"/>
      <c r="F1486" s="2"/>
      <c r="G1486" s="25"/>
      <c r="I1486" s="23"/>
    </row>
    <row r="1487" spans="1:9" ht="12.75">
      <c r="A1487" s="2"/>
      <c r="B1487" s="2"/>
      <c r="C1487" s="2"/>
      <c r="D1487" s="2"/>
      <c r="E1487" s="2"/>
      <c r="F1487" s="2"/>
      <c r="G1487" s="25"/>
      <c r="I1487" s="23"/>
    </row>
    <row r="1488" spans="1:9" ht="12.75">
      <c r="A1488" s="2"/>
      <c r="B1488" s="2"/>
      <c r="C1488" s="2"/>
      <c r="D1488" s="2"/>
      <c r="E1488" s="2"/>
      <c r="F1488" s="2"/>
      <c r="G1488" s="25"/>
      <c r="I1488" s="23"/>
    </row>
    <row r="1489" spans="1:9" ht="12.75">
      <c r="A1489" s="2"/>
      <c r="B1489" s="2"/>
      <c r="C1489" s="2"/>
      <c r="D1489" s="2"/>
      <c r="E1489" s="2"/>
      <c r="F1489" s="2"/>
      <c r="G1489" s="25"/>
      <c r="I1489" s="23"/>
    </row>
    <row r="1490" spans="1:9" ht="12.75">
      <c r="A1490" s="2"/>
      <c r="B1490" s="2"/>
      <c r="C1490" s="2"/>
      <c r="D1490" s="2"/>
      <c r="E1490" s="2"/>
      <c r="F1490" s="2"/>
      <c r="G1490" s="25"/>
      <c r="I1490" s="23"/>
    </row>
    <row r="1491" spans="1:9" ht="12.75">
      <c r="A1491" s="2"/>
      <c r="B1491" s="2"/>
      <c r="C1491" s="2"/>
      <c r="D1491" s="2"/>
      <c r="E1491" s="2"/>
      <c r="F1491" s="2"/>
      <c r="G1491" s="25"/>
      <c r="I1491" s="23"/>
    </row>
    <row r="1492" spans="1:9" ht="12.75">
      <c r="A1492" s="2"/>
      <c r="B1492" s="2"/>
      <c r="C1492" s="2"/>
      <c r="D1492" s="2"/>
      <c r="E1492" s="2"/>
      <c r="F1492" s="2"/>
      <c r="G1492" s="25"/>
      <c r="I1492" s="23"/>
    </row>
    <row r="1493" spans="1:9" ht="12.75">
      <c r="A1493" s="2"/>
      <c r="B1493" s="2"/>
      <c r="C1493" s="2"/>
      <c r="D1493" s="2"/>
      <c r="E1493" s="2"/>
      <c r="F1493" s="2"/>
      <c r="G1493" s="25"/>
      <c r="I1493" s="23"/>
    </row>
    <row r="1494" spans="1:9" ht="12.75">
      <c r="A1494" s="2"/>
      <c r="B1494" s="2"/>
      <c r="C1494" s="2"/>
      <c r="D1494" s="2"/>
      <c r="E1494" s="2"/>
      <c r="F1494" s="2"/>
      <c r="G1494" s="25"/>
      <c r="I1494" s="23"/>
    </row>
    <row r="1495" spans="1:9" ht="12.75">
      <c r="A1495" s="2"/>
      <c r="B1495" s="2"/>
      <c r="C1495" s="2"/>
      <c r="D1495" s="2"/>
      <c r="E1495" s="2"/>
      <c r="F1495" s="2"/>
      <c r="G1495" s="25"/>
      <c r="I1495" s="23"/>
    </row>
    <row r="1496" spans="1:9" ht="12.75">
      <c r="A1496" s="2"/>
      <c r="B1496" s="2"/>
      <c r="C1496" s="2"/>
      <c r="D1496" s="2"/>
      <c r="E1496" s="2"/>
      <c r="F1496" s="2"/>
      <c r="G1496" s="25"/>
      <c r="I1496" s="23"/>
    </row>
    <row r="1497" spans="1:9" ht="12.75">
      <c r="A1497" s="2"/>
      <c r="B1497" s="2"/>
      <c r="C1497" s="2"/>
      <c r="D1497" s="2"/>
      <c r="E1497" s="2"/>
      <c r="F1497" s="2"/>
      <c r="G1497" s="25"/>
      <c r="I1497" s="23"/>
    </row>
    <row r="1498" spans="1:9" ht="12.75">
      <c r="A1498" s="2"/>
      <c r="B1498" s="2"/>
      <c r="C1498" s="2"/>
      <c r="D1498" s="2"/>
      <c r="E1498" s="2"/>
      <c r="F1498" s="2"/>
      <c r="G1498" s="25"/>
      <c r="I1498" s="23"/>
    </row>
    <row r="1499" spans="1:9" ht="12.75">
      <c r="A1499" s="2"/>
      <c r="B1499" s="2"/>
      <c r="C1499" s="2"/>
      <c r="D1499" s="2"/>
      <c r="E1499" s="2"/>
      <c r="F1499" s="2"/>
      <c r="G1499" s="25"/>
      <c r="I1499" s="23"/>
    </row>
    <row r="1500" spans="1:9" ht="12.75">
      <c r="A1500" s="2"/>
      <c r="B1500" s="2"/>
      <c r="C1500" s="2"/>
      <c r="D1500" s="2"/>
      <c r="E1500" s="2"/>
      <c r="F1500" s="2"/>
      <c r="G1500" s="25"/>
      <c r="I1500" s="23"/>
    </row>
    <row r="1501" spans="1:9" ht="12.75">
      <c r="A1501" s="2"/>
      <c r="B1501" s="2"/>
      <c r="C1501" s="2"/>
      <c r="D1501" s="2"/>
      <c r="E1501" s="2"/>
      <c r="F1501" s="2"/>
      <c r="G1501" s="25"/>
      <c r="I1501" s="23"/>
    </row>
    <row r="1502" spans="1:9" ht="12.75">
      <c r="A1502" s="2"/>
      <c r="B1502" s="2"/>
      <c r="C1502" s="2"/>
      <c r="D1502" s="2"/>
      <c r="E1502" s="2"/>
      <c r="F1502" s="2"/>
      <c r="G1502" s="25"/>
      <c r="I1502" s="23"/>
    </row>
    <row r="1503" spans="1:9" ht="12.75">
      <c r="A1503" s="2"/>
      <c r="B1503" s="2"/>
      <c r="C1503" s="2"/>
      <c r="D1503" s="2"/>
      <c r="E1503" s="2"/>
      <c r="F1503" s="2"/>
      <c r="G1503" s="25"/>
      <c r="I1503" s="23"/>
    </row>
    <row r="1504" spans="1:9" ht="12.75">
      <c r="A1504" s="2"/>
      <c r="B1504" s="2"/>
      <c r="C1504" s="2"/>
      <c r="D1504" s="2"/>
      <c r="E1504" s="2"/>
      <c r="F1504" s="2"/>
      <c r="G1504" s="25"/>
      <c r="I1504" s="23"/>
    </row>
    <row r="1505" spans="1:9" ht="12.75">
      <c r="A1505" s="2"/>
      <c r="B1505" s="2"/>
      <c r="C1505" s="2"/>
      <c r="D1505" s="2"/>
      <c r="E1505" s="2"/>
      <c r="F1505" s="2"/>
      <c r="G1505" s="25"/>
      <c r="I1505" s="23"/>
    </row>
    <row r="1506" spans="1:9" ht="12.75">
      <c r="A1506" s="2"/>
      <c r="B1506" s="2"/>
      <c r="C1506" s="2"/>
      <c r="D1506" s="2"/>
      <c r="E1506" s="2"/>
      <c r="F1506" s="2"/>
      <c r="G1506" s="25"/>
      <c r="I1506" s="23"/>
    </row>
    <row r="1507" spans="1:9" ht="12.75">
      <c r="A1507" s="2"/>
      <c r="B1507" s="2"/>
      <c r="C1507" s="2"/>
      <c r="D1507" s="2"/>
      <c r="E1507" s="2"/>
      <c r="F1507" s="2"/>
      <c r="G1507" s="25"/>
      <c r="I1507" s="23"/>
    </row>
    <row r="1508" spans="1:9" ht="12.75">
      <c r="A1508" s="2"/>
      <c r="B1508" s="2"/>
      <c r="C1508" s="2"/>
      <c r="D1508" s="2"/>
      <c r="E1508" s="2"/>
      <c r="F1508" s="2"/>
      <c r="G1508" s="25"/>
      <c r="I1508" s="23"/>
    </row>
    <row r="1509" spans="1:9" ht="12.75">
      <c r="A1509" s="2"/>
      <c r="B1509" s="2"/>
      <c r="C1509" s="2"/>
      <c r="D1509" s="2"/>
      <c r="E1509" s="2"/>
      <c r="F1509" s="2"/>
      <c r="G1509" s="25"/>
      <c r="I1509" s="23"/>
    </row>
    <row r="1510" spans="1:9" ht="12.75">
      <c r="A1510" s="2"/>
      <c r="B1510" s="2"/>
      <c r="C1510" s="2"/>
      <c r="D1510" s="2"/>
      <c r="E1510" s="2"/>
      <c r="F1510" s="2"/>
      <c r="G1510" s="25"/>
      <c r="I1510" s="23"/>
    </row>
    <row r="1511" spans="1:9" ht="12.75">
      <c r="A1511" s="2"/>
      <c r="B1511" s="2"/>
      <c r="C1511" s="2"/>
      <c r="D1511" s="2"/>
      <c r="E1511" s="2"/>
      <c r="F1511" s="2"/>
      <c r="G1511" s="25"/>
      <c r="I1511" s="23"/>
    </row>
    <row r="1512" spans="1:9" ht="12.75">
      <c r="A1512" s="2"/>
      <c r="B1512" s="2"/>
      <c r="C1512" s="2"/>
      <c r="D1512" s="2"/>
      <c r="E1512" s="2"/>
      <c r="F1512" s="2"/>
      <c r="G1512" s="25"/>
      <c r="I1512" s="23"/>
    </row>
    <row r="1513" spans="1:9" ht="12.75">
      <c r="A1513" s="2"/>
      <c r="B1513" s="2"/>
      <c r="C1513" s="2"/>
      <c r="D1513" s="2"/>
      <c r="E1513" s="2"/>
      <c r="F1513" s="2"/>
      <c r="G1513" s="25"/>
      <c r="I1513" s="23"/>
    </row>
    <row r="1514" spans="1:9" ht="12.75">
      <c r="A1514" s="2"/>
      <c r="B1514" s="2"/>
      <c r="C1514" s="2"/>
      <c r="D1514" s="2"/>
      <c r="E1514" s="2"/>
      <c r="F1514" s="2"/>
      <c r="G1514" s="25"/>
      <c r="I1514" s="23"/>
    </row>
    <row r="1515" spans="1:9" ht="12.75">
      <c r="A1515" s="2"/>
      <c r="B1515" s="2"/>
      <c r="C1515" s="2"/>
      <c r="D1515" s="2"/>
      <c r="E1515" s="2"/>
      <c r="F1515" s="2"/>
      <c r="G1515" s="25"/>
      <c r="I1515" s="23"/>
    </row>
    <row r="1516" spans="1:9" ht="12.75">
      <c r="A1516" s="2"/>
      <c r="B1516" s="2"/>
      <c r="C1516" s="2"/>
      <c r="D1516" s="2"/>
      <c r="E1516" s="2"/>
      <c r="F1516" s="2"/>
      <c r="G1516" s="25"/>
      <c r="I1516" s="23"/>
    </row>
    <row r="1517" spans="1:9" ht="12.75">
      <c r="A1517" s="2"/>
      <c r="B1517" s="2"/>
      <c r="C1517" s="2"/>
      <c r="D1517" s="2"/>
      <c r="E1517" s="2"/>
      <c r="F1517" s="2"/>
      <c r="G1517" s="25"/>
      <c r="I1517" s="23"/>
    </row>
    <row r="1518" spans="1:9" ht="12.75">
      <c r="A1518" s="2"/>
      <c r="B1518" s="2"/>
      <c r="C1518" s="2"/>
      <c r="D1518" s="2"/>
      <c r="E1518" s="2"/>
      <c r="F1518" s="2"/>
      <c r="G1518" s="25"/>
      <c r="I1518" s="23"/>
    </row>
    <row r="1519" spans="1:9" ht="12.75">
      <c r="A1519" s="2"/>
      <c r="B1519" s="2"/>
      <c r="C1519" s="2"/>
      <c r="D1519" s="2"/>
      <c r="E1519" s="2"/>
      <c r="F1519" s="2"/>
      <c r="G1519" s="25"/>
      <c r="I1519" s="23"/>
    </row>
    <row r="1520" spans="1:9" ht="12.75">
      <c r="A1520" s="2"/>
      <c r="B1520" s="2"/>
      <c r="C1520" s="2"/>
      <c r="D1520" s="2"/>
      <c r="E1520" s="2"/>
      <c r="F1520" s="2"/>
      <c r="G1520" s="25"/>
      <c r="I1520" s="23"/>
    </row>
    <row r="1521" spans="1:9" ht="12.75">
      <c r="A1521" s="2"/>
      <c r="B1521" s="2"/>
      <c r="C1521" s="2"/>
      <c r="D1521" s="2"/>
      <c r="E1521" s="2"/>
      <c r="F1521" s="2"/>
      <c r="G1521" s="25"/>
      <c r="I1521" s="23"/>
    </row>
    <row r="1522" spans="1:9" ht="12.75">
      <c r="A1522" s="2"/>
      <c r="B1522" s="2"/>
      <c r="C1522" s="2"/>
      <c r="D1522" s="2"/>
      <c r="E1522" s="2"/>
      <c r="F1522" s="2"/>
      <c r="G1522" s="25"/>
      <c r="I1522" s="23"/>
    </row>
    <row r="1523" spans="1:9" ht="12.75">
      <c r="A1523" s="2"/>
      <c r="B1523" s="2"/>
      <c r="C1523" s="2"/>
      <c r="D1523" s="2"/>
      <c r="E1523" s="2"/>
      <c r="F1523" s="2"/>
      <c r="G1523" s="25"/>
      <c r="I1523" s="23"/>
    </row>
    <row r="1524" spans="1:9" ht="12.75">
      <c r="A1524" s="2"/>
      <c r="B1524" s="2"/>
      <c r="C1524" s="2"/>
      <c r="D1524" s="2"/>
      <c r="E1524" s="2"/>
      <c r="F1524" s="2"/>
      <c r="G1524" s="25"/>
      <c r="I1524" s="23"/>
    </row>
    <row r="1525" spans="1:9" ht="12.75">
      <c r="A1525" s="2"/>
      <c r="B1525" s="2"/>
      <c r="C1525" s="2"/>
      <c r="D1525" s="2"/>
      <c r="E1525" s="2"/>
      <c r="F1525" s="2"/>
      <c r="G1525" s="25"/>
      <c r="I1525" s="23"/>
    </row>
    <row r="1526" spans="1:9" ht="12.75">
      <c r="A1526" s="2"/>
      <c r="B1526" s="2"/>
      <c r="C1526" s="2"/>
      <c r="D1526" s="2"/>
      <c r="E1526" s="2"/>
      <c r="F1526" s="2"/>
      <c r="G1526" s="25"/>
      <c r="I1526" s="23"/>
    </row>
    <row r="1527" spans="1:9" ht="12.75">
      <c r="A1527" s="2"/>
      <c r="B1527" s="2"/>
      <c r="C1527" s="2"/>
      <c r="D1527" s="2"/>
      <c r="E1527" s="2"/>
      <c r="F1527" s="2"/>
      <c r="G1527" s="25"/>
      <c r="I1527" s="23"/>
    </row>
    <row r="1528" spans="1:9" ht="12.75">
      <c r="A1528" s="2"/>
      <c r="B1528" s="2"/>
      <c r="C1528" s="2"/>
      <c r="D1528" s="2"/>
      <c r="E1528" s="2"/>
      <c r="F1528" s="2"/>
      <c r="G1528" s="25"/>
      <c r="I1528" s="23"/>
    </row>
    <row r="1529" spans="1:9" ht="12.75">
      <c r="A1529" s="2"/>
      <c r="B1529" s="2"/>
      <c r="C1529" s="2"/>
      <c r="D1529" s="2"/>
      <c r="E1529" s="2"/>
      <c r="F1529" s="2"/>
      <c r="G1529" s="25"/>
      <c r="I1529" s="23"/>
    </row>
    <row r="1530" spans="1:9" ht="12.75">
      <c r="A1530" s="2"/>
      <c r="B1530" s="2"/>
      <c r="C1530" s="2"/>
      <c r="D1530" s="2"/>
      <c r="E1530" s="2"/>
      <c r="F1530" s="2"/>
      <c r="G1530" s="25"/>
      <c r="I1530" s="23"/>
    </row>
    <row r="1531" spans="1:9" ht="12.75">
      <c r="A1531" s="2"/>
      <c r="B1531" s="2"/>
      <c r="C1531" s="2"/>
      <c r="D1531" s="2"/>
      <c r="E1531" s="2"/>
      <c r="F1531" s="2"/>
      <c r="G1531" s="25"/>
      <c r="I1531" s="23"/>
    </row>
    <row r="1532" spans="1:9" ht="12.75">
      <c r="A1532" s="2"/>
      <c r="B1532" s="2"/>
      <c r="C1532" s="2"/>
      <c r="D1532" s="2"/>
      <c r="E1532" s="2"/>
      <c r="F1532" s="2"/>
      <c r="G1532" s="25"/>
      <c r="I1532" s="23"/>
    </row>
    <row r="1533" spans="1:9" ht="12.75">
      <c r="A1533" s="2"/>
      <c r="B1533" s="2"/>
      <c r="C1533" s="2"/>
      <c r="D1533" s="2"/>
      <c r="E1533" s="2"/>
      <c r="F1533" s="2"/>
      <c r="G1533" s="25"/>
      <c r="I1533" s="23"/>
    </row>
    <row r="1534" spans="1:9" ht="12.75">
      <c r="A1534" s="2"/>
      <c r="B1534" s="2"/>
      <c r="C1534" s="2"/>
      <c r="D1534" s="2"/>
      <c r="E1534" s="2"/>
      <c r="F1534" s="2"/>
      <c r="G1534" s="25"/>
      <c r="I1534" s="23"/>
    </row>
    <row r="1535" spans="1:9" ht="12.75">
      <c r="A1535" s="2"/>
      <c r="B1535" s="2"/>
      <c r="C1535" s="2"/>
      <c r="D1535" s="2"/>
      <c r="E1535" s="2"/>
      <c r="F1535" s="2"/>
      <c r="G1535" s="25"/>
      <c r="I1535" s="23"/>
    </row>
    <row r="1536" spans="1:9" ht="12.75">
      <c r="A1536" s="2"/>
      <c r="B1536" s="2"/>
      <c r="C1536" s="2"/>
      <c r="D1536" s="2"/>
      <c r="E1536" s="2"/>
      <c r="F1536" s="2"/>
      <c r="G1536" s="25"/>
      <c r="I1536" s="23"/>
    </row>
    <row r="1537" spans="1:9" ht="12.75">
      <c r="A1537" s="2"/>
      <c r="B1537" s="2"/>
      <c r="C1537" s="2"/>
      <c r="D1537" s="2"/>
      <c r="E1537" s="2"/>
      <c r="F1537" s="2"/>
      <c r="G1537" s="25"/>
      <c r="I1537" s="23"/>
    </row>
    <row r="1538" spans="1:9" ht="12.75">
      <c r="A1538" s="2"/>
      <c r="B1538" s="2"/>
      <c r="C1538" s="2"/>
      <c r="D1538" s="2"/>
      <c r="E1538" s="2"/>
      <c r="F1538" s="2"/>
      <c r="G1538" s="25"/>
      <c r="I1538" s="23"/>
    </row>
    <row r="1539" spans="1:9" ht="12.75">
      <c r="A1539" s="2"/>
      <c r="B1539" s="2"/>
      <c r="C1539" s="2"/>
      <c r="D1539" s="2"/>
      <c r="E1539" s="2"/>
      <c r="F1539" s="2"/>
      <c r="G1539" s="25"/>
      <c r="I1539" s="23"/>
    </row>
    <row r="1540" spans="1:9" ht="12.75">
      <c r="A1540" s="2"/>
      <c r="B1540" s="2"/>
      <c r="C1540" s="2"/>
      <c r="D1540" s="2"/>
      <c r="E1540" s="2"/>
      <c r="F1540" s="2"/>
      <c r="G1540" s="25"/>
      <c r="I1540" s="23"/>
    </row>
    <row r="1541" spans="1:9" ht="12.75">
      <c r="A1541" s="2"/>
      <c r="B1541" s="2"/>
      <c r="C1541" s="2"/>
      <c r="D1541" s="2"/>
      <c r="E1541" s="2"/>
      <c r="F1541" s="2"/>
      <c r="G1541" s="25"/>
      <c r="I1541" s="23"/>
    </row>
    <row r="1542" spans="1:9" ht="12.75">
      <c r="A1542" s="2"/>
      <c r="B1542" s="2"/>
      <c r="C1542" s="2"/>
      <c r="D1542" s="2"/>
      <c r="E1542" s="2"/>
      <c r="F1542" s="2"/>
      <c r="G1542" s="25"/>
      <c r="I1542" s="23"/>
    </row>
    <row r="1543" spans="1:9" ht="12.75">
      <c r="A1543" s="2"/>
      <c r="B1543" s="2"/>
      <c r="C1543" s="2"/>
      <c r="D1543" s="2"/>
      <c r="E1543" s="2"/>
      <c r="F1543" s="2"/>
      <c r="G1543" s="25"/>
      <c r="I1543" s="23"/>
    </row>
    <row r="1544" spans="1:9" ht="12.75">
      <c r="A1544" s="2"/>
      <c r="B1544" s="2"/>
      <c r="C1544" s="2"/>
      <c r="D1544" s="2"/>
      <c r="E1544" s="2"/>
      <c r="F1544" s="2"/>
      <c r="G1544" s="25"/>
      <c r="I1544" s="23"/>
    </row>
    <row r="1545" spans="1:9" ht="12.75">
      <c r="A1545" s="2"/>
      <c r="B1545" s="2"/>
      <c r="C1545" s="2"/>
      <c r="D1545" s="2"/>
      <c r="E1545" s="2"/>
      <c r="F1545" s="2"/>
      <c r="G1545" s="25"/>
      <c r="I1545" s="23"/>
    </row>
    <row r="1546" spans="1:9" ht="12.75">
      <c r="A1546" s="2"/>
      <c r="B1546" s="2"/>
      <c r="C1546" s="2"/>
      <c r="D1546" s="2"/>
      <c r="E1546" s="2"/>
      <c r="F1546" s="2"/>
      <c r="G1546" s="25"/>
      <c r="I1546" s="23"/>
    </row>
    <row r="1547" spans="1:9" ht="12.75">
      <c r="A1547" s="2"/>
      <c r="B1547" s="2"/>
      <c r="C1547" s="2"/>
      <c r="D1547" s="2"/>
      <c r="E1547" s="2"/>
      <c r="F1547" s="2"/>
      <c r="G1547" s="25"/>
      <c r="I1547" s="23"/>
    </row>
    <row r="1548" spans="1:9" ht="12.75">
      <c r="A1548" s="2"/>
      <c r="B1548" s="2"/>
      <c r="C1548" s="2"/>
      <c r="D1548" s="2"/>
      <c r="E1548" s="2"/>
      <c r="F1548" s="2"/>
      <c r="G1548" s="25"/>
      <c r="I1548" s="23"/>
    </row>
    <row r="1549" spans="1:9" ht="12.75">
      <c r="A1549" s="2"/>
      <c r="B1549" s="2"/>
      <c r="C1549" s="2"/>
      <c r="D1549" s="2"/>
      <c r="E1549" s="2"/>
      <c r="F1549" s="2"/>
      <c r="G1549" s="25"/>
      <c r="I1549" s="23"/>
    </row>
    <row r="1550" spans="1:9" ht="12.75">
      <c r="A1550" s="2"/>
      <c r="B1550" s="2"/>
      <c r="C1550" s="2"/>
      <c r="D1550" s="2"/>
      <c r="E1550" s="2"/>
      <c r="F1550" s="2"/>
      <c r="G1550" s="25"/>
      <c r="I1550" s="23"/>
    </row>
    <row r="1551" spans="1:9" ht="12.75">
      <c r="A1551" s="2"/>
      <c r="B1551" s="2"/>
      <c r="C1551" s="2"/>
      <c r="D1551" s="2"/>
      <c r="E1551" s="2"/>
      <c r="F1551" s="2"/>
      <c r="G1551" s="25"/>
      <c r="I1551" s="23"/>
    </row>
    <row r="1552" spans="1:9" ht="12.75">
      <c r="A1552" s="2"/>
      <c r="B1552" s="2"/>
      <c r="C1552" s="2"/>
      <c r="D1552" s="2"/>
      <c r="E1552" s="2"/>
      <c r="F1552" s="2"/>
      <c r="G1552" s="25"/>
      <c r="I1552" s="23"/>
    </row>
    <row r="1553" spans="1:9" ht="12.75">
      <c r="A1553" s="2"/>
      <c r="B1553" s="2"/>
      <c r="C1553" s="2"/>
      <c r="D1553" s="2"/>
      <c r="E1553" s="2"/>
      <c r="F1553" s="2"/>
      <c r="G1553" s="25"/>
      <c r="I1553" s="23"/>
    </row>
    <row r="1554" spans="1:9" ht="12.75">
      <c r="A1554" s="2"/>
      <c r="B1554" s="2"/>
      <c r="C1554" s="2"/>
      <c r="D1554" s="2"/>
      <c r="E1554" s="2"/>
      <c r="F1554" s="2"/>
      <c r="G1554" s="25"/>
      <c r="I1554" s="23"/>
    </row>
    <row r="1555" spans="1:9" ht="12.75">
      <c r="A1555" s="2"/>
      <c r="B1555" s="2"/>
      <c r="C1555" s="2"/>
      <c r="D1555" s="2"/>
      <c r="E1555" s="2"/>
      <c r="F1555" s="2"/>
      <c r="G1555" s="25"/>
      <c r="I1555" s="23"/>
    </row>
    <row r="1556" spans="1:9" ht="12.75">
      <c r="A1556" s="2"/>
      <c r="B1556" s="2"/>
      <c r="C1556" s="2"/>
      <c r="D1556" s="2"/>
      <c r="E1556" s="2"/>
      <c r="F1556" s="2"/>
      <c r="G1556" s="25"/>
      <c r="I1556" s="23"/>
    </row>
    <row r="1557" spans="1:9" ht="12.75">
      <c r="A1557" s="2"/>
      <c r="B1557" s="2"/>
      <c r="C1557" s="2"/>
      <c r="D1557" s="2"/>
      <c r="E1557" s="2"/>
      <c r="F1557" s="2"/>
      <c r="G1557" s="25"/>
      <c r="I1557" s="23"/>
    </row>
    <row r="1558" spans="1:9" ht="12.75">
      <c r="A1558" s="2"/>
      <c r="B1558" s="2"/>
      <c r="C1558" s="2"/>
      <c r="D1558" s="2"/>
      <c r="E1558" s="2"/>
      <c r="F1558" s="2"/>
      <c r="G1558" s="25"/>
      <c r="I1558" s="23"/>
    </row>
    <row r="1559" spans="1:9" ht="12.75">
      <c r="A1559" s="2"/>
      <c r="B1559" s="2"/>
      <c r="C1559" s="2"/>
      <c r="D1559" s="2"/>
      <c r="E1559" s="2"/>
      <c r="F1559" s="2"/>
      <c r="G1559" s="25"/>
      <c r="I1559" s="23"/>
    </row>
    <row r="1560" spans="1:9" ht="12.75">
      <c r="A1560" s="2"/>
      <c r="B1560" s="2"/>
      <c r="C1560" s="2"/>
      <c r="D1560" s="2"/>
      <c r="E1560" s="2"/>
      <c r="F1560" s="2"/>
      <c r="G1560" s="25"/>
      <c r="I1560" s="23"/>
    </row>
    <row r="1561" spans="1:9" ht="12.75">
      <c r="A1561" s="2"/>
      <c r="B1561" s="2"/>
      <c r="C1561" s="2"/>
      <c r="D1561" s="2"/>
      <c r="E1561" s="2"/>
      <c r="F1561" s="2"/>
      <c r="G1561" s="25"/>
      <c r="I1561" s="23"/>
    </row>
    <row r="1562" spans="1:9" ht="12.75">
      <c r="A1562" s="2"/>
      <c r="B1562" s="2"/>
      <c r="C1562" s="2"/>
      <c r="D1562" s="2"/>
      <c r="E1562" s="2"/>
      <c r="F1562" s="2"/>
      <c r="G1562" s="25"/>
      <c r="I1562" s="23"/>
    </row>
    <row r="1563" spans="1:9" ht="12.75">
      <c r="A1563" s="2"/>
      <c r="B1563" s="2"/>
      <c r="C1563" s="2"/>
      <c r="D1563" s="2"/>
      <c r="E1563" s="2"/>
      <c r="F1563" s="2"/>
      <c r="G1563" s="25"/>
      <c r="I1563" s="23"/>
    </row>
    <row r="1564" spans="1:9" ht="12.75">
      <c r="A1564" s="2"/>
      <c r="B1564" s="2"/>
      <c r="C1564" s="2"/>
      <c r="D1564" s="2"/>
      <c r="E1564" s="2"/>
      <c r="F1564" s="2"/>
      <c r="G1564" s="25"/>
      <c r="I1564" s="23"/>
    </row>
    <row r="1565" spans="1:9" ht="12.75">
      <c r="A1565" s="2"/>
      <c r="B1565" s="2"/>
      <c r="C1565" s="2"/>
      <c r="D1565" s="2"/>
      <c r="E1565" s="2"/>
      <c r="F1565" s="2"/>
      <c r="G1565" s="25"/>
      <c r="I1565" s="23"/>
    </row>
    <row r="1566" spans="1:9" ht="12.75">
      <c r="A1566" s="2"/>
      <c r="B1566" s="2"/>
      <c r="C1566" s="2"/>
      <c r="D1566" s="2"/>
      <c r="E1566" s="2"/>
      <c r="F1566" s="2"/>
      <c r="G1566" s="25"/>
      <c r="I1566" s="23"/>
    </row>
    <row r="1567" spans="1:9" ht="12.75">
      <c r="A1567" s="2"/>
      <c r="B1567" s="2"/>
      <c r="C1567" s="2"/>
      <c r="D1567" s="2"/>
      <c r="E1567" s="2"/>
      <c r="F1567" s="2"/>
      <c r="G1567" s="25"/>
      <c r="I1567" s="23"/>
    </row>
    <row r="1568" spans="1:9" ht="12.75">
      <c r="A1568" s="2"/>
      <c r="B1568" s="2"/>
      <c r="C1568" s="2"/>
      <c r="D1568" s="2"/>
      <c r="E1568" s="2"/>
      <c r="F1568" s="2"/>
      <c r="G1568" s="25"/>
      <c r="I1568" s="23"/>
    </row>
    <row r="1569" spans="1:9" ht="12.75">
      <c r="A1569" s="2"/>
      <c r="B1569" s="2"/>
      <c r="C1569" s="2"/>
      <c r="D1569" s="2"/>
      <c r="E1569" s="2"/>
      <c r="F1569" s="2"/>
      <c r="G1569" s="25"/>
      <c r="I1569" s="23"/>
    </row>
    <row r="1570" spans="1:9" ht="12.75">
      <c r="A1570" s="2"/>
      <c r="B1570" s="2"/>
      <c r="C1570" s="2"/>
      <c r="D1570" s="2"/>
      <c r="E1570" s="2"/>
      <c r="F1570" s="2"/>
      <c r="G1570" s="25"/>
      <c r="I1570" s="23"/>
    </row>
    <row r="1571" spans="1:9" ht="12.75">
      <c r="A1571" s="2"/>
      <c r="B1571" s="2"/>
      <c r="C1571" s="2"/>
      <c r="D1571" s="2"/>
      <c r="E1571" s="2"/>
      <c r="F1571" s="2"/>
      <c r="G1571" s="25"/>
      <c r="I1571" s="23"/>
    </row>
    <row r="1572" spans="1:9" ht="12.75">
      <c r="A1572" s="2"/>
      <c r="B1572" s="2"/>
      <c r="C1572" s="2"/>
      <c r="D1572" s="2"/>
      <c r="E1572" s="2"/>
      <c r="F1572" s="2"/>
      <c r="G1572" s="25"/>
      <c r="I1572" s="23"/>
    </row>
    <row r="1573" spans="1:9" ht="12.75">
      <c r="A1573" s="2"/>
      <c r="B1573" s="2"/>
      <c r="C1573" s="2"/>
      <c r="D1573" s="2"/>
      <c r="E1573" s="2"/>
      <c r="F1573" s="2"/>
      <c r="G1573" s="25"/>
      <c r="I1573" s="23"/>
    </row>
    <row r="1574" spans="1:9" ht="12.75">
      <c r="A1574" s="2"/>
      <c r="B1574" s="2"/>
      <c r="C1574" s="2"/>
      <c r="D1574" s="2"/>
      <c r="E1574" s="2"/>
      <c r="F1574" s="2"/>
      <c r="G1574" s="25"/>
      <c r="I1574" s="23"/>
    </row>
    <row r="1575" spans="1:9" ht="12.75">
      <c r="A1575" s="2"/>
      <c r="B1575" s="2"/>
      <c r="C1575" s="2"/>
      <c r="D1575" s="2"/>
      <c r="E1575" s="2"/>
      <c r="F1575" s="2"/>
      <c r="G1575" s="25"/>
      <c r="I1575" s="23"/>
    </row>
    <row r="1576" spans="1:9" ht="12.75">
      <c r="A1576" s="2"/>
      <c r="B1576" s="2"/>
      <c r="C1576" s="2"/>
      <c r="D1576" s="2"/>
      <c r="E1576" s="2"/>
      <c r="F1576" s="2"/>
      <c r="G1576" s="25"/>
      <c r="I1576" s="23"/>
    </row>
    <row r="1577" spans="1:9" ht="12.75">
      <c r="A1577" s="2"/>
      <c r="B1577" s="2"/>
      <c r="C1577" s="2"/>
      <c r="D1577" s="2"/>
      <c r="E1577" s="2"/>
      <c r="F1577" s="2"/>
      <c r="G1577" s="25"/>
      <c r="I1577" s="23"/>
    </row>
    <row r="1578" spans="1:9" ht="12.75">
      <c r="A1578" s="2"/>
      <c r="B1578" s="2"/>
      <c r="C1578" s="2"/>
      <c r="D1578" s="2"/>
      <c r="E1578" s="2"/>
      <c r="F1578" s="2"/>
      <c r="G1578" s="25"/>
      <c r="I1578" s="23"/>
    </row>
    <row r="1579" spans="1:9" ht="12.75">
      <c r="A1579" s="2"/>
      <c r="B1579" s="2"/>
      <c r="C1579" s="2"/>
      <c r="D1579" s="2"/>
      <c r="E1579" s="2"/>
      <c r="F1579" s="2"/>
      <c r="G1579" s="25"/>
      <c r="I1579" s="23"/>
    </row>
    <row r="1580" spans="1:9" ht="12.75">
      <c r="A1580" s="2"/>
      <c r="B1580" s="2"/>
      <c r="C1580" s="2"/>
      <c r="D1580" s="2"/>
      <c r="E1580" s="2"/>
      <c r="F1580" s="2"/>
      <c r="G1580" s="25"/>
      <c r="I1580" s="23"/>
    </row>
    <row r="1581" spans="1:9" ht="12.75">
      <c r="A1581" s="2"/>
      <c r="B1581" s="2"/>
      <c r="C1581" s="2"/>
      <c r="D1581" s="2"/>
      <c r="E1581" s="2"/>
      <c r="F1581" s="2"/>
      <c r="G1581" s="25"/>
      <c r="I1581" s="23"/>
    </row>
    <row r="1582" spans="1:9" ht="12.75">
      <c r="A1582" s="2"/>
      <c r="B1582" s="2"/>
      <c r="C1582" s="2"/>
      <c r="D1582" s="2"/>
      <c r="E1582" s="2"/>
      <c r="F1582" s="2"/>
      <c r="G1582" s="25"/>
      <c r="I1582" s="23"/>
    </row>
    <row r="1583" spans="1:9" ht="12.75">
      <c r="A1583" s="2"/>
      <c r="B1583" s="2"/>
      <c r="C1583" s="2"/>
      <c r="D1583" s="2"/>
      <c r="E1583" s="2"/>
      <c r="F1583" s="2"/>
      <c r="G1583" s="25"/>
      <c r="I1583" s="23"/>
    </row>
    <row r="1584" spans="1:9" ht="12.75">
      <c r="A1584" s="2"/>
      <c r="B1584" s="2"/>
      <c r="C1584" s="2"/>
      <c r="D1584" s="2"/>
      <c r="E1584" s="2"/>
      <c r="F1584" s="2"/>
      <c r="G1584" s="25"/>
      <c r="I1584" s="23"/>
    </row>
    <row r="1585" spans="1:9" ht="12.75">
      <c r="A1585" s="2"/>
      <c r="B1585" s="2"/>
      <c r="C1585" s="2"/>
      <c r="D1585" s="2"/>
      <c r="E1585" s="2"/>
      <c r="F1585" s="2"/>
      <c r="G1585" s="25"/>
      <c r="I1585" s="23"/>
    </row>
    <row r="1586" spans="1:9" ht="12.75">
      <c r="A1586" s="2"/>
      <c r="B1586" s="2"/>
      <c r="C1586" s="2"/>
      <c r="D1586" s="2"/>
      <c r="E1586" s="2"/>
      <c r="F1586" s="2"/>
      <c r="G1586" s="25"/>
      <c r="I1586" s="23"/>
    </row>
    <row r="1587" spans="1:9" ht="12.75">
      <c r="A1587" s="2"/>
      <c r="B1587" s="2"/>
      <c r="C1587" s="2"/>
      <c r="D1587" s="2"/>
      <c r="E1587" s="2"/>
      <c r="F1587" s="2"/>
      <c r="G1587" s="25"/>
      <c r="I1587" s="23"/>
    </row>
    <row r="1588" spans="1:9" ht="12.75">
      <c r="A1588" s="2"/>
      <c r="B1588" s="2"/>
      <c r="C1588" s="2"/>
      <c r="D1588" s="2"/>
      <c r="E1588" s="2"/>
      <c r="F1588" s="2"/>
      <c r="G1588" s="25"/>
      <c r="I1588" s="23"/>
    </row>
    <row r="1589" spans="1:9" ht="12.75">
      <c r="A1589" s="2"/>
      <c r="B1589" s="2"/>
      <c r="C1589" s="2"/>
      <c r="D1589" s="2"/>
      <c r="E1589" s="2"/>
      <c r="F1589" s="2"/>
      <c r="G1589" s="25"/>
      <c r="I1589" s="23"/>
    </row>
    <row r="1590" spans="1:9" ht="12.75">
      <c r="A1590" s="2"/>
      <c r="B1590" s="2"/>
      <c r="C1590" s="2"/>
      <c r="D1590" s="2"/>
      <c r="E1590" s="2"/>
      <c r="F1590" s="2"/>
      <c r="G1590" s="25"/>
      <c r="I1590" s="23"/>
    </row>
    <row r="1591" spans="1:9" ht="12.75">
      <c r="A1591" s="2"/>
      <c r="B1591" s="2"/>
      <c r="C1591" s="2"/>
      <c r="D1591" s="2"/>
      <c r="E1591" s="2"/>
      <c r="F1591" s="2"/>
      <c r="G1591" s="25"/>
      <c r="I1591" s="23"/>
    </row>
    <row r="1592" spans="1:9" ht="12.75">
      <c r="A1592" s="2"/>
      <c r="B1592" s="2"/>
      <c r="C1592" s="2"/>
      <c r="D1592" s="2"/>
      <c r="E1592" s="2"/>
      <c r="F1592" s="2"/>
      <c r="G1592" s="25"/>
      <c r="I1592" s="23"/>
    </row>
    <row r="1593" spans="1:9" ht="12.75">
      <c r="A1593" s="2"/>
      <c r="B1593" s="2"/>
      <c r="C1593" s="2"/>
      <c r="D1593" s="2"/>
      <c r="E1593" s="2"/>
      <c r="F1593" s="2"/>
      <c r="G1593" s="25"/>
      <c r="I1593" s="23"/>
    </row>
    <row r="1594" spans="1:9" ht="12.75">
      <c r="A1594" s="2"/>
      <c r="B1594" s="2"/>
      <c r="C1594" s="2"/>
      <c r="D1594" s="2"/>
      <c r="E1594" s="2"/>
      <c r="F1594" s="2"/>
      <c r="G1594" s="25"/>
      <c r="I1594" s="23"/>
    </row>
    <row r="1595" spans="1:9" ht="12.75">
      <c r="A1595" s="2"/>
      <c r="B1595" s="2"/>
      <c r="C1595" s="2"/>
      <c r="D1595" s="2"/>
      <c r="E1595" s="2"/>
      <c r="F1595" s="2"/>
      <c r="G1595" s="25"/>
      <c r="I1595" s="23"/>
    </row>
    <row r="1596" spans="1:9" ht="12.75">
      <c r="A1596" s="2"/>
      <c r="B1596" s="2"/>
      <c r="C1596" s="2"/>
      <c r="D1596" s="2"/>
      <c r="E1596" s="2"/>
      <c r="F1596" s="2"/>
      <c r="G1596" s="25"/>
      <c r="I1596" s="23"/>
    </row>
    <row r="1597" spans="1:9" ht="12.75">
      <c r="A1597" s="2"/>
      <c r="B1597" s="2"/>
      <c r="C1597" s="2"/>
      <c r="D1597" s="2"/>
      <c r="E1597" s="2"/>
      <c r="F1597" s="2"/>
      <c r="G1597" s="25"/>
      <c r="I1597" s="23"/>
    </row>
    <row r="1598" spans="1:9" ht="12.75">
      <c r="A1598" s="2"/>
      <c r="B1598" s="2"/>
      <c r="C1598" s="2"/>
      <c r="D1598" s="2"/>
      <c r="E1598" s="2"/>
      <c r="F1598" s="2"/>
      <c r="G1598" s="25"/>
      <c r="I1598" s="23"/>
    </row>
    <row r="1599" spans="1:9" ht="12.75">
      <c r="A1599" s="2"/>
      <c r="B1599" s="2"/>
      <c r="C1599" s="2"/>
      <c r="D1599" s="2"/>
      <c r="E1599" s="2"/>
      <c r="F1599" s="2"/>
      <c r="G1599" s="25"/>
      <c r="I1599" s="23"/>
    </row>
    <row r="1600" spans="1:9" ht="12.75">
      <c r="A1600" s="2"/>
      <c r="B1600" s="2"/>
      <c r="C1600" s="2"/>
      <c r="D1600" s="2"/>
      <c r="E1600" s="2"/>
      <c r="F1600" s="2"/>
      <c r="G1600" s="25"/>
      <c r="I1600" s="23"/>
    </row>
    <row r="1601" spans="1:9" ht="12.75">
      <c r="A1601" s="2"/>
      <c r="B1601" s="2"/>
      <c r="C1601" s="2"/>
      <c r="D1601" s="2"/>
      <c r="E1601" s="2"/>
      <c r="F1601" s="2"/>
      <c r="G1601" s="25"/>
      <c r="I1601" s="23"/>
    </row>
    <row r="1602" spans="1:9" ht="12.75">
      <c r="A1602" s="2"/>
      <c r="B1602" s="2"/>
      <c r="C1602" s="2"/>
      <c r="D1602" s="2"/>
      <c r="E1602" s="2"/>
      <c r="F1602" s="2"/>
      <c r="G1602" s="25"/>
      <c r="I1602" s="23"/>
    </row>
    <row r="1603" spans="1:9" ht="12.75">
      <c r="A1603" s="2"/>
      <c r="B1603" s="2"/>
      <c r="C1603" s="2"/>
      <c r="D1603" s="2"/>
      <c r="E1603" s="2"/>
      <c r="F1603" s="2"/>
      <c r="G1603" s="25"/>
      <c r="I1603" s="23"/>
    </row>
    <row r="1604" spans="1:9" ht="12.75">
      <c r="A1604" s="2"/>
      <c r="B1604" s="2"/>
      <c r="C1604" s="2"/>
      <c r="D1604" s="2"/>
      <c r="E1604" s="2"/>
      <c r="F1604" s="2"/>
      <c r="G1604" s="25"/>
      <c r="I1604" s="23"/>
    </row>
    <row r="1605" spans="1:9" ht="12.75">
      <c r="A1605" s="2"/>
      <c r="B1605" s="2"/>
      <c r="C1605" s="2"/>
      <c r="D1605" s="2"/>
      <c r="E1605" s="2"/>
      <c r="F1605" s="2"/>
      <c r="G1605" s="25"/>
      <c r="I1605" s="23"/>
    </row>
    <row r="1606" spans="1:9" ht="12.75">
      <c r="A1606" s="2"/>
      <c r="B1606" s="2"/>
      <c r="C1606" s="2"/>
      <c r="D1606" s="2"/>
      <c r="E1606" s="2"/>
      <c r="F1606" s="2"/>
      <c r="G1606" s="25"/>
      <c r="I1606" s="23"/>
    </row>
    <row r="1607" spans="1:9" ht="12.75">
      <c r="A1607" s="2"/>
      <c r="B1607" s="2"/>
      <c r="C1607" s="2"/>
      <c r="D1607" s="2"/>
      <c r="E1607" s="2"/>
      <c r="F1607" s="2"/>
      <c r="G1607" s="25"/>
      <c r="I1607" s="23"/>
    </row>
    <row r="1608" spans="1:9" ht="12.75">
      <c r="A1608" s="2"/>
      <c r="B1608" s="2"/>
      <c r="C1608" s="2"/>
      <c r="D1608" s="2"/>
      <c r="E1608" s="2"/>
      <c r="F1608" s="2"/>
      <c r="G1608" s="25"/>
      <c r="I1608" s="23"/>
    </row>
    <row r="1609" spans="1:9" ht="12.75">
      <c r="A1609" s="2"/>
      <c r="B1609" s="2"/>
      <c r="C1609" s="2"/>
      <c r="D1609" s="2"/>
      <c r="E1609" s="2"/>
      <c r="F1609" s="2"/>
      <c r="G1609" s="25"/>
      <c r="I1609" s="23"/>
    </row>
    <row r="1610" spans="1:9" ht="12.75">
      <c r="A1610" s="2"/>
      <c r="B1610" s="2"/>
      <c r="C1610" s="2"/>
      <c r="D1610" s="2"/>
      <c r="E1610" s="2"/>
      <c r="F1610" s="2"/>
      <c r="G1610" s="25"/>
      <c r="I1610" s="23"/>
    </row>
    <row r="1611" spans="1:9" ht="12.75">
      <c r="A1611" s="2"/>
      <c r="B1611" s="2"/>
      <c r="C1611" s="2"/>
      <c r="D1611" s="2"/>
      <c r="E1611" s="2"/>
      <c r="F1611" s="2"/>
      <c r="G1611" s="25"/>
      <c r="I1611" s="23"/>
    </row>
    <row r="1612" spans="1:9" ht="12.75">
      <c r="A1612" s="2"/>
      <c r="B1612" s="2"/>
      <c r="C1612" s="2"/>
      <c r="D1612" s="2"/>
      <c r="E1612" s="2"/>
      <c r="F1612" s="2"/>
      <c r="G1612" s="25"/>
      <c r="I1612" s="23"/>
    </row>
    <row r="1613" spans="1:9" ht="12.75">
      <c r="A1613" s="2"/>
      <c r="B1613" s="2"/>
      <c r="C1613" s="2"/>
      <c r="D1613" s="2"/>
      <c r="E1613" s="2"/>
      <c r="F1613" s="2"/>
      <c r="G1613" s="25"/>
      <c r="I1613" s="23"/>
    </row>
    <row r="1614" spans="1:9" ht="12.75">
      <c r="A1614" s="2"/>
      <c r="B1614" s="2"/>
      <c r="C1614" s="2"/>
      <c r="D1614" s="2"/>
      <c r="E1614" s="2"/>
      <c r="F1614" s="2"/>
      <c r="G1614" s="25"/>
      <c r="I1614" s="23"/>
    </row>
    <row r="1615" spans="1:9" ht="12.75">
      <c r="A1615" s="2"/>
      <c r="B1615" s="2"/>
      <c r="C1615" s="2"/>
      <c r="D1615" s="2"/>
      <c r="E1615" s="2"/>
      <c r="F1615" s="2"/>
      <c r="G1615" s="25"/>
      <c r="I1615" s="23"/>
    </row>
    <row r="1616" spans="1:9" ht="12.75">
      <c r="A1616" s="2"/>
      <c r="B1616" s="2"/>
      <c r="C1616" s="2"/>
      <c r="D1616" s="2"/>
      <c r="E1616" s="2"/>
      <c r="F1616" s="2"/>
      <c r="G1616" s="25"/>
      <c r="I1616" s="23"/>
    </row>
    <row r="1617" spans="1:9" ht="12.75">
      <c r="A1617" s="2"/>
      <c r="B1617" s="2"/>
      <c r="C1617" s="2"/>
      <c r="D1617" s="2"/>
      <c r="E1617" s="2"/>
      <c r="F1617" s="2"/>
      <c r="G1617" s="25"/>
      <c r="I1617" s="23"/>
    </row>
    <row r="1618" spans="1:9" ht="12.75">
      <c r="A1618" s="2"/>
      <c r="B1618" s="2"/>
      <c r="C1618" s="2"/>
      <c r="D1618" s="2"/>
      <c r="E1618" s="2"/>
      <c r="F1618" s="2"/>
      <c r="G1618" s="25"/>
      <c r="I1618" s="23"/>
    </row>
    <row r="1619" spans="1:9" ht="12.75">
      <c r="A1619" s="2"/>
      <c r="B1619" s="2"/>
      <c r="C1619" s="2"/>
      <c r="D1619" s="2"/>
      <c r="E1619" s="2"/>
      <c r="F1619" s="2"/>
      <c r="G1619" s="25"/>
      <c r="I1619" s="23"/>
    </row>
    <row r="1620" spans="1:9" ht="12.75">
      <c r="A1620" s="2"/>
      <c r="B1620" s="2"/>
      <c r="C1620" s="2"/>
      <c r="D1620" s="2"/>
      <c r="E1620" s="2"/>
      <c r="F1620" s="2"/>
      <c r="G1620" s="25"/>
      <c r="I1620" s="23"/>
    </row>
    <row r="1621" spans="1:9" ht="12.75">
      <c r="A1621" s="2"/>
      <c r="B1621" s="2"/>
      <c r="C1621" s="2"/>
      <c r="D1621" s="2"/>
      <c r="E1621" s="2"/>
      <c r="F1621" s="2"/>
      <c r="G1621" s="25"/>
      <c r="I1621" s="23"/>
    </row>
    <row r="1622" spans="1:9" ht="12.75">
      <c r="A1622" s="2"/>
      <c r="B1622" s="2"/>
      <c r="C1622" s="2"/>
      <c r="D1622" s="2"/>
      <c r="E1622" s="2"/>
      <c r="F1622" s="2"/>
      <c r="G1622" s="25"/>
      <c r="I1622" s="23"/>
    </row>
    <row r="1623" spans="1:9" ht="12.75">
      <c r="A1623" s="2"/>
      <c r="B1623" s="2"/>
      <c r="C1623" s="2"/>
      <c r="D1623" s="2"/>
      <c r="E1623" s="2"/>
      <c r="F1623" s="2"/>
      <c r="G1623" s="25"/>
      <c r="I1623" s="23"/>
    </row>
    <row r="1624" spans="1:9" ht="12.75">
      <c r="A1624" s="2"/>
      <c r="B1624" s="2"/>
      <c r="C1624" s="2"/>
      <c r="D1624" s="2"/>
      <c r="E1624" s="2"/>
      <c r="F1624" s="2"/>
      <c r="G1624" s="25"/>
      <c r="I1624" s="23"/>
    </row>
    <row r="1625" spans="1:9" ht="12.75">
      <c r="A1625" s="2"/>
      <c r="B1625" s="2"/>
      <c r="C1625" s="2"/>
      <c r="D1625" s="2"/>
      <c r="E1625" s="2"/>
      <c r="F1625" s="2"/>
      <c r="G1625" s="25"/>
      <c r="I1625" s="23"/>
    </row>
    <row r="1626" spans="1:9" ht="12.75">
      <c r="A1626" s="2"/>
      <c r="B1626" s="2"/>
      <c r="C1626" s="2"/>
      <c r="D1626" s="2"/>
      <c r="E1626" s="2"/>
      <c r="F1626" s="2"/>
      <c r="G1626" s="25"/>
      <c r="I1626" s="23"/>
    </row>
    <row r="1627" spans="1:9" ht="12.75">
      <c r="A1627" s="2"/>
      <c r="B1627" s="2"/>
      <c r="C1627" s="2"/>
      <c r="D1627" s="2"/>
      <c r="E1627" s="2"/>
      <c r="F1627" s="2"/>
      <c r="G1627" s="25"/>
      <c r="I1627" s="23"/>
    </row>
    <row r="1628" spans="1:9" ht="12.75">
      <c r="A1628" s="2"/>
      <c r="B1628" s="2"/>
      <c r="C1628" s="2"/>
      <c r="D1628" s="2"/>
      <c r="E1628" s="2"/>
      <c r="F1628" s="2"/>
      <c r="G1628" s="25"/>
      <c r="I1628" s="23"/>
    </row>
    <row r="1629" spans="1:9" ht="12.75">
      <c r="A1629" s="2"/>
      <c r="B1629" s="2"/>
      <c r="C1629" s="2"/>
      <c r="D1629" s="2"/>
      <c r="E1629" s="2"/>
      <c r="F1629" s="2"/>
      <c r="G1629" s="25"/>
      <c r="I1629" s="23"/>
    </row>
    <row r="1630" spans="1:9" ht="12.75">
      <c r="A1630" s="2"/>
      <c r="B1630" s="2"/>
      <c r="C1630" s="2"/>
      <c r="D1630" s="2"/>
      <c r="E1630" s="2"/>
      <c r="F1630" s="2"/>
      <c r="G1630" s="25"/>
      <c r="I1630" s="23"/>
    </row>
    <row r="1631" spans="1:9" ht="12.75">
      <c r="A1631" s="2"/>
      <c r="B1631" s="2"/>
      <c r="C1631" s="2"/>
      <c r="D1631" s="2"/>
      <c r="E1631" s="2"/>
      <c r="F1631" s="2"/>
      <c r="G1631" s="25"/>
      <c r="I1631" s="23"/>
    </row>
    <row r="1632" spans="1:9" ht="12.75">
      <c r="A1632" s="2"/>
      <c r="B1632" s="2"/>
      <c r="C1632" s="2"/>
      <c r="D1632" s="2"/>
      <c r="E1632" s="2"/>
      <c r="F1632" s="2"/>
      <c r="G1632" s="25"/>
      <c r="I1632" s="23"/>
    </row>
    <row r="1633" spans="1:9" ht="12.75">
      <c r="A1633" s="2"/>
      <c r="B1633" s="2"/>
      <c r="C1633" s="2"/>
      <c r="D1633" s="2"/>
      <c r="E1633" s="2"/>
      <c r="F1633" s="2"/>
      <c r="G1633" s="25"/>
      <c r="I1633" s="23"/>
    </row>
    <row r="1634" spans="1:9" ht="12.75">
      <c r="A1634" s="2"/>
      <c r="B1634" s="2"/>
      <c r="C1634" s="2"/>
      <c r="D1634" s="2"/>
      <c r="E1634" s="2"/>
      <c r="F1634" s="2"/>
      <c r="G1634" s="25"/>
      <c r="I1634" s="23"/>
    </row>
    <row r="1635" spans="1:9" ht="12.75">
      <c r="A1635" s="2"/>
      <c r="B1635" s="2"/>
      <c r="C1635" s="2"/>
      <c r="D1635" s="2"/>
      <c r="E1635" s="2"/>
      <c r="F1635" s="2"/>
      <c r="G1635" s="25"/>
      <c r="I1635" s="23"/>
    </row>
    <row r="1636" spans="1:9" ht="12.75">
      <c r="A1636" s="2"/>
      <c r="B1636" s="2"/>
      <c r="C1636" s="2"/>
      <c r="D1636" s="2"/>
      <c r="E1636" s="2"/>
      <c r="F1636" s="2"/>
      <c r="G1636" s="25"/>
      <c r="I1636" s="23"/>
    </row>
    <row r="1637" spans="1:9" ht="12.75">
      <c r="A1637" s="2"/>
      <c r="B1637" s="2"/>
      <c r="C1637" s="2"/>
      <c r="D1637" s="2"/>
      <c r="E1637" s="2"/>
      <c r="F1637" s="2"/>
      <c r="G1637" s="25"/>
      <c r="I1637" s="23"/>
    </row>
    <row r="1638" spans="1:9" ht="12.75">
      <c r="A1638" s="2"/>
      <c r="B1638" s="2"/>
      <c r="C1638" s="2"/>
      <c r="D1638" s="2"/>
      <c r="E1638" s="2"/>
      <c r="F1638" s="2"/>
      <c r="G1638" s="25"/>
      <c r="I1638" s="23"/>
    </row>
    <row r="1639" spans="1:9" ht="12.75">
      <c r="A1639" s="2"/>
      <c r="B1639" s="2"/>
      <c r="C1639" s="2"/>
      <c r="D1639" s="2"/>
      <c r="E1639" s="2"/>
      <c r="F1639" s="2"/>
      <c r="G1639" s="25"/>
      <c r="I1639" s="23"/>
    </row>
    <row r="1640" spans="1:9" ht="12.75">
      <c r="A1640" s="2"/>
      <c r="B1640" s="2"/>
      <c r="C1640" s="2"/>
      <c r="D1640" s="2"/>
      <c r="E1640" s="2"/>
      <c r="F1640" s="2"/>
      <c r="G1640" s="25"/>
      <c r="I1640" s="23"/>
    </row>
    <row r="1641" spans="1:9" ht="12.75">
      <c r="A1641" s="2"/>
      <c r="B1641" s="2"/>
      <c r="C1641" s="2"/>
      <c r="D1641" s="2"/>
      <c r="E1641" s="2"/>
      <c r="F1641" s="2"/>
      <c r="G1641" s="25"/>
      <c r="I1641" s="23"/>
    </row>
    <row r="1642" spans="1:9" ht="12.75">
      <c r="A1642" s="2"/>
      <c r="B1642" s="2"/>
      <c r="C1642" s="2"/>
      <c r="D1642" s="2"/>
      <c r="E1642" s="2"/>
      <c r="F1642" s="2"/>
      <c r="G1642" s="25"/>
      <c r="I1642" s="23"/>
    </row>
    <row r="1643" spans="1:9" ht="12.75">
      <c r="A1643" s="2"/>
      <c r="B1643" s="2"/>
      <c r="C1643" s="2"/>
      <c r="D1643" s="2"/>
      <c r="E1643" s="2"/>
      <c r="F1643" s="2"/>
      <c r="G1643" s="25"/>
      <c r="I1643" s="23"/>
    </row>
    <row r="1644" spans="1:9" ht="12.75">
      <c r="A1644" s="2"/>
      <c r="B1644" s="2"/>
      <c r="C1644" s="2"/>
      <c r="D1644" s="2"/>
      <c r="E1644" s="2"/>
      <c r="F1644" s="2"/>
      <c r="G1644" s="25"/>
      <c r="I1644" s="23"/>
    </row>
    <row r="1645" spans="1:9" ht="12.75">
      <c r="A1645" s="2"/>
      <c r="B1645" s="2"/>
      <c r="C1645" s="2"/>
      <c r="D1645" s="2"/>
      <c r="E1645" s="2"/>
      <c r="F1645" s="2"/>
      <c r="G1645" s="25"/>
      <c r="I1645" s="23"/>
    </row>
    <row r="1646" spans="1:9" ht="12.75">
      <c r="A1646" s="2"/>
      <c r="B1646" s="2"/>
      <c r="C1646" s="2"/>
      <c r="D1646" s="2"/>
      <c r="E1646" s="2"/>
      <c r="F1646" s="2"/>
      <c r="G1646" s="25"/>
      <c r="I1646" s="23"/>
    </row>
    <row r="1647" spans="1:9" ht="12.75">
      <c r="A1647" s="2"/>
      <c r="B1647" s="2"/>
      <c r="C1647" s="2"/>
      <c r="D1647" s="2"/>
      <c r="E1647" s="2"/>
      <c r="F1647" s="2"/>
      <c r="G1647" s="25"/>
      <c r="I1647" s="23"/>
    </row>
    <row r="1648" spans="1:9" ht="12.75">
      <c r="A1648" s="2"/>
      <c r="B1648" s="2"/>
      <c r="C1648" s="2"/>
      <c r="D1648" s="2"/>
      <c r="E1648" s="2"/>
      <c r="F1648" s="2"/>
      <c r="G1648" s="25"/>
      <c r="I1648" s="23"/>
    </row>
    <row r="1649" spans="1:9" ht="12.75">
      <c r="A1649" s="2"/>
      <c r="B1649" s="2"/>
      <c r="C1649" s="2"/>
      <c r="D1649" s="2"/>
      <c r="E1649" s="2"/>
      <c r="F1649" s="2"/>
      <c r="G1649" s="25"/>
      <c r="I1649" s="23"/>
    </row>
    <row r="1650" spans="1:9" ht="12.75">
      <c r="A1650" s="2"/>
      <c r="B1650" s="2"/>
      <c r="C1650" s="2"/>
      <c r="D1650" s="2"/>
      <c r="E1650" s="2"/>
      <c r="F1650" s="2"/>
      <c r="G1650" s="25"/>
      <c r="I1650" s="23"/>
    </row>
    <row r="1651" spans="1:9" ht="12.75">
      <c r="A1651" s="2"/>
      <c r="B1651" s="2"/>
      <c r="C1651" s="2"/>
      <c r="D1651" s="2"/>
      <c r="E1651" s="2"/>
      <c r="F1651" s="2"/>
      <c r="G1651" s="25"/>
      <c r="I1651" s="23"/>
    </row>
    <row r="1652" spans="1:9" ht="12.75">
      <c r="A1652" s="2"/>
      <c r="B1652" s="2"/>
      <c r="C1652" s="2"/>
      <c r="D1652" s="2"/>
      <c r="E1652" s="2"/>
      <c r="F1652" s="2"/>
      <c r="G1652" s="25"/>
      <c r="I1652" s="23"/>
    </row>
    <row r="1653" spans="1:9" ht="12.75">
      <c r="A1653" s="2"/>
      <c r="B1653" s="2"/>
      <c r="C1653" s="2"/>
      <c r="D1653" s="2"/>
      <c r="E1653" s="2"/>
      <c r="F1653" s="2"/>
      <c r="G1653" s="25"/>
      <c r="I1653" s="23"/>
    </row>
    <row r="1654" spans="1:9" ht="12.75">
      <c r="A1654" s="2"/>
      <c r="B1654" s="2"/>
      <c r="C1654" s="2"/>
      <c r="D1654" s="2"/>
      <c r="E1654" s="2"/>
      <c r="F1654" s="2"/>
      <c r="G1654" s="25"/>
      <c r="I1654" s="23"/>
    </row>
    <row r="1655" spans="1:9" ht="12.75">
      <c r="A1655" s="2"/>
      <c r="B1655" s="2"/>
      <c r="C1655" s="2"/>
      <c r="D1655" s="2"/>
      <c r="E1655" s="2"/>
      <c r="F1655" s="2"/>
      <c r="G1655" s="25"/>
      <c r="I1655" s="23"/>
    </row>
    <row r="1656" spans="7:9" ht="12.75">
      <c r="G1656" s="25"/>
      <c r="I1656" s="23"/>
    </row>
    <row r="1657" spans="7:9" ht="12.75">
      <c r="G1657" s="25"/>
      <c r="I1657" s="23"/>
    </row>
    <row r="1658" spans="7:9" ht="12.75">
      <c r="G1658" s="25"/>
      <c r="I1658" s="23"/>
    </row>
    <row r="1659" spans="7:9" ht="12.75">
      <c r="G1659" s="25"/>
      <c r="I1659" s="23"/>
    </row>
    <row r="1660" spans="7:9" ht="12.75">
      <c r="G1660" s="25"/>
      <c r="I1660" s="23"/>
    </row>
    <row r="1661" spans="7:9" ht="12.75">
      <c r="G1661" s="25"/>
      <c r="I1661" s="23"/>
    </row>
    <row r="1662" spans="7:9" ht="12.75">
      <c r="G1662" s="25"/>
      <c r="I1662" s="23"/>
    </row>
    <row r="1663" spans="7:9" ht="12.75">
      <c r="G1663" s="25"/>
      <c r="I1663" s="23"/>
    </row>
    <row r="1664" spans="7:9" ht="12.75">
      <c r="G1664" s="25"/>
      <c r="I1664" s="23"/>
    </row>
    <row r="1665" spans="7:9" ht="12.75">
      <c r="G1665" s="25"/>
      <c r="I1665" s="23"/>
    </row>
    <row r="1666" spans="7:9" ht="12.75">
      <c r="G1666" s="25"/>
      <c r="I1666" s="23"/>
    </row>
    <row r="1667" spans="7:9" ht="12.75">
      <c r="G1667" s="25"/>
      <c r="I1667" s="23"/>
    </row>
    <row r="1668" spans="7:9" ht="12.75">
      <c r="G1668" s="25"/>
      <c r="I1668" s="23"/>
    </row>
    <row r="1669" spans="7:9" ht="12.75">
      <c r="G1669" s="25"/>
      <c r="I1669" s="23"/>
    </row>
    <row r="1670" spans="7:9" ht="12.75">
      <c r="G1670" s="25"/>
      <c r="I1670" s="23"/>
    </row>
    <row r="1671" spans="7:9" ht="12.75">
      <c r="G1671" s="25"/>
      <c r="I1671" s="23"/>
    </row>
    <row r="1672" spans="7:9" ht="12.75">
      <c r="G1672" s="25"/>
      <c r="I1672" s="23"/>
    </row>
    <row r="1673" spans="7:9" ht="12.75">
      <c r="G1673" s="25"/>
      <c r="I1673" s="23"/>
    </row>
    <row r="1674" spans="7:9" ht="12.75">
      <c r="G1674" s="25"/>
      <c r="I1674" s="23"/>
    </row>
    <row r="1675" spans="7:9" ht="12.75">
      <c r="G1675" s="25"/>
      <c r="I1675" s="23"/>
    </row>
    <row r="1676" spans="7:9" ht="12.75">
      <c r="G1676" s="25"/>
      <c r="I1676" s="23"/>
    </row>
    <row r="1677" spans="7:9" ht="12.75">
      <c r="G1677" s="25"/>
      <c r="I1677" s="23"/>
    </row>
    <row r="1678" spans="7:9" ht="12.75">
      <c r="G1678" s="25"/>
      <c r="I1678" s="23"/>
    </row>
    <row r="1679" spans="7:9" ht="12.75">
      <c r="G1679" s="25"/>
      <c r="I1679" s="23"/>
    </row>
    <row r="1680" spans="7:9" ht="12.75">
      <c r="G1680" s="25"/>
      <c r="I1680" s="23"/>
    </row>
    <row r="1681" spans="7:9" ht="12.75">
      <c r="G1681" s="25"/>
      <c r="I1681" s="23"/>
    </row>
    <row r="1682" spans="7:9" ht="12.75">
      <c r="G1682" s="25"/>
      <c r="I1682" s="23"/>
    </row>
    <row r="1683" spans="7:9" ht="12.75">
      <c r="G1683" s="25"/>
      <c r="I1683" s="23"/>
    </row>
    <row r="1684" spans="7:9" ht="12.75">
      <c r="G1684" s="25"/>
      <c r="I1684" s="23"/>
    </row>
    <row r="1685" spans="7:9" ht="12.75">
      <c r="G1685" s="25"/>
      <c r="I1685" s="23"/>
    </row>
    <row r="1686" spans="7:9" ht="12.75">
      <c r="G1686" s="25"/>
      <c r="I1686" s="23"/>
    </row>
    <row r="1687" spans="7:9" ht="12.75">
      <c r="G1687" s="25"/>
      <c r="I1687" s="23"/>
    </row>
    <row r="1688" spans="7:9" ht="12.75">
      <c r="G1688" s="25"/>
      <c r="I1688" s="23"/>
    </row>
    <row r="1689" spans="7:9" ht="12.75">
      <c r="G1689" s="25"/>
      <c r="I1689" s="23"/>
    </row>
    <row r="1690" spans="7:9" ht="12.75">
      <c r="G1690" s="25"/>
      <c r="I1690" s="23"/>
    </row>
    <row r="1691" spans="7:9" ht="12.75">
      <c r="G1691" s="25"/>
      <c r="I1691" s="23"/>
    </row>
    <row r="1692" spans="7:9" ht="12.75">
      <c r="G1692" s="25"/>
      <c r="I1692" s="23"/>
    </row>
    <row r="1693" spans="7:9" ht="12.75">
      <c r="G1693" s="25"/>
      <c r="I1693" s="23"/>
    </row>
    <row r="1694" spans="7:9" ht="12.75">
      <c r="G1694" s="25"/>
      <c r="I1694" s="23"/>
    </row>
    <row r="1695" spans="7:9" ht="12.75">
      <c r="G1695" s="25"/>
      <c r="I1695" s="23"/>
    </row>
    <row r="1696" spans="7:9" ht="12.75">
      <c r="G1696" s="25"/>
      <c r="I1696" s="23"/>
    </row>
    <row r="1697" spans="7:9" ht="12.75">
      <c r="G1697" s="25"/>
      <c r="I1697" s="23"/>
    </row>
    <row r="1698" spans="7:9" ht="12.75">
      <c r="G1698" s="25"/>
      <c r="I1698" s="23"/>
    </row>
    <row r="1699" spans="7:9" ht="12.75">
      <c r="G1699" s="25"/>
      <c r="I1699" s="23"/>
    </row>
    <row r="1700" spans="7:9" ht="12.75">
      <c r="G1700" s="25"/>
      <c r="I1700" s="23"/>
    </row>
    <row r="1701" spans="7:9" ht="12.75">
      <c r="G1701" s="25"/>
      <c r="I1701" s="23"/>
    </row>
    <row r="1702" spans="7:9" ht="12.75">
      <c r="G1702" s="25"/>
      <c r="I1702" s="23"/>
    </row>
    <row r="1703" spans="7:9" ht="12.75">
      <c r="G1703" s="25"/>
      <c r="I1703" s="23"/>
    </row>
    <row r="1704" spans="7:9" ht="12.75">
      <c r="G1704" s="25"/>
      <c r="I1704" s="23"/>
    </row>
    <row r="1705" spans="7:9" ht="12.75">
      <c r="G1705" s="25"/>
      <c r="I1705" s="23"/>
    </row>
    <row r="1706" spans="7:9" ht="12.75">
      <c r="G1706" s="25"/>
      <c r="I1706" s="23"/>
    </row>
    <row r="1707" spans="7:9" ht="12.75">
      <c r="G1707" s="25"/>
      <c r="I1707" s="23"/>
    </row>
    <row r="1708" spans="7:9" ht="12.75">
      <c r="G1708" s="25"/>
      <c r="I1708" s="23"/>
    </row>
    <row r="1709" spans="7:9" ht="12.75">
      <c r="G1709" s="25"/>
      <c r="I1709" s="23"/>
    </row>
    <row r="1710" spans="7:9" ht="12.75">
      <c r="G1710" s="25"/>
      <c r="I1710" s="23"/>
    </row>
    <row r="1711" spans="7:9" ht="12.75">
      <c r="G1711" s="25"/>
      <c r="I1711" s="23"/>
    </row>
    <row r="1712" spans="7:9" ht="12.75">
      <c r="G1712" s="25"/>
      <c r="I1712" s="23"/>
    </row>
    <row r="1713" spans="7:9" ht="12.75">
      <c r="G1713" s="25"/>
      <c r="I1713" s="23"/>
    </row>
    <row r="1714" spans="7:9" ht="12.75">
      <c r="G1714" s="25"/>
      <c r="I1714" s="23"/>
    </row>
    <row r="1715" spans="7:9" ht="12.75">
      <c r="G1715" s="25"/>
      <c r="I1715" s="23"/>
    </row>
    <row r="1716" spans="7:9" ht="12.75">
      <c r="G1716" s="25"/>
      <c r="I1716" s="23"/>
    </row>
    <row r="1717" spans="7:9" ht="12.75">
      <c r="G1717" s="25"/>
      <c r="I1717" s="23"/>
    </row>
    <row r="1718" spans="7:9" ht="12.75">
      <c r="G1718" s="25"/>
      <c r="I1718" s="23"/>
    </row>
    <row r="1719" spans="7:9" ht="12.75">
      <c r="G1719" s="25"/>
      <c r="I1719" s="23"/>
    </row>
    <row r="1720" spans="7:9" ht="12.75">
      <c r="G1720" s="25"/>
      <c r="I1720" s="23"/>
    </row>
    <row r="1721" spans="7:9" ht="12.75">
      <c r="G1721" s="25"/>
      <c r="I1721" s="23"/>
    </row>
    <row r="1722" spans="7:9" ht="12.75">
      <c r="G1722" s="25"/>
      <c r="I1722" s="23"/>
    </row>
    <row r="1723" spans="7:9" ht="12.75">
      <c r="G1723" s="25"/>
      <c r="I1723" s="23"/>
    </row>
    <row r="1724" spans="7:9" ht="12.75">
      <c r="G1724" s="25"/>
      <c r="I1724" s="23"/>
    </row>
    <row r="1725" spans="7:9" ht="12.75">
      <c r="G1725" s="25"/>
      <c r="I1725" s="23"/>
    </row>
    <row r="1726" spans="7:9" ht="12.75">
      <c r="G1726" s="25"/>
      <c r="I1726" s="23"/>
    </row>
    <row r="1727" spans="7:9" ht="12.75">
      <c r="G1727" s="25"/>
      <c r="I1727" s="23"/>
    </row>
    <row r="1728" spans="7:9" ht="12.75">
      <c r="G1728" s="25"/>
      <c r="I1728" s="23"/>
    </row>
    <row r="1729" spans="7:9" ht="12.75">
      <c r="G1729" s="25"/>
      <c r="I1729" s="23"/>
    </row>
    <row r="1730" spans="7:9" ht="12.75">
      <c r="G1730" s="25"/>
      <c r="I1730" s="23"/>
    </row>
    <row r="1731" spans="7:9" ht="12.75">
      <c r="G1731" s="25"/>
      <c r="I1731" s="23"/>
    </row>
    <row r="1732" spans="7:9" ht="12.75">
      <c r="G1732" s="25"/>
      <c r="I1732" s="23"/>
    </row>
    <row r="1733" spans="7:9" ht="12.75">
      <c r="G1733" s="25"/>
      <c r="I1733" s="23"/>
    </row>
    <row r="1734" spans="7:9" ht="12.75">
      <c r="G1734" s="25"/>
      <c r="I1734" s="23"/>
    </row>
    <row r="1735" spans="7:9" ht="12.75">
      <c r="G1735" s="25"/>
      <c r="I1735" s="23"/>
    </row>
    <row r="1736" spans="7:9" ht="12.75">
      <c r="G1736" s="25"/>
      <c r="I1736" s="23"/>
    </row>
    <row r="1737" spans="7:9" ht="12.75">
      <c r="G1737" s="25"/>
      <c r="I1737" s="23"/>
    </row>
    <row r="1738" spans="7:9" ht="12.75">
      <c r="G1738" s="25"/>
      <c r="I1738" s="23"/>
    </row>
    <row r="1739" spans="7:9" ht="12.75">
      <c r="G1739" s="25"/>
      <c r="I1739" s="23"/>
    </row>
    <row r="1740" spans="7:9" ht="12.75">
      <c r="G1740" s="25"/>
      <c r="I1740" s="23"/>
    </row>
    <row r="1741" spans="7:9" ht="12.75">
      <c r="G1741" s="25"/>
      <c r="I1741" s="23"/>
    </row>
    <row r="1742" spans="7:9" ht="12.75">
      <c r="G1742" s="25"/>
      <c r="I1742" s="23"/>
    </row>
    <row r="1743" spans="7:9" ht="12.75">
      <c r="G1743" s="25"/>
      <c r="I1743" s="23"/>
    </row>
    <row r="1744" spans="7:9" ht="12.75">
      <c r="G1744" s="25"/>
      <c r="I1744" s="23"/>
    </row>
    <row r="1745" spans="7:9" ht="12.75">
      <c r="G1745" s="25"/>
      <c r="I1745" s="23"/>
    </row>
    <row r="1746" spans="7:9" ht="12.75">
      <c r="G1746" s="25"/>
      <c r="I1746" s="23"/>
    </row>
    <row r="1747" spans="7:9" ht="12.75">
      <c r="G1747" s="25"/>
      <c r="I1747" s="23"/>
    </row>
    <row r="1748" spans="7:9" ht="12.75">
      <c r="G1748" s="25"/>
      <c r="I1748" s="23"/>
    </row>
    <row r="1749" spans="7:9" ht="12.75">
      <c r="G1749" s="25"/>
      <c r="I1749" s="23"/>
    </row>
    <row r="1750" spans="7:9" ht="12.75">
      <c r="G1750" s="25"/>
      <c r="I1750" s="23"/>
    </row>
    <row r="1751" spans="7:9" ht="12.75">
      <c r="G1751" s="25"/>
      <c r="I1751" s="23"/>
    </row>
    <row r="1752" spans="7:9" ht="12.75">
      <c r="G1752" s="25"/>
      <c r="I1752" s="23"/>
    </row>
    <row r="1753" spans="7:9" ht="12.75">
      <c r="G1753" s="25"/>
      <c r="I1753" s="23"/>
    </row>
    <row r="1754" spans="7:9" ht="12.75">
      <c r="G1754" s="25"/>
      <c r="I1754" s="23"/>
    </row>
    <row r="1755" spans="7:9" ht="12.75">
      <c r="G1755" s="25"/>
      <c r="I1755" s="23"/>
    </row>
    <row r="1756" spans="7:9" ht="12.75">
      <c r="G1756" s="25"/>
      <c r="I1756" s="23"/>
    </row>
    <row r="1757" spans="7:9" ht="12.75">
      <c r="G1757" s="25"/>
      <c r="I1757" s="23"/>
    </row>
    <row r="1758" spans="7:9" ht="12.75">
      <c r="G1758" s="25"/>
      <c r="I1758" s="23"/>
    </row>
    <row r="1759" spans="7:9" ht="12.75">
      <c r="G1759" s="25"/>
      <c r="I1759" s="23"/>
    </row>
    <row r="1760" spans="7:9" ht="12.75">
      <c r="G1760" s="25"/>
      <c r="I1760" s="23"/>
    </row>
    <row r="1761" spans="7:9" ht="12.75">
      <c r="G1761" s="25"/>
      <c r="I1761" s="23"/>
    </row>
    <row r="1762" spans="7:9" ht="12.75">
      <c r="G1762" s="25"/>
      <c r="I1762" s="23"/>
    </row>
    <row r="1763" spans="7:9" ht="12.75">
      <c r="G1763" s="25"/>
      <c r="I1763" s="23"/>
    </row>
    <row r="1764" spans="7:9" ht="12.75">
      <c r="G1764" s="25"/>
      <c r="I1764" s="23"/>
    </row>
    <row r="1765" spans="7:9" ht="12.75">
      <c r="G1765" s="25"/>
      <c r="I1765" s="23"/>
    </row>
    <row r="1766" spans="7:9" ht="12.75">
      <c r="G1766" s="25"/>
      <c r="I1766" s="23"/>
    </row>
    <row r="1767" spans="7:9" ht="12.75">
      <c r="G1767" s="25"/>
      <c r="I1767" s="23"/>
    </row>
    <row r="1768" spans="7:9" ht="12.75">
      <c r="G1768" s="25"/>
      <c r="I1768" s="23"/>
    </row>
    <row r="1769" spans="7:9" ht="12.75">
      <c r="G1769" s="25"/>
      <c r="I1769" s="23"/>
    </row>
    <row r="1770" spans="7:9" ht="12.75">
      <c r="G1770" s="25"/>
      <c r="I1770" s="23"/>
    </row>
    <row r="1771" spans="7:9" ht="12.75">
      <c r="G1771" s="25"/>
      <c r="I1771" s="23"/>
    </row>
    <row r="1772" spans="7:9" ht="12.75">
      <c r="G1772" s="25"/>
      <c r="I1772" s="23"/>
    </row>
    <row r="1773" spans="7:9" ht="12.75">
      <c r="G1773" s="25"/>
      <c r="I1773" s="23"/>
    </row>
    <row r="1774" spans="7:9" ht="12.75">
      <c r="G1774" s="25"/>
      <c r="I1774" s="23"/>
    </row>
    <row r="1775" spans="7:9" ht="12.75">
      <c r="G1775" s="25"/>
      <c r="I1775" s="23"/>
    </row>
    <row r="1776" spans="7:9" ht="12.75">
      <c r="G1776" s="25"/>
      <c r="I1776" s="23"/>
    </row>
    <row r="1777" spans="7:9" ht="12.75">
      <c r="G1777" s="25"/>
      <c r="I1777" s="23"/>
    </row>
    <row r="1778" spans="7:9" ht="12.75">
      <c r="G1778" s="25"/>
      <c r="I1778" s="23"/>
    </row>
    <row r="1779" spans="7:9" ht="12.75">
      <c r="G1779" s="25"/>
      <c r="I1779" s="23"/>
    </row>
    <row r="1780" spans="7:9" ht="12.75">
      <c r="G1780" s="25"/>
      <c r="I1780" s="23"/>
    </row>
    <row r="1781" spans="7:9" ht="12.75">
      <c r="G1781" s="25"/>
      <c r="I1781" s="23"/>
    </row>
    <row r="1782" spans="7:9" ht="12.75">
      <c r="G1782" s="25"/>
      <c r="I1782" s="23"/>
    </row>
    <row r="1783" spans="7:9" ht="12.75">
      <c r="G1783" s="25"/>
      <c r="I1783" s="23"/>
    </row>
    <row r="1784" spans="7:9" ht="12.75">
      <c r="G1784" s="25"/>
      <c r="I1784" s="23"/>
    </row>
    <row r="1785" spans="7:9" ht="12.75">
      <c r="G1785" s="25"/>
      <c r="I1785" s="23"/>
    </row>
    <row r="1786" spans="7:9" ht="12.75">
      <c r="G1786" s="25"/>
      <c r="I1786" s="23"/>
    </row>
    <row r="1787" spans="7:9" ht="12.75">
      <c r="G1787" s="25"/>
      <c r="I1787" s="23"/>
    </row>
    <row r="1788" spans="7:9" ht="12.75">
      <c r="G1788" s="25"/>
      <c r="I1788" s="23"/>
    </row>
    <row r="1789" spans="7:9" ht="12.75">
      <c r="G1789" s="25"/>
      <c r="I1789" s="23"/>
    </row>
    <row r="1790" spans="7:9" ht="12.75">
      <c r="G1790" s="25"/>
      <c r="I1790" s="23"/>
    </row>
    <row r="1791" spans="7:9" ht="12.75">
      <c r="G1791" s="25"/>
      <c r="I1791" s="23"/>
    </row>
    <row r="1792" spans="7:9" ht="12.75">
      <c r="G1792" s="25"/>
      <c r="I1792" s="23"/>
    </row>
    <row r="1793" spans="7:9" ht="12.75">
      <c r="G1793" s="25"/>
      <c r="I1793" s="23"/>
    </row>
    <row r="1794" spans="7:9" ht="12.75">
      <c r="G1794" s="25"/>
      <c r="I1794" s="23"/>
    </row>
    <row r="1795" spans="7:9" ht="12.75">
      <c r="G1795" s="25"/>
      <c r="I1795" s="23"/>
    </row>
    <row r="1796" spans="7:9" ht="12.75">
      <c r="G1796" s="25"/>
      <c r="I1796" s="23"/>
    </row>
    <row r="1797" spans="7:9" ht="12.75">
      <c r="G1797" s="25"/>
      <c r="I1797" s="23"/>
    </row>
    <row r="1798" spans="7:9" ht="12.75">
      <c r="G1798" s="25"/>
      <c r="I1798" s="23"/>
    </row>
    <row r="1799" spans="7:9" ht="12.75">
      <c r="G1799" s="25"/>
      <c r="I1799" s="23"/>
    </row>
    <row r="1800" spans="7:9" ht="12.75">
      <c r="G1800" s="25"/>
      <c r="I1800" s="23"/>
    </row>
    <row r="1801" spans="7:9" ht="12.75">
      <c r="G1801" s="25"/>
      <c r="I1801" s="23"/>
    </row>
    <row r="1802" spans="7:9" ht="12.75">
      <c r="G1802" s="25"/>
      <c r="I1802" s="23"/>
    </row>
    <row r="1803" spans="7:9" ht="12.75">
      <c r="G1803" s="25"/>
      <c r="I1803" s="23"/>
    </row>
    <row r="1804" spans="7:9" ht="12.75">
      <c r="G1804" s="25"/>
      <c r="I1804" s="23"/>
    </row>
    <row r="1805" spans="7:9" ht="12.75">
      <c r="G1805" s="25"/>
      <c r="I1805" s="23"/>
    </row>
    <row r="1806" spans="7:9" ht="12.75">
      <c r="G1806" s="25"/>
      <c r="I1806" s="23"/>
    </row>
    <row r="1807" spans="7:9" ht="12.75">
      <c r="G1807" s="25"/>
      <c r="I1807" s="23"/>
    </row>
    <row r="1808" spans="7:9" ht="12.75">
      <c r="G1808" s="25"/>
      <c r="I1808" s="23"/>
    </row>
    <row r="1809" spans="7:9" ht="12.75">
      <c r="G1809" s="25"/>
      <c r="I1809" s="23"/>
    </row>
    <row r="1810" spans="7:9" ht="12.75">
      <c r="G1810" s="25"/>
      <c r="I1810" s="23"/>
    </row>
    <row r="1811" spans="7:9" ht="12.75">
      <c r="G1811" s="25"/>
      <c r="I1811" s="23"/>
    </row>
    <row r="1812" spans="7:9" ht="12.75">
      <c r="G1812" s="25"/>
      <c r="I1812" s="23"/>
    </row>
    <row r="1813" spans="7:9" ht="12.75">
      <c r="G1813" s="25"/>
      <c r="I1813" s="23"/>
    </row>
    <row r="1814" spans="7:9" ht="12.75">
      <c r="G1814" s="25"/>
      <c r="I1814" s="23"/>
    </row>
    <row r="1815" spans="7:9" ht="12.75">
      <c r="G1815" s="25"/>
      <c r="I1815" s="23"/>
    </row>
    <row r="1816" spans="7:9" ht="12.75">
      <c r="G1816" s="25"/>
      <c r="I1816" s="23"/>
    </row>
    <row r="1817" spans="7:9" ht="12.75">
      <c r="G1817" s="25"/>
      <c r="I1817" s="23"/>
    </row>
    <row r="1818" spans="7:9" ht="12.75">
      <c r="G1818" s="25"/>
      <c r="I1818" s="23"/>
    </row>
    <row r="1819" spans="7:9" ht="12.75">
      <c r="G1819" s="25"/>
      <c r="I1819" s="23"/>
    </row>
    <row r="1820" spans="7:9" ht="12.75">
      <c r="G1820" s="25"/>
      <c r="I1820" s="23"/>
    </row>
    <row r="1821" spans="7:9" ht="12.75">
      <c r="G1821" s="25"/>
      <c r="I1821" s="23"/>
    </row>
    <row r="1822" spans="7:9" ht="12.75">
      <c r="G1822" s="25"/>
      <c r="I1822" s="23"/>
    </row>
    <row r="1823" spans="7:9" ht="12.75">
      <c r="G1823" s="25"/>
      <c r="I1823" s="23"/>
    </row>
    <row r="1824" spans="7:9" ht="12.75">
      <c r="G1824" s="25"/>
      <c r="I1824" s="23"/>
    </row>
    <row r="1825" spans="7:9" ht="12.75">
      <c r="G1825" s="25"/>
      <c r="I1825" s="23"/>
    </row>
    <row r="1826" spans="7:9" ht="12.75">
      <c r="G1826" s="25"/>
      <c r="I1826" s="23"/>
    </row>
    <row r="1827" spans="7:9" ht="12.75">
      <c r="G1827" s="25"/>
      <c r="I1827" s="23"/>
    </row>
    <row r="1828" spans="7:9" ht="12.75">
      <c r="G1828" s="25"/>
      <c r="I1828" s="23"/>
    </row>
    <row r="1829" spans="7:9" ht="12.75">
      <c r="G1829" s="25"/>
      <c r="I1829" s="23"/>
    </row>
    <row r="1830" spans="7:9" ht="12.75">
      <c r="G1830" s="25"/>
      <c r="I1830" s="23"/>
    </row>
    <row r="1831" spans="7:9" ht="12.75">
      <c r="G1831" s="25"/>
      <c r="I1831" s="23"/>
    </row>
    <row r="1832" spans="7:9" ht="12.75">
      <c r="G1832" s="25"/>
      <c r="I1832" s="23"/>
    </row>
    <row r="1833" spans="7:9" ht="12.75">
      <c r="G1833" s="25"/>
      <c r="I1833" s="23"/>
    </row>
    <row r="1834" spans="7:9" ht="12.75">
      <c r="G1834" s="25"/>
      <c r="I1834" s="23"/>
    </row>
    <row r="1835" spans="7:9" ht="12.75">
      <c r="G1835" s="25"/>
      <c r="I1835" s="23"/>
    </row>
    <row r="1836" spans="7:9" ht="12.75">
      <c r="G1836" s="25"/>
      <c r="I1836" s="23"/>
    </row>
    <row r="1837" spans="7:9" ht="12.75">
      <c r="G1837" s="25"/>
      <c r="I1837" s="23"/>
    </row>
    <row r="1838" spans="7:9" ht="12.75">
      <c r="G1838" s="25"/>
      <c r="I1838" s="23"/>
    </row>
    <row r="1839" spans="7:9" ht="12.75">
      <c r="G1839" s="25"/>
      <c r="I1839" s="23"/>
    </row>
    <row r="1840" spans="7:9" ht="12.75">
      <c r="G1840" s="25"/>
      <c r="I1840" s="23"/>
    </row>
    <row r="1841" spans="7:9" ht="12.75">
      <c r="G1841" s="25"/>
      <c r="I1841" s="23"/>
    </row>
    <row r="1842" spans="7:9" ht="12.75">
      <c r="G1842" s="25"/>
      <c r="I1842" s="23"/>
    </row>
    <row r="1843" spans="7:9" ht="12.75">
      <c r="G1843" s="25"/>
      <c r="I1843" s="23"/>
    </row>
    <row r="1844" spans="7:9" ht="12.75">
      <c r="G1844" s="25"/>
      <c r="I1844" s="23"/>
    </row>
    <row r="1845" spans="7:9" ht="12.75">
      <c r="G1845" s="25"/>
      <c r="I1845" s="23"/>
    </row>
    <row r="1846" spans="7:9" ht="12.75">
      <c r="G1846" s="25"/>
      <c r="I1846" s="23"/>
    </row>
    <row r="1847" spans="7:9" ht="12.75">
      <c r="G1847" s="25"/>
      <c r="I1847" s="23"/>
    </row>
    <row r="1848" spans="7:9" ht="12.75">
      <c r="G1848" s="25"/>
      <c r="I1848" s="23"/>
    </row>
    <row r="1849" spans="7:9" ht="12.75">
      <c r="G1849" s="25"/>
      <c r="I1849" s="23"/>
    </row>
    <row r="1850" spans="7:9" ht="12.75">
      <c r="G1850" s="25"/>
      <c r="I1850" s="23"/>
    </row>
    <row r="1851" spans="7:9" ht="12.75">
      <c r="G1851" s="25"/>
      <c r="I1851" s="23"/>
    </row>
    <row r="1852" spans="7:9" ht="12.75">
      <c r="G1852" s="25"/>
      <c r="I1852" s="23"/>
    </row>
    <row r="1853" spans="7:9" ht="12.75">
      <c r="G1853" s="25"/>
      <c r="I1853" s="23"/>
    </row>
    <row r="1854" spans="7:9" ht="12.75">
      <c r="G1854" s="25"/>
      <c r="I1854" s="23"/>
    </row>
    <row r="1855" spans="7:9" ht="12.75">
      <c r="G1855" s="25"/>
      <c r="I1855" s="23"/>
    </row>
    <row r="1856" spans="7:9" ht="12.75">
      <c r="G1856" s="25"/>
      <c r="I1856" s="23"/>
    </row>
    <row r="1857" spans="7:9" ht="12.75">
      <c r="G1857" s="25"/>
      <c r="I1857" s="23"/>
    </row>
    <row r="1858" spans="7:9" ht="12.75">
      <c r="G1858" s="25"/>
      <c r="I1858" s="23"/>
    </row>
    <row r="1859" spans="7:9" ht="12.75">
      <c r="G1859" s="25"/>
      <c r="I1859" s="23"/>
    </row>
    <row r="1860" spans="7:9" ht="12.75">
      <c r="G1860" s="25"/>
      <c r="I1860" s="23"/>
    </row>
    <row r="1861" spans="7:9" ht="12.75">
      <c r="G1861" s="25"/>
      <c r="I1861" s="23"/>
    </row>
    <row r="1862" spans="7:9" ht="12.75">
      <c r="G1862" s="25"/>
      <c r="I1862" s="23"/>
    </row>
    <row r="1863" spans="7:9" ht="12.75">
      <c r="G1863" s="25"/>
      <c r="I1863" s="23"/>
    </row>
    <row r="1864" spans="7:9" ht="12.75">
      <c r="G1864" s="25"/>
      <c r="I1864" s="23"/>
    </row>
    <row r="1865" spans="7:9" ht="12.75">
      <c r="G1865" s="25"/>
      <c r="I1865" s="23"/>
    </row>
    <row r="1866" spans="7:9" ht="12.75">
      <c r="G1866" s="25"/>
      <c r="I1866" s="23"/>
    </row>
    <row r="1867" spans="7:9" ht="12.75">
      <c r="G1867" s="25"/>
      <c r="I1867" s="23"/>
    </row>
    <row r="1868" spans="7:9" ht="12.75">
      <c r="G1868" s="25"/>
      <c r="I1868" s="23"/>
    </row>
    <row r="1869" spans="7:9" ht="12.75">
      <c r="G1869" s="25"/>
      <c r="I1869" s="23"/>
    </row>
    <row r="1870" spans="7:9" ht="12.75">
      <c r="G1870" s="25"/>
      <c r="I1870" s="23"/>
    </row>
    <row r="1871" spans="7:9" ht="12.75">
      <c r="G1871" s="25"/>
      <c r="I1871" s="23"/>
    </row>
    <row r="1872" spans="7:9" ht="12.75">
      <c r="G1872" s="25"/>
      <c r="I1872" s="23"/>
    </row>
    <row r="1873" spans="7:9" ht="12.75">
      <c r="G1873" s="25"/>
      <c r="I1873" s="23"/>
    </row>
    <row r="1874" spans="7:9" ht="12.75">
      <c r="G1874" s="25"/>
      <c r="I1874" s="23"/>
    </row>
    <row r="1875" spans="7:9" ht="12.75">
      <c r="G1875" s="25"/>
      <c r="I1875" s="23"/>
    </row>
    <row r="1876" spans="7:9" ht="12.75">
      <c r="G1876" s="25"/>
      <c r="I1876" s="23"/>
    </row>
    <row r="1877" spans="7:9" ht="12.75">
      <c r="G1877" s="25"/>
      <c r="I1877" s="23"/>
    </row>
    <row r="1878" spans="7:9" ht="12.75">
      <c r="G1878" s="25"/>
      <c r="I1878" s="23"/>
    </row>
    <row r="1879" spans="7:9" ht="12.75">
      <c r="G1879" s="25"/>
      <c r="I1879" s="23"/>
    </row>
    <row r="1880" spans="7:9" ht="12.75">
      <c r="G1880" s="25"/>
      <c r="I1880" s="23"/>
    </row>
    <row r="1881" spans="7:9" ht="12.75">
      <c r="G1881" s="25"/>
      <c r="I1881" s="23"/>
    </row>
    <row r="1882" spans="7:9" ht="12.75">
      <c r="G1882" s="25"/>
      <c r="I1882" s="23"/>
    </row>
    <row r="1883" spans="7:9" ht="12.75">
      <c r="G1883" s="25"/>
      <c r="I1883" s="23"/>
    </row>
    <row r="1884" spans="7:9" ht="12.75">
      <c r="G1884" s="25"/>
      <c r="I1884" s="23"/>
    </row>
    <row r="1885" spans="7:9" ht="12.75">
      <c r="G1885" s="25"/>
      <c r="I1885" s="23"/>
    </row>
    <row r="1886" spans="7:9" ht="12.75">
      <c r="G1886" s="25"/>
      <c r="I1886" s="23"/>
    </row>
    <row r="1887" spans="7:9" ht="12.75">
      <c r="G1887" s="25"/>
      <c r="I1887" s="23"/>
    </row>
    <row r="1888" spans="7:9" ht="12.75">
      <c r="G1888" s="25"/>
      <c r="I1888" s="23"/>
    </row>
    <row r="1889" spans="7:9" ht="12.75">
      <c r="G1889" s="25"/>
      <c r="I1889" s="23"/>
    </row>
    <row r="1890" spans="7:9" ht="12.75">
      <c r="G1890" s="25"/>
      <c r="I1890" s="23"/>
    </row>
    <row r="1891" spans="7:9" ht="12.75">
      <c r="G1891" s="25"/>
      <c r="I1891" s="23"/>
    </row>
    <row r="1892" spans="7:9" ht="12.75">
      <c r="G1892" s="25"/>
      <c r="I1892" s="23"/>
    </row>
    <row r="1893" spans="7:9" ht="12.75">
      <c r="G1893" s="25"/>
      <c r="I1893" s="23"/>
    </row>
    <row r="1894" spans="7:9" ht="12.75">
      <c r="G1894" s="25"/>
      <c r="I1894" s="23"/>
    </row>
    <row r="1895" spans="7:9" ht="12.75">
      <c r="G1895" s="25"/>
      <c r="I1895" s="23"/>
    </row>
    <row r="1896" spans="7:9" ht="12.75">
      <c r="G1896" s="25"/>
      <c r="I1896" s="23"/>
    </row>
    <row r="1897" spans="7:9" ht="12.75">
      <c r="G1897" s="25"/>
      <c r="I1897" s="23"/>
    </row>
    <row r="1898" spans="7:9" ht="12.75">
      <c r="G1898" s="25"/>
      <c r="I1898" s="23"/>
    </row>
    <row r="1899" spans="7:9" ht="12.75">
      <c r="G1899" s="25"/>
      <c r="I1899" s="23"/>
    </row>
    <row r="1900" spans="7:9" ht="12.75">
      <c r="G1900" s="25"/>
      <c r="I1900" s="23"/>
    </row>
    <row r="1901" spans="7:9" ht="12.75">
      <c r="G1901" s="25"/>
      <c r="I1901" s="23"/>
    </row>
    <row r="1902" spans="7:9" ht="12.75">
      <c r="G1902" s="25"/>
      <c r="I1902" s="23"/>
    </row>
    <row r="1903" spans="7:9" ht="12.75">
      <c r="G1903" s="25"/>
      <c r="I1903" s="23"/>
    </row>
    <row r="1904" spans="7:9" ht="12.75">
      <c r="G1904" s="25"/>
      <c r="I1904" s="23"/>
    </row>
    <row r="1905" spans="7:9" ht="12.75">
      <c r="G1905" s="25"/>
      <c r="I1905" s="23"/>
    </row>
    <row r="1906" spans="7:9" ht="12.75">
      <c r="G1906" s="25"/>
      <c r="I1906" s="23"/>
    </row>
    <row r="1907" spans="7:9" ht="12.75">
      <c r="G1907" s="25"/>
      <c r="I1907" s="23"/>
    </row>
    <row r="1908" spans="7:9" ht="12.75">
      <c r="G1908" s="25"/>
      <c r="I1908" s="23"/>
    </row>
    <row r="1909" spans="7:9" ht="12.75">
      <c r="G1909" s="25"/>
      <c r="I1909" s="23"/>
    </row>
    <row r="1910" spans="7:9" ht="12.75">
      <c r="G1910" s="25"/>
      <c r="I1910" s="23"/>
    </row>
    <row r="1911" spans="7:9" ht="12.75">
      <c r="G1911" s="25"/>
      <c r="I1911" s="23"/>
    </row>
    <row r="1912" spans="7:9" ht="12.75">
      <c r="G1912" s="25"/>
      <c r="I1912" s="23"/>
    </row>
    <row r="1913" spans="7:9" ht="12.75">
      <c r="G1913" s="25"/>
      <c r="I1913" s="23"/>
    </row>
    <row r="1914" spans="7:9" ht="12.75">
      <c r="G1914" s="25"/>
      <c r="I1914" s="23"/>
    </row>
    <row r="1915" spans="7:9" ht="12.75">
      <c r="G1915" s="25"/>
      <c r="I1915" s="23"/>
    </row>
    <row r="1916" spans="7:9" ht="12.75">
      <c r="G1916" s="25"/>
      <c r="I1916" s="23"/>
    </row>
    <row r="1917" spans="7:9" ht="12.75">
      <c r="G1917" s="25"/>
      <c r="I1917" s="23"/>
    </row>
    <row r="1918" spans="7:9" ht="12.75">
      <c r="G1918" s="25"/>
      <c r="I1918" s="23"/>
    </row>
    <row r="1919" spans="7:9" ht="12.75">
      <c r="G1919" s="25"/>
      <c r="I1919" s="23"/>
    </row>
    <row r="1920" spans="7:9" ht="12.75">
      <c r="G1920" s="25"/>
      <c r="I1920" s="23"/>
    </row>
    <row r="1921" spans="7:9" ht="12.75">
      <c r="G1921" s="25"/>
      <c r="I1921" s="23"/>
    </row>
    <row r="1922" spans="7:9" ht="12.75">
      <c r="G1922" s="25"/>
      <c r="I1922" s="23"/>
    </row>
    <row r="1923" spans="7:9" ht="12.75">
      <c r="G1923" s="25"/>
      <c r="I1923" s="23"/>
    </row>
    <row r="1924" spans="7:9" ht="12.75">
      <c r="G1924" s="25"/>
      <c r="I1924" s="23"/>
    </row>
    <row r="1925" spans="7:9" ht="12.75">
      <c r="G1925" s="25"/>
      <c r="I1925" s="23"/>
    </row>
    <row r="1926" spans="7:9" ht="12.75">
      <c r="G1926" s="25"/>
      <c r="I1926" s="23"/>
    </row>
    <row r="1927" spans="7:9" ht="12.75">
      <c r="G1927" s="25"/>
      <c r="I1927" s="23"/>
    </row>
    <row r="1928" spans="7:9" ht="12.75">
      <c r="G1928" s="25"/>
      <c r="I1928" s="23"/>
    </row>
    <row r="1929" spans="7:9" ht="12.75">
      <c r="G1929" s="25"/>
      <c r="I1929" s="23"/>
    </row>
    <row r="1930" spans="7:9" ht="12.75">
      <c r="G1930" s="25"/>
      <c r="I1930" s="23"/>
    </row>
    <row r="1931" spans="7:9" ht="12.75">
      <c r="G1931" s="25"/>
      <c r="I1931" s="23"/>
    </row>
    <row r="1932" spans="7:9" ht="12.75">
      <c r="G1932" s="25"/>
      <c r="I1932" s="23"/>
    </row>
    <row r="1933" spans="7:9" ht="12.75">
      <c r="G1933" s="25"/>
      <c r="I1933" s="23"/>
    </row>
    <row r="1934" spans="7:9" ht="12.75">
      <c r="G1934" s="25"/>
      <c r="I1934" s="23"/>
    </row>
    <row r="1935" spans="7:9" ht="12.75">
      <c r="G1935" s="25"/>
      <c r="I1935" s="23"/>
    </row>
    <row r="1936" spans="7:9" ht="12.75">
      <c r="G1936" s="25"/>
      <c r="I1936" s="23"/>
    </row>
    <row r="1937" spans="7:9" ht="12.75">
      <c r="G1937" s="25"/>
      <c r="I1937" s="23"/>
    </row>
    <row r="1938" spans="7:9" ht="12.75">
      <c r="G1938" s="25"/>
      <c r="I1938" s="23"/>
    </row>
    <row r="1939" spans="7:9" ht="12.75">
      <c r="G1939" s="25"/>
      <c r="I1939" s="23"/>
    </row>
    <row r="1940" spans="7:9" ht="12.75">
      <c r="G1940" s="25"/>
      <c r="I1940" s="23"/>
    </row>
    <row r="1941" spans="7:9" ht="12.75">
      <c r="G1941" s="25"/>
      <c r="I1941" s="23"/>
    </row>
    <row r="1942" spans="7:9" ht="12.75">
      <c r="G1942" s="25"/>
      <c r="I1942" s="23"/>
    </row>
    <row r="1943" spans="7:9" ht="12.75">
      <c r="G1943" s="25"/>
      <c r="I1943" s="23"/>
    </row>
    <row r="1944" spans="7:9" ht="12.75">
      <c r="G1944" s="25"/>
      <c r="I1944" s="23"/>
    </row>
    <row r="1945" spans="7:9" ht="12.75">
      <c r="G1945" s="25"/>
      <c r="I1945" s="23"/>
    </row>
    <row r="1946" spans="7:9" ht="12.75">
      <c r="G1946" s="25"/>
      <c r="I1946" s="23"/>
    </row>
    <row r="1947" spans="7:9" ht="12.75">
      <c r="G1947" s="25"/>
      <c r="I1947" s="23"/>
    </row>
    <row r="1948" spans="7:9" ht="12.75">
      <c r="G1948" s="25"/>
      <c r="I1948" s="23"/>
    </row>
    <row r="1949" spans="7:9" ht="12.75">
      <c r="G1949" s="25"/>
      <c r="I1949" s="23"/>
    </row>
    <row r="1950" spans="7:9" ht="12.75">
      <c r="G1950" s="25"/>
      <c r="I1950" s="23"/>
    </row>
    <row r="1951" spans="7:9" ht="12.75">
      <c r="G1951" s="25"/>
      <c r="I1951" s="23"/>
    </row>
    <row r="1952" spans="7:9" ht="12.75">
      <c r="G1952" s="25"/>
      <c r="I1952" s="23"/>
    </row>
    <row r="1953" spans="7:9" ht="12.75">
      <c r="G1953" s="25"/>
      <c r="I1953" s="23"/>
    </row>
    <row r="1954" spans="7:9" ht="12.75">
      <c r="G1954" s="25"/>
      <c r="I1954" s="23"/>
    </row>
    <row r="1955" spans="7:9" ht="12.75">
      <c r="G1955" s="25"/>
      <c r="I1955" s="23"/>
    </row>
    <row r="1956" spans="7:9" ht="12.75">
      <c r="G1956" s="25"/>
      <c r="I1956" s="23"/>
    </row>
    <row r="1957" spans="7:9" ht="12.75">
      <c r="G1957" s="25"/>
      <c r="I1957" s="23"/>
    </row>
    <row r="1958" spans="7:9" ht="12.75">
      <c r="G1958" s="25"/>
      <c r="I1958" s="23"/>
    </row>
    <row r="1959" spans="7:9" ht="12.75">
      <c r="G1959" s="25"/>
      <c r="I1959" s="23"/>
    </row>
    <row r="1960" spans="7:9" ht="12.75">
      <c r="G1960" s="25"/>
      <c r="I1960" s="23"/>
    </row>
    <row r="1961" spans="7:9" ht="12.75">
      <c r="G1961" s="25"/>
      <c r="I1961" s="23"/>
    </row>
    <row r="1962" spans="7:9" ht="12.75">
      <c r="G1962" s="25"/>
      <c r="I1962" s="23"/>
    </row>
    <row r="1963" spans="7:9" ht="12.75">
      <c r="G1963" s="25"/>
      <c r="I1963" s="23"/>
    </row>
    <row r="1964" spans="7:9" ht="12.75">
      <c r="G1964" s="25"/>
      <c r="I1964" s="23"/>
    </row>
    <row r="1965" spans="7:9" ht="12.75">
      <c r="G1965" s="25"/>
      <c r="I1965" s="23"/>
    </row>
    <row r="1966" spans="7:9" ht="12.75">
      <c r="G1966" s="25"/>
      <c r="I1966" s="23"/>
    </row>
    <row r="1967" spans="7:9" ht="12.75">
      <c r="G1967" s="25"/>
      <c r="I1967" s="23"/>
    </row>
    <row r="1968" spans="7:9" ht="12.75">
      <c r="G1968" s="25"/>
      <c r="I1968" s="23"/>
    </row>
    <row r="1969" spans="7:9" ht="12.75">
      <c r="G1969" s="25"/>
      <c r="I1969" s="23"/>
    </row>
    <row r="1970" spans="7:9" ht="12.75">
      <c r="G1970" s="25"/>
      <c r="I1970" s="23"/>
    </row>
    <row r="1971" spans="7:9" ht="12.75">
      <c r="G1971" s="25"/>
      <c r="I1971" s="23"/>
    </row>
    <row r="1972" spans="7:9" ht="12.75">
      <c r="G1972" s="25"/>
      <c r="I1972" s="23"/>
    </row>
    <row r="1973" spans="7:9" ht="12.75">
      <c r="G1973" s="25"/>
      <c r="I1973" s="23"/>
    </row>
    <row r="1974" spans="7:9" ht="12.75">
      <c r="G1974" s="25"/>
      <c r="I1974" s="23"/>
    </row>
    <row r="1975" spans="7:9" ht="12.75">
      <c r="G1975" s="25"/>
      <c r="I1975" s="23"/>
    </row>
    <row r="1976" spans="7:9" ht="12.75">
      <c r="G1976" s="25"/>
      <c r="I1976" s="23"/>
    </row>
    <row r="1977" spans="7:9" ht="12.75">
      <c r="G1977" s="25"/>
      <c r="I1977" s="23"/>
    </row>
    <row r="1978" spans="7:9" ht="12.75">
      <c r="G1978" s="25"/>
      <c r="I1978" s="23"/>
    </row>
    <row r="1979" spans="7:9" ht="12.75">
      <c r="G1979" s="25"/>
      <c r="I1979" s="23"/>
    </row>
    <row r="1980" spans="7:9" ht="12.75">
      <c r="G1980" s="25"/>
      <c r="I1980" s="23"/>
    </row>
    <row r="1981" spans="7:9" ht="12.75">
      <c r="G1981" s="25"/>
      <c r="I1981" s="23"/>
    </row>
    <row r="1982" spans="7:9" ht="12.75">
      <c r="G1982" s="25"/>
      <c r="I1982" s="23"/>
    </row>
    <row r="1983" spans="7:9" ht="12.75">
      <c r="G1983" s="25"/>
      <c r="I1983" s="23"/>
    </row>
    <row r="1984" spans="7:9" ht="12.75">
      <c r="G1984" s="25"/>
      <c r="I1984" s="23"/>
    </row>
    <row r="1985" spans="7:9" ht="12.75">
      <c r="G1985" s="25"/>
      <c r="I1985" s="23"/>
    </row>
    <row r="1986" spans="7:9" ht="12.75">
      <c r="G1986" s="25"/>
      <c r="I1986" s="23"/>
    </row>
    <row r="1987" spans="7:9" ht="12.75">
      <c r="G1987" s="25"/>
      <c r="I1987" s="23"/>
    </row>
    <row r="1988" spans="7:9" ht="12.75">
      <c r="G1988" s="25"/>
      <c r="I1988" s="23"/>
    </row>
    <row r="1989" spans="7:9" ht="12.75">
      <c r="G1989" s="25"/>
      <c r="I1989" s="23"/>
    </row>
    <row r="1990" spans="7:9" ht="12.75">
      <c r="G1990" s="25"/>
      <c r="I1990" s="23"/>
    </row>
    <row r="1991" spans="7:9" ht="12.75">
      <c r="G1991" s="25"/>
      <c r="I1991" s="23"/>
    </row>
    <row r="1992" spans="7:9" ht="12.75">
      <c r="G1992" s="25"/>
      <c r="I1992" s="23"/>
    </row>
    <row r="1993" spans="7:9" ht="12.75">
      <c r="G1993" s="25"/>
      <c r="I1993" s="23"/>
    </row>
    <row r="1994" spans="7:9" ht="12.75">
      <c r="G1994" s="25"/>
      <c r="I1994" s="23"/>
    </row>
    <row r="1995" spans="7:9" ht="12.75">
      <c r="G1995" s="25"/>
      <c r="I1995" s="23"/>
    </row>
    <row r="1996" spans="7:9" ht="12.75">
      <c r="G1996" s="25"/>
      <c r="I1996" s="23"/>
    </row>
    <row r="1997" spans="7:9" ht="12.75">
      <c r="G1997" s="25"/>
      <c r="I1997" s="23"/>
    </row>
    <row r="1998" spans="7:9" ht="12.75">
      <c r="G1998" s="25"/>
      <c r="I1998" s="23"/>
    </row>
    <row r="1999" spans="7:9" ht="12.75">
      <c r="G1999" s="25"/>
      <c r="I1999" s="23"/>
    </row>
    <row r="2000" spans="7:9" ht="12.75">
      <c r="G2000" s="25"/>
      <c r="I2000" s="23"/>
    </row>
    <row r="2001" spans="7:9" ht="12.75">
      <c r="G2001" s="25"/>
      <c r="I2001" s="23"/>
    </row>
    <row r="2002" spans="7:9" ht="12.75">
      <c r="G2002" s="25"/>
      <c r="I2002" s="23"/>
    </row>
    <row r="2003" spans="7:9" ht="12.75">
      <c r="G2003" s="25"/>
      <c r="I2003" s="23"/>
    </row>
    <row r="2004" spans="7:9" ht="12.75">
      <c r="G2004" s="25"/>
      <c r="I2004" s="23"/>
    </row>
    <row r="2005" spans="7:9" ht="12.75">
      <c r="G2005" s="25"/>
      <c r="I2005" s="23"/>
    </row>
    <row r="2006" spans="7:9" ht="12.75">
      <c r="G2006" s="25"/>
      <c r="I2006" s="23"/>
    </row>
    <row r="2007" spans="7:9" ht="12.75">
      <c r="G2007" s="25"/>
      <c r="I2007" s="23"/>
    </row>
    <row r="2008" spans="7:9" ht="12.75">
      <c r="G2008" s="25"/>
      <c r="I2008" s="23"/>
    </row>
    <row r="2009" spans="7:9" ht="12.75">
      <c r="G2009" s="25"/>
      <c r="I2009" s="23"/>
    </row>
    <row r="2010" spans="7:9" ht="12.75">
      <c r="G2010" s="25"/>
      <c r="I2010" s="23"/>
    </row>
    <row r="2011" spans="7:9" ht="12.75">
      <c r="G2011" s="25"/>
      <c r="I2011" s="23"/>
    </row>
    <row r="2012" spans="7:9" ht="12.75">
      <c r="G2012" s="25"/>
      <c r="I2012" s="23"/>
    </row>
    <row r="2013" spans="7:9" ht="12.75">
      <c r="G2013" s="25"/>
      <c r="I2013" s="23"/>
    </row>
    <row r="2014" spans="7:9" ht="12.75">
      <c r="G2014" s="25"/>
      <c r="I2014" s="23"/>
    </row>
    <row r="2015" spans="7:9" ht="12.75">
      <c r="G2015" s="25"/>
      <c r="I2015" s="23"/>
    </row>
    <row r="2016" spans="7:9" ht="12.75">
      <c r="G2016" s="25"/>
      <c r="I2016" s="23"/>
    </row>
    <row r="2017" spans="7:9" ht="12.75">
      <c r="G2017" s="25"/>
      <c r="I2017" s="23"/>
    </row>
    <row r="2018" spans="7:9" ht="12.75">
      <c r="G2018" s="25"/>
      <c r="I2018" s="23"/>
    </row>
    <row r="2019" spans="7:9" ht="12.75">
      <c r="G2019" s="25"/>
      <c r="I2019" s="23"/>
    </row>
    <row r="2020" spans="7:9" ht="12.75">
      <c r="G2020" s="25"/>
      <c r="I2020" s="23"/>
    </row>
    <row r="2021" spans="7:9" ht="12.75">
      <c r="G2021" s="25"/>
      <c r="I2021" s="23"/>
    </row>
    <row r="2022" spans="7:9" ht="12.75">
      <c r="G2022" s="25"/>
      <c r="I2022" s="23"/>
    </row>
    <row r="2023" spans="7:9" ht="12.75">
      <c r="G2023" s="25"/>
      <c r="I2023" s="23"/>
    </row>
    <row r="2024" spans="7:9" ht="12.75">
      <c r="G2024" s="25"/>
      <c r="I2024" s="23"/>
    </row>
    <row r="2025" spans="7:9" ht="12.75">
      <c r="G2025" s="25"/>
      <c r="I2025" s="23"/>
    </row>
    <row r="2026" spans="7:9" ht="12.75">
      <c r="G2026" s="25"/>
      <c r="I2026" s="23"/>
    </row>
    <row r="2027" spans="7:9" ht="12.75">
      <c r="G2027" s="25"/>
      <c r="I2027" s="23"/>
    </row>
    <row r="2028" spans="7:9" ht="12.75">
      <c r="G2028" s="25"/>
      <c r="I2028" s="23"/>
    </row>
    <row r="2029" spans="7:9" ht="12.75">
      <c r="G2029" s="25"/>
      <c r="I2029" s="23"/>
    </row>
    <row r="2030" spans="7:9" ht="12.75">
      <c r="G2030" s="25"/>
      <c r="I2030" s="23"/>
    </row>
    <row r="2031" spans="7:9" ht="12.75">
      <c r="G2031" s="25"/>
      <c r="I2031" s="23"/>
    </row>
    <row r="2032" spans="7:9" ht="12.75">
      <c r="G2032" s="25"/>
      <c r="I2032" s="23"/>
    </row>
    <row r="2033" spans="7:9" ht="12.75">
      <c r="G2033" s="25"/>
      <c r="I2033" s="23"/>
    </row>
    <row r="2034" spans="7:9" ht="12.75">
      <c r="G2034" s="25"/>
      <c r="I2034" s="23"/>
    </row>
    <row r="2035" spans="7:9" ht="12.75">
      <c r="G2035" s="25"/>
      <c r="I2035" s="23"/>
    </row>
    <row r="2036" spans="7:9" ht="12.75">
      <c r="G2036" s="25"/>
      <c r="I2036" s="23"/>
    </row>
    <row r="2037" spans="7:9" ht="12.75">
      <c r="G2037" s="25"/>
      <c r="I2037" s="23"/>
    </row>
    <row r="2038" spans="7:9" ht="12.75">
      <c r="G2038" s="25"/>
      <c r="I2038" s="23"/>
    </row>
    <row r="2039" spans="7:9" ht="12.75">
      <c r="G2039" s="25"/>
      <c r="I2039" s="23"/>
    </row>
    <row r="2040" spans="7:9" ht="12.75">
      <c r="G2040" s="25"/>
      <c r="I2040" s="23"/>
    </row>
    <row r="2041" spans="7:9" ht="12.75">
      <c r="G2041" s="25"/>
      <c r="I2041" s="23"/>
    </row>
    <row r="2042" spans="7:9" ht="12.75">
      <c r="G2042" s="25"/>
      <c r="I2042" s="23"/>
    </row>
    <row r="2043" spans="7:9" ht="12.75">
      <c r="G2043" s="25"/>
      <c r="I2043" s="23"/>
    </row>
    <row r="2044" spans="7:9" ht="12.75">
      <c r="G2044" s="25"/>
      <c r="I2044" s="23"/>
    </row>
    <row r="2045" spans="7:9" ht="12.75">
      <c r="G2045" s="25"/>
      <c r="I2045" s="23"/>
    </row>
    <row r="2046" spans="7:9" ht="12.75">
      <c r="G2046" s="25"/>
      <c r="I2046" s="23"/>
    </row>
    <row r="2047" spans="7:9" ht="12.75">
      <c r="G2047" s="25"/>
      <c r="I2047" s="23"/>
    </row>
    <row r="2048" spans="7:9" ht="12.75">
      <c r="G2048" s="25"/>
      <c r="I2048" s="23"/>
    </row>
    <row r="2049" spans="7:9" ht="12.75">
      <c r="G2049" s="25"/>
      <c r="I2049" s="23"/>
    </row>
    <row r="2050" spans="7:9" ht="12.75">
      <c r="G2050" s="25"/>
      <c r="I2050" s="23"/>
    </row>
    <row r="2051" spans="7:9" ht="12.75">
      <c r="G2051" s="25"/>
      <c r="I2051" s="23"/>
    </row>
    <row r="2052" spans="7:9" ht="12.75">
      <c r="G2052" s="25"/>
      <c r="I2052" s="23"/>
    </row>
    <row r="2053" spans="7:9" ht="12.75">
      <c r="G2053" s="25"/>
      <c r="I2053" s="23"/>
    </row>
    <row r="2054" spans="7:9" ht="12.75">
      <c r="G2054" s="25"/>
      <c r="I2054" s="23"/>
    </row>
    <row r="2055" spans="7:9" ht="12.75">
      <c r="G2055" s="25"/>
      <c r="I2055" s="23"/>
    </row>
    <row r="2056" spans="7:9" ht="12.75">
      <c r="G2056" s="25"/>
      <c r="I2056" s="23"/>
    </row>
    <row r="2057" spans="7:9" ht="12.75">
      <c r="G2057" s="25"/>
      <c r="I2057" s="23"/>
    </row>
    <row r="2058" spans="7:9" ht="12.75">
      <c r="G2058" s="25"/>
      <c r="I2058" s="23"/>
    </row>
    <row r="2059" spans="7:9" ht="12.75">
      <c r="G2059" s="25"/>
      <c r="I2059" s="23"/>
    </row>
    <row r="2060" spans="7:9" ht="12.75">
      <c r="G2060" s="25"/>
      <c r="I2060" s="23"/>
    </row>
    <row r="2061" spans="7:9" ht="12.75">
      <c r="G2061" s="25"/>
      <c r="I2061" s="23"/>
    </row>
    <row r="2062" spans="7:9" ht="12.75">
      <c r="G2062" s="25"/>
      <c r="I2062" s="23"/>
    </row>
    <row r="2063" spans="7:9" ht="12.75">
      <c r="G2063" s="25"/>
      <c r="I2063" s="23"/>
    </row>
    <row r="2064" spans="7:9" ht="12.75">
      <c r="G2064" s="25"/>
      <c r="I2064" s="23"/>
    </row>
    <row r="2065" spans="7:9" ht="12.75">
      <c r="G2065" s="25"/>
      <c r="I2065" s="23"/>
    </row>
    <row r="2066" spans="7:9" ht="12.75">
      <c r="G2066" s="25"/>
      <c r="I2066" s="23"/>
    </row>
    <row r="2067" spans="7:9" ht="12.75">
      <c r="G2067" s="25"/>
      <c r="I2067" s="23"/>
    </row>
    <row r="2068" spans="7:9" ht="12.75">
      <c r="G2068" s="25"/>
      <c r="I2068" s="23"/>
    </row>
    <row r="2069" spans="7:9" ht="12.75">
      <c r="G2069" s="25"/>
      <c r="I2069" s="23"/>
    </row>
    <row r="2070" spans="7:9" ht="12.75">
      <c r="G2070" s="25"/>
      <c r="I2070" s="23"/>
    </row>
    <row r="2071" spans="7:9" ht="12.75">
      <c r="G2071" s="25"/>
      <c r="I2071" s="23"/>
    </row>
    <row r="2072" spans="7:9" ht="12.75">
      <c r="G2072" s="25"/>
      <c r="I2072" s="23"/>
    </row>
    <row r="2073" spans="7:9" ht="12.75">
      <c r="G2073" s="25"/>
      <c r="I2073" s="23"/>
    </row>
    <row r="2074" spans="7:9" ht="12.75">
      <c r="G2074" s="25"/>
      <c r="I2074" s="23"/>
    </row>
    <row r="2075" spans="7:9" ht="12.75">
      <c r="G2075" s="25"/>
      <c r="I2075" s="23"/>
    </row>
    <row r="2076" spans="7:9" ht="12.75">
      <c r="G2076" s="25"/>
      <c r="I2076" s="23"/>
    </row>
    <row r="2077" spans="7:9" ht="12.75">
      <c r="G2077" s="25"/>
      <c r="I2077" s="23"/>
    </row>
    <row r="2078" spans="7:9" ht="12.75">
      <c r="G2078" s="25"/>
      <c r="I2078" s="23"/>
    </row>
    <row r="2079" spans="7:9" ht="12.75">
      <c r="G2079" s="25"/>
      <c r="I2079" s="23"/>
    </row>
    <row r="2080" spans="7:9" ht="12.75">
      <c r="G2080" s="25"/>
      <c r="I2080" s="23"/>
    </row>
    <row r="2081" spans="7:9" ht="12.75">
      <c r="G2081" s="25"/>
      <c r="I2081" s="23"/>
    </row>
    <row r="2082" spans="7:9" ht="12.75">
      <c r="G2082" s="25"/>
      <c r="I2082" s="23"/>
    </row>
    <row r="2083" spans="7:9" ht="12.75">
      <c r="G2083" s="25"/>
      <c r="I2083" s="23"/>
    </row>
    <row r="2084" spans="7:9" ht="12.75">
      <c r="G2084" s="25"/>
      <c r="I2084" s="23"/>
    </row>
    <row r="2085" spans="7:9" ht="12.75">
      <c r="G2085" s="25"/>
      <c r="I2085" s="23"/>
    </row>
    <row r="2086" spans="7:9" ht="12.75">
      <c r="G2086" s="25"/>
      <c r="I2086" s="23"/>
    </row>
    <row r="2087" spans="7:9" ht="12.75">
      <c r="G2087" s="25"/>
      <c r="I2087" s="23"/>
    </row>
    <row r="2088" spans="7:9" ht="12.75">
      <c r="G2088" s="25"/>
      <c r="I2088" s="23"/>
    </row>
    <row r="2089" spans="7:9" ht="12.75">
      <c r="G2089" s="25"/>
      <c r="I2089" s="23"/>
    </row>
    <row r="2090" spans="7:9" ht="12.75">
      <c r="G2090" s="25"/>
      <c r="I2090" s="23"/>
    </row>
    <row r="2091" spans="7:9" ht="12.75">
      <c r="G2091" s="25"/>
      <c r="I2091" s="23"/>
    </row>
    <row r="2092" spans="7:9" ht="12.75">
      <c r="G2092" s="25"/>
      <c r="I2092" s="23"/>
    </row>
    <row r="2093" spans="7:9" ht="12.75">
      <c r="G2093" s="25"/>
      <c r="I2093" s="23"/>
    </row>
    <row r="2094" spans="7:9" ht="12.75">
      <c r="G2094" s="25"/>
      <c r="I2094" s="23"/>
    </row>
    <row r="2095" spans="7:9" ht="12.75">
      <c r="G2095" s="25"/>
      <c r="I2095" s="23"/>
    </row>
    <row r="2096" spans="7:9" ht="12.75">
      <c r="G2096" s="25"/>
      <c r="I2096" s="23"/>
    </row>
    <row r="2097" spans="7:9" ht="12.75">
      <c r="G2097" s="25"/>
      <c r="I2097" s="23"/>
    </row>
    <row r="2098" spans="7:9" ht="12.75">
      <c r="G2098" s="25"/>
      <c r="I2098" s="23"/>
    </row>
    <row r="2099" spans="7:9" ht="12.75">
      <c r="G2099" s="25"/>
      <c r="I2099" s="23"/>
    </row>
    <row r="2100" spans="7:9" ht="12.75">
      <c r="G2100" s="25"/>
      <c r="I2100" s="23"/>
    </row>
    <row r="2101" spans="7:9" ht="12.75">
      <c r="G2101" s="25"/>
      <c r="I2101" s="23"/>
    </row>
    <row r="2102" spans="7:9" ht="12.75">
      <c r="G2102" s="25"/>
      <c r="I2102" s="23"/>
    </row>
    <row r="2103" spans="7:9" ht="12.75">
      <c r="G2103" s="25"/>
      <c r="I2103" s="23"/>
    </row>
    <row r="2104" spans="7:9" ht="12.75">
      <c r="G2104" s="25"/>
      <c r="I2104" s="23"/>
    </row>
    <row r="2105" spans="7:9" ht="12.75">
      <c r="G2105" s="25"/>
      <c r="I2105" s="23"/>
    </row>
    <row r="2106" spans="7:9" ht="12.75">
      <c r="G2106" s="25"/>
      <c r="I2106" s="23"/>
    </row>
    <row r="2107" spans="7:9" ht="12.75">
      <c r="G2107" s="25"/>
      <c r="I2107" s="23"/>
    </row>
    <row r="2108" spans="7:9" ht="12.75">
      <c r="G2108" s="25"/>
      <c r="I2108" s="23"/>
    </row>
    <row r="2109" spans="7:9" ht="12.75">
      <c r="G2109" s="25"/>
      <c r="I2109" s="23"/>
    </row>
    <row r="2110" spans="7:9" ht="12.75">
      <c r="G2110" s="25"/>
      <c r="I2110" s="23"/>
    </row>
    <row r="2111" spans="7:9" ht="12.75">
      <c r="G2111" s="25"/>
      <c r="I2111" s="23"/>
    </row>
    <row r="2112" spans="7:9" ht="12.75">
      <c r="G2112" s="25"/>
      <c r="I2112" s="23"/>
    </row>
    <row r="2113" spans="7:9" ht="12.75">
      <c r="G2113" s="25"/>
      <c r="I2113" s="23"/>
    </row>
    <row r="2114" spans="7:9" ht="12.75">
      <c r="G2114" s="25"/>
      <c r="I2114" s="23"/>
    </row>
    <row r="2115" spans="7:9" ht="12.75">
      <c r="G2115" s="25"/>
      <c r="I2115" s="23"/>
    </row>
    <row r="2116" spans="7:9" ht="12.75">
      <c r="G2116" s="25"/>
      <c r="I2116" s="23"/>
    </row>
    <row r="2117" spans="7:9" ht="12.75">
      <c r="G2117" s="25"/>
      <c r="I2117" s="23"/>
    </row>
    <row r="2118" spans="7:9" ht="12.75">
      <c r="G2118" s="25"/>
      <c r="I2118" s="23"/>
    </row>
    <row r="2119" spans="7:9" ht="12.75">
      <c r="G2119" s="25"/>
      <c r="I2119" s="23"/>
    </row>
    <row r="2120" spans="7:9" ht="12.75">
      <c r="G2120" s="25"/>
      <c r="I2120" s="23"/>
    </row>
    <row r="2121" spans="7:9" ht="12.75">
      <c r="G2121" s="25"/>
      <c r="I2121" s="23"/>
    </row>
    <row r="2122" spans="7:9" ht="12.75">
      <c r="G2122" s="25"/>
      <c r="I2122" s="23"/>
    </row>
    <row r="2123" spans="7:9" ht="12.75">
      <c r="G2123" s="25"/>
      <c r="I2123" s="23"/>
    </row>
    <row r="2124" spans="7:9" ht="12.75">
      <c r="G2124" s="25"/>
      <c r="I2124" s="23"/>
    </row>
    <row r="2125" spans="7:9" ht="12.75">
      <c r="G2125" s="25"/>
      <c r="I2125" s="23"/>
    </row>
    <row r="2126" spans="7:9" ht="12.75">
      <c r="G2126" s="25"/>
      <c r="I2126" s="23"/>
    </row>
    <row r="2127" spans="7:9" ht="12.75">
      <c r="G2127" s="25"/>
      <c r="I2127" s="23"/>
    </row>
    <row r="2128" spans="7:9" ht="12.75">
      <c r="G2128" s="25"/>
      <c r="I2128" s="23"/>
    </row>
    <row r="2129" spans="7:9" ht="12.75">
      <c r="G2129" s="25"/>
      <c r="I2129" s="23"/>
    </row>
    <row r="2130" spans="7:9" ht="12.75">
      <c r="G2130" s="25"/>
      <c r="I2130" s="23"/>
    </row>
    <row r="2131" spans="7:9" ht="12.75">
      <c r="G2131" s="25"/>
      <c r="I2131" s="23"/>
    </row>
    <row r="2132" spans="7:9" ht="12.75">
      <c r="G2132" s="25"/>
      <c r="I2132" s="23"/>
    </row>
    <row r="2133" spans="7:9" ht="12.75">
      <c r="G2133" s="25"/>
      <c r="I2133" s="23"/>
    </row>
    <row r="2134" spans="7:9" ht="12.75">
      <c r="G2134" s="25"/>
      <c r="I2134" s="23"/>
    </row>
    <row r="2135" spans="7:9" ht="12.75">
      <c r="G2135" s="25"/>
      <c r="I2135" s="23"/>
    </row>
    <row r="2136" spans="7:9" ht="12.75">
      <c r="G2136" s="25"/>
      <c r="I2136" s="23"/>
    </row>
    <row r="2137" spans="7:9" ht="12.75">
      <c r="G2137" s="25"/>
      <c r="I2137" s="23"/>
    </row>
    <row r="2138" spans="7:9" ht="12.75">
      <c r="G2138" s="25"/>
      <c r="I2138" s="23"/>
    </row>
    <row r="2139" spans="7:9" ht="12.75">
      <c r="G2139" s="25"/>
      <c r="I2139" s="23"/>
    </row>
    <row r="2140" spans="7:9" ht="12.75">
      <c r="G2140" s="25"/>
      <c r="I2140" s="23"/>
    </row>
    <row r="2141" spans="7:9" ht="12.75">
      <c r="G2141" s="25"/>
      <c r="I2141" s="23"/>
    </row>
    <row r="2142" spans="7:9" ht="12.75">
      <c r="G2142" s="25"/>
      <c r="I2142" s="23"/>
    </row>
    <row r="2143" spans="7:9" ht="12.75">
      <c r="G2143" s="25"/>
      <c r="I2143" s="23"/>
    </row>
    <row r="2144" spans="7:9" ht="12.75">
      <c r="G2144" s="25"/>
      <c r="I2144" s="23"/>
    </row>
    <row r="2145" spans="7:9" ht="12.75">
      <c r="G2145" s="25"/>
      <c r="I2145" s="23"/>
    </row>
    <row r="2146" spans="7:9" ht="12.75">
      <c r="G2146" s="25"/>
      <c r="I2146" s="23"/>
    </row>
    <row r="2147" spans="7:9" ht="12.75">
      <c r="G2147" s="25"/>
      <c r="I2147" s="23"/>
    </row>
    <row r="2148" spans="7:9" ht="12.75">
      <c r="G2148" s="25"/>
      <c r="I2148" s="23"/>
    </row>
    <row r="2149" spans="7:9" ht="12.75">
      <c r="G2149" s="25"/>
      <c r="I2149" s="23"/>
    </row>
    <row r="2150" spans="7:9" ht="12.75">
      <c r="G2150" s="25"/>
      <c r="I2150" s="23"/>
    </row>
    <row r="2151" spans="7:9" ht="12.75">
      <c r="G2151" s="25"/>
      <c r="I2151" s="23"/>
    </row>
    <row r="2152" spans="7:9" ht="12.75">
      <c r="G2152" s="25"/>
      <c r="I2152" s="23"/>
    </row>
    <row r="2153" spans="7:9" ht="12.75">
      <c r="G2153" s="25"/>
      <c r="I2153" s="23"/>
    </row>
    <row r="2154" spans="7:9" ht="12.75">
      <c r="G2154" s="25"/>
      <c r="I2154" s="23"/>
    </row>
    <row r="2155" spans="7:9" ht="12.75">
      <c r="G2155" s="25"/>
      <c r="I2155" s="23"/>
    </row>
    <row r="2156" spans="7:9" ht="12.75">
      <c r="G2156" s="25"/>
      <c r="I2156" s="23"/>
    </row>
    <row r="2157" spans="7:9" ht="12.75">
      <c r="G2157" s="25"/>
      <c r="I2157" s="23"/>
    </row>
    <row r="2158" spans="7:9" ht="12.75">
      <c r="G2158" s="25"/>
      <c r="I2158" s="23"/>
    </row>
    <row r="2159" spans="7:9" ht="12.75">
      <c r="G2159" s="25"/>
      <c r="I2159" s="23"/>
    </row>
    <row r="2160" spans="7:9" ht="12.75">
      <c r="G2160" s="25"/>
      <c r="I2160" s="23"/>
    </row>
    <row r="2161" spans="7:9" ht="12.75">
      <c r="G2161" s="25"/>
      <c r="I2161" s="23"/>
    </row>
    <row r="2162" spans="7:9" ht="12.75">
      <c r="G2162" s="25"/>
      <c r="I2162" s="23"/>
    </row>
    <row r="2163" spans="7:9" ht="12.75">
      <c r="G2163" s="25"/>
      <c r="I2163" s="23"/>
    </row>
    <row r="2164" spans="7:9" ht="12.75">
      <c r="G2164" s="25"/>
      <c r="I2164" s="23"/>
    </row>
    <row r="2165" spans="7:9" ht="12.75">
      <c r="G2165" s="25"/>
      <c r="I2165" s="23"/>
    </row>
    <row r="2166" spans="7:9" ht="12.75">
      <c r="G2166" s="25"/>
      <c r="I2166" s="23"/>
    </row>
    <row r="2167" spans="7:9" ht="12.75">
      <c r="G2167" s="25"/>
      <c r="I2167" s="23"/>
    </row>
    <row r="2168" spans="7:9" ht="12.75">
      <c r="G2168" s="25"/>
      <c r="I2168" s="23"/>
    </row>
    <row r="2169" spans="7:9" ht="12.75">
      <c r="G2169" s="25"/>
      <c r="I2169" s="23"/>
    </row>
    <row r="2170" spans="7:9" ht="12.75">
      <c r="G2170" s="25"/>
      <c r="I2170" s="23"/>
    </row>
    <row r="2171" spans="7:9" ht="12.75">
      <c r="G2171" s="25"/>
      <c r="I2171" s="23"/>
    </row>
    <row r="2172" spans="7:9" ht="12.75">
      <c r="G2172" s="25"/>
      <c r="I2172" s="23"/>
    </row>
    <row r="2173" spans="7:9" ht="12.75">
      <c r="G2173" s="25"/>
      <c r="I2173" s="23"/>
    </row>
    <row r="2174" spans="7:9" ht="12.75">
      <c r="G2174" s="25"/>
      <c r="I2174" s="23"/>
    </row>
    <row r="2175" spans="7:9" ht="12.75">
      <c r="G2175" s="25"/>
      <c r="I2175" s="23"/>
    </row>
    <row r="2176" spans="7:9" ht="12.75">
      <c r="G2176" s="25"/>
      <c r="I2176" s="23"/>
    </row>
    <row r="2177" spans="7:9" ht="12.75">
      <c r="G2177" s="25"/>
      <c r="I2177" s="23"/>
    </row>
    <row r="2178" spans="7:9" ht="12.75">
      <c r="G2178" s="25"/>
      <c r="I2178" s="23"/>
    </row>
    <row r="2179" spans="7:9" ht="12.75">
      <c r="G2179" s="25"/>
      <c r="I2179" s="23"/>
    </row>
    <row r="2180" spans="7:9" ht="12.75">
      <c r="G2180" s="25"/>
      <c r="I2180" s="23"/>
    </row>
    <row r="2181" spans="7:9" ht="12.75">
      <c r="G2181" s="25"/>
      <c r="I2181" s="23"/>
    </row>
    <row r="2182" spans="7:9" ht="12.75">
      <c r="G2182" s="25"/>
      <c r="I2182" s="23"/>
    </row>
    <row r="2183" spans="7:9" ht="12.75">
      <c r="G2183" s="25"/>
      <c r="I2183" s="23"/>
    </row>
    <row r="2184" spans="7:9" ht="12.75">
      <c r="G2184" s="25"/>
      <c r="I2184" s="23"/>
    </row>
    <row r="2185" spans="7:9" ht="12.75">
      <c r="G2185" s="25"/>
      <c r="I2185" s="23"/>
    </row>
    <row r="2186" spans="7:9" ht="12.75">
      <c r="G2186" s="25"/>
      <c r="I2186" s="23"/>
    </row>
    <row r="2187" spans="7:9" ht="12.75">
      <c r="G2187" s="25"/>
      <c r="I2187" s="23"/>
    </row>
    <row r="2188" spans="7:9" ht="12.75">
      <c r="G2188" s="25"/>
      <c r="I2188" s="23"/>
    </row>
    <row r="2189" spans="7:9" ht="12.75">
      <c r="G2189" s="25"/>
      <c r="I2189" s="23"/>
    </row>
    <row r="2190" spans="7:9" ht="12.75">
      <c r="G2190" s="25"/>
      <c r="I2190" s="23"/>
    </row>
    <row r="2191" spans="7:9" ht="12.75">
      <c r="G2191" s="25"/>
      <c r="I2191" s="23"/>
    </row>
    <row r="2192" spans="7:9" ht="12.75">
      <c r="G2192" s="25"/>
      <c r="I2192" s="23"/>
    </row>
    <row r="2193" spans="7:9" ht="12.75">
      <c r="G2193" s="25"/>
      <c r="I2193" s="23"/>
    </row>
    <row r="2194" spans="7:9" ht="12.75">
      <c r="G2194" s="25"/>
      <c r="I2194" s="23"/>
    </row>
    <row r="2195" spans="7:9" ht="12.75">
      <c r="G2195" s="25"/>
      <c r="I2195" s="23"/>
    </row>
    <row r="2196" spans="7:9" ht="12.75">
      <c r="G2196" s="25"/>
      <c r="I2196" s="23"/>
    </row>
    <row r="2197" spans="7:9" ht="12.75">
      <c r="G2197" s="25"/>
      <c r="I2197" s="23"/>
    </row>
    <row r="2198" spans="7:9" ht="12.75">
      <c r="G2198" s="25"/>
      <c r="I2198" s="23"/>
    </row>
    <row r="2199" spans="7:9" ht="12.75">
      <c r="G2199" s="25"/>
      <c r="I2199" s="23"/>
    </row>
    <row r="2200" spans="7:9" ht="12.75">
      <c r="G2200" s="25"/>
      <c r="I2200" s="23"/>
    </row>
    <row r="2201" spans="7:9" ht="12.75">
      <c r="G2201" s="25"/>
      <c r="I2201" s="23"/>
    </row>
    <row r="2202" spans="7:9" ht="12.75">
      <c r="G2202" s="25"/>
      <c r="I2202" s="23"/>
    </row>
    <row r="2203" spans="7:9" ht="12.75">
      <c r="G2203" s="25"/>
      <c r="I2203" s="23"/>
    </row>
    <row r="2204" spans="7:9" ht="12.75">
      <c r="G2204" s="25"/>
      <c r="I2204" s="23"/>
    </row>
    <row r="2205" spans="7:9" ht="12.75">
      <c r="G2205" s="25"/>
      <c r="I2205" s="23"/>
    </row>
    <row r="2206" spans="7:9" ht="12.75">
      <c r="G2206" s="25"/>
      <c r="I2206" s="23"/>
    </row>
    <row r="2207" spans="7:9" ht="12.75">
      <c r="G2207" s="25"/>
      <c r="I2207" s="23"/>
    </row>
    <row r="2208" spans="7:9" ht="12.75">
      <c r="G2208" s="25"/>
      <c r="I2208" s="23"/>
    </row>
    <row r="2209" spans="7:9" ht="12.75">
      <c r="G2209" s="25"/>
      <c r="I2209" s="23"/>
    </row>
    <row r="2210" spans="7:9" ht="12.75">
      <c r="G2210" s="25"/>
      <c r="I2210" s="23"/>
    </row>
    <row r="2211" spans="7:9" ht="12.75">
      <c r="G2211" s="25"/>
      <c r="I2211" s="23"/>
    </row>
    <row r="2212" spans="7:9" ht="12.75">
      <c r="G2212" s="25"/>
      <c r="I2212" s="23"/>
    </row>
    <row r="2213" spans="7:9" ht="12.75">
      <c r="G2213" s="25"/>
      <c r="I2213" s="23"/>
    </row>
    <row r="2214" spans="7:9" ht="12.75">
      <c r="G2214" s="25"/>
      <c r="I2214" s="23"/>
    </row>
    <row r="2215" spans="7:9" ht="12.75">
      <c r="G2215" s="25"/>
      <c r="I2215" s="23"/>
    </row>
    <row r="2216" spans="7:9" ht="12.75">
      <c r="G2216" s="25"/>
      <c r="I2216" s="23"/>
    </row>
    <row r="2217" spans="7:9" ht="12.75">
      <c r="G2217" s="25"/>
      <c r="I2217" s="23"/>
    </row>
    <row r="2218" spans="7:9" ht="12.75">
      <c r="G2218" s="25"/>
      <c r="I2218" s="23"/>
    </row>
    <row r="2219" spans="7:9" ht="12.75">
      <c r="G2219" s="25"/>
      <c r="I2219" s="23"/>
    </row>
    <row r="2220" spans="7:9" ht="12.75">
      <c r="G2220" s="25"/>
      <c r="I2220" s="23"/>
    </row>
    <row r="2221" spans="7:9" ht="12.75">
      <c r="G2221" s="25"/>
      <c r="I2221" s="23"/>
    </row>
    <row r="2222" spans="7:9" ht="12.75">
      <c r="G2222" s="25"/>
      <c r="I2222" s="23"/>
    </row>
    <row r="2223" spans="7:9" ht="12.75">
      <c r="G2223" s="25"/>
      <c r="I2223" s="23"/>
    </row>
    <row r="2224" spans="7:9" ht="12.75">
      <c r="G2224" s="25"/>
      <c r="I2224" s="23"/>
    </row>
    <row r="2225" spans="7:9" ht="12.75">
      <c r="G2225" s="25"/>
      <c r="I2225" s="23"/>
    </row>
    <row r="2226" spans="7:9" ht="12.75">
      <c r="G2226" s="25"/>
      <c r="I2226" s="23"/>
    </row>
    <row r="2227" spans="7:9" ht="12.75">
      <c r="G2227" s="25"/>
      <c r="I2227" s="23"/>
    </row>
    <row r="2228" spans="7:9" ht="12.75">
      <c r="G2228" s="25"/>
      <c r="I2228" s="23"/>
    </row>
    <row r="2229" spans="7:9" ht="12.75">
      <c r="G2229" s="25"/>
      <c r="I2229" s="23"/>
    </row>
    <row r="2230" spans="7:9" ht="12.75">
      <c r="G2230" s="25"/>
      <c r="I2230" s="23"/>
    </row>
    <row r="2231" spans="7:9" ht="12.75">
      <c r="G2231" s="25"/>
      <c r="I2231" s="23"/>
    </row>
    <row r="2232" spans="7:9" ht="12.75">
      <c r="G2232" s="25"/>
      <c r="I2232" s="23"/>
    </row>
    <row r="2233" spans="7:9" ht="12.75">
      <c r="G2233" s="25"/>
      <c r="I2233" s="23"/>
    </row>
    <row r="2234" spans="7:9" ht="12.75">
      <c r="G2234" s="25"/>
      <c r="I2234" s="23"/>
    </row>
    <row r="2235" spans="7:9" ht="12.75">
      <c r="G2235" s="25"/>
      <c r="I2235" s="23"/>
    </row>
    <row r="2236" spans="7:9" ht="12.75">
      <c r="G2236" s="25"/>
      <c r="I2236" s="23"/>
    </row>
    <row r="2237" spans="7:9" ht="12.75">
      <c r="G2237" s="25"/>
      <c r="I2237" s="23"/>
    </row>
    <row r="2238" spans="7:9" ht="12.75">
      <c r="G2238" s="25"/>
      <c r="I2238" s="23"/>
    </row>
    <row r="2239" spans="7:9" ht="12.75">
      <c r="G2239" s="25"/>
      <c r="I2239" s="23"/>
    </row>
    <row r="2240" spans="7:9" ht="12.75">
      <c r="G2240" s="25"/>
      <c r="I2240" s="23"/>
    </row>
    <row r="2241" spans="7:9" ht="12.75">
      <c r="G2241" s="25"/>
      <c r="I2241" s="23"/>
    </row>
    <row r="2242" spans="7:9" ht="12.75">
      <c r="G2242" s="25"/>
      <c r="I2242" s="23"/>
    </row>
    <row r="2243" spans="7:9" ht="12.75">
      <c r="G2243" s="25"/>
      <c r="I2243" s="23"/>
    </row>
    <row r="2244" spans="7:9" ht="12.75">
      <c r="G2244" s="25"/>
      <c r="I2244" s="23"/>
    </row>
    <row r="2245" spans="7:9" ht="12.75">
      <c r="G2245" s="25"/>
      <c r="I2245" s="23"/>
    </row>
    <row r="2246" spans="7:9" ht="12.75">
      <c r="G2246" s="25"/>
      <c r="I2246" s="23"/>
    </row>
    <row r="2247" spans="7:9" ht="12.75">
      <c r="G2247" s="25"/>
      <c r="I2247" s="23"/>
    </row>
    <row r="2248" spans="7:9" ht="12.75">
      <c r="G2248" s="25"/>
      <c r="I2248" s="23"/>
    </row>
    <row r="2249" spans="7:9" ht="12.75">
      <c r="G2249" s="25"/>
      <c r="I2249" s="23"/>
    </row>
    <row r="2250" spans="7:9" ht="12.75">
      <c r="G2250" s="25"/>
      <c r="I2250" s="23"/>
    </row>
    <row r="2251" spans="7:9" ht="12.75">
      <c r="G2251" s="25"/>
      <c r="I2251" s="23"/>
    </row>
    <row r="2252" spans="7:9" ht="12.75">
      <c r="G2252" s="25"/>
      <c r="I2252" s="23"/>
    </row>
    <row r="2253" spans="7:9" ht="12.75">
      <c r="G2253" s="25"/>
      <c r="I2253" s="23"/>
    </row>
    <row r="2254" spans="7:9" ht="12.75">
      <c r="G2254" s="25"/>
      <c r="I2254" s="23"/>
    </row>
    <row r="2255" spans="7:9" ht="12.75">
      <c r="G2255" s="25"/>
      <c r="I2255" s="23"/>
    </row>
    <row r="2256" spans="7:9" ht="12.75">
      <c r="G2256" s="25"/>
      <c r="I2256" s="23"/>
    </row>
    <row r="2257" spans="7:9" ht="12.75">
      <c r="G2257" s="25"/>
      <c r="I2257" s="23"/>
    </row>
    <row r="2258" spans="7:9" ht="12.75">
      <c r="G2258" s="25"/>
      <c r="I2258" s="23"/>
    </row>
    <row r="2259" spans="7:9" ht="12.75">
      <c r="G2259" s="25"/>
      <c r="I2259" s="23"/>
    </row>
    <row r="2260" spans="7:9" ht="12.75">
      <c r="G2260" s="25"/>
      <c r="I2260" s="23"/>
    </row>
    <row r="2261" spans="7:9" ht="12.75">
      <c r="G2261" s="25"/>
      <c r="I2261" s="23"/>
    </row>
    <row r="2262" spans="7:9" ht="12.75">
      <c r="G2262" s="25"/>
      <c r="I2262" s="23"/>
    </row>
    <row r="2263" spans="7:9" ht="12.75">
      <c r="G2263" s="25"/>
      <c r="I2263" s="23"/>
    </row>
    <row r="2264" spans="7:9" ht="12.75">
      <c r="G2264" s="25"/>
      <c r="I2264" s="23"/>
    </row>
    <row r="2265" spans="7:9" ht="12.75">
      <c r="G2265" s="25"/>
      <c r="I2265" s="23"/>
    </row>
    <row r="2266" spans="7:9" ht="12.75">
      <c r="G2266" s="25"/>
      <c r="I2266" s="23"/>
    </row>
    <row r="2267" spans="7:9" ht="12.75">
      <c r="G2267" s="25"/>
      <c r="I2267" s="23"/>
    </row>
    <row r="2268" spans="7:9" ht="12.75">
      <c r="G2268" s="25"/>
      <c r="I2268" s="23"/>
    </row>
    <row r="2269" spans="7:9" ht="12.75">
      <c r="G2269" s="25"/>
      <c r="I2269" s="23"/>
    </row>
    <row r="2270" spans="7:9" ht="12.75">
      <c r="G2270" s="25"/>
      <c r="I2270" s="23"/>
    </row>
    <row r="2271" spans="7:9" ht="12.75">
      <c r="G2271" s="25"/>
      <c r="I2271" s="23"/>
    </row>
    <row r="2272" spans="7:9" ht="12.75">
      <c r="G2272" s="25"/>
      <c r="I2272" s="23"/>
    </row>
    <row r="2273" spans="7:9" ht="12.75">
      <c r="G2273" s="25"/>
      <c r="I2273" s="23"/>
    </row>
    <row r="2274" spans="7:9" ht="12.75">
      <c r="G2274" s="25"/>
      <c r="I2274" s="23"/>
    </row>
    <row r="2275" spans="7:9" ht="12.75">
      <c r="G2275" s="25"/>
      <c r="I2275" s="23"/>
    </row>
    <row r="2276" spans="7:9" ht="12.75">
      <c r="G2276" s="25"/>
      <c r="I2276" s="23"/>
    </row>
    <row r="2277" spans="7:9" ht="12.75">
      <c r="G2277" s="25"/>
      <c r="I2277" s="23"/>
    </row>
    <row r="2278" spans="7:9" ht="12.75">
      <c r="G2278" s="25"/>
      <c r="I2278" s="23"/>
    </row>
    <row r="2279" spans="7:9" ht="12.75">
      <c r="G2279" s="25"/>
      <c r="I2279" s="23"/>
    </row>
    <row r="2280" spans="7:9" ht="12.75">
      <c r="G2280" s="25"/>
      <c r="I2280" s="23"/>
    </row>
    <row r="2281" spans="7:9" ht="12.75">
      <c r="G2281" s="25"/>
      <c r="I2281" s="23"/>
    </row>
    <row r="2282" spans="7:9" ht="12.75">
      <c r="G2282" s="25"/>
      <c r="I2282" s="23"/>
    </row>
    <row r="2283" spans="7:9" ht="12.75">
      <c r="G2283" s="25"/>
      <c r="I2283" s="23"/>
    </row>
    <row r="2284" spans="7:9" ht="12.75">
      <c r="G2284" s="25"/>
      <c r="I2284" s="23"/>
    </row>
    <row r="2285" spans="7:9" ht="12.75">
      <c r="G2285" s="25"/>
      <c r="I2285" s="23"/>
    </row>
    <row r="2286" spans="7:9" ht="12.75">
      <c r="G2286" s="25"/>
      <c r="I2286" s="23"/>
    </row>
    <row r="2287" spans="7:9" ht="12.75">
      <c r="G2287" s="25"/>
      <c r="I2287" s="23"/>
    </row>
    <row r="2288" spans="7:9" ht="12.75">
      <c r="G2288" s="25"/>
      <c r="I2288" s="23"/>
    </row>
    <row r="2289" spans="7:9" ht="12.75">
      <c r="G2289" s="25"/>
      <c r="I2289" s="23"/>
    </row>
    <row r="2290" spans="7:9" ht="12.75">
      <c r="G2290" s="25"/>
      <c r="I2290" s="23"/>
    </row>
    <row r="2291" spans="7:9" ht="12.75">
      <c r="G2291" s="25"/>
      <c r="I2291" s="23"/>
    </row>
    <row r="2292" spans="7:9" ht="12.75">
      <c r="G2292" s="25"/>
      <c r="I2292" s="23"/>
    </row>
    <row r="2293" spans="7:9" ht="12.75">
      <c r="G2293" s="25"/>
      <c r="I2293" s="23"/>
    </row>
    <row r="2294" spans="7:9" ht="12.75">
      <c r="G2294" s="25"/>
      <c r="I2294" s="23"/>
    </row>
    <row r="2295" spans="7:9" ht="12.75">
      <c r="G2295" s="25"/>
      <c r="I2295" s="23"/>
    </row>
    <row r="2296" spans="7:9" ht="12.75">
      <c r="G2296" s="25"/>
      <c r="I2296" s="23"/>
    </row>
    <row r="2297" spans="7:9" ht="12.75">
      <c r="G2297" s="25"/>
      <c r="I2297" s="23"/>
    </row>
    <row r="2298" spans="7:9" ht="12.75">
      <c r="G2298" s="25"/>
      <c r="I2298" s="23"/>
    </row>
    <row r="2299" spans="7:9" ht="12.75">
      <c r="G2299" s="25"/>
      <c r="I2299" s="23"/>
    </row>
    <row r="2300" spans="7:9" ht="12.75">
      <c r="G2300" s="25"/>
      <c r="I2300" s="23"/>
    </row>
    <row r="2301" spans="7:9" ht="12.75">
      <c r="G2301" s="25"/>
      <c r="I2301" s="23"/>
    </row>
    <row r="2302" spans="7:9" ht="12.75">
      <c r="G2302" s="25"/>
      <c r="I2302" s="23"/>
    </row>
    <row r="2303" spans="7:9" ht="12.75">
      <c r="G2303" s="25"/>
      <c r="I2303" s="23"/>
    </row>
    <row r="2304" spans="7:9" ht="12.75">
      <c r="G2304" s="25"/>
      <c r="I2304" s="23"/>
    </row>
    <row r="2305" spans="7:9" ht="12.75">
      <c r="G2305" s="25"/>
      <c r="I2305" s="23"/>
    </row>
    <row r="2306" spans="7:9" ht="12.75">
      <c r="G2306" s="25"/>
      <c r="I2306" s="23"/>
    </row>
    <row r="2307" spans="7:9" ht="12.75">
      <c r="G2307" s="25"/>
      <c r="I2307" s="23"/>
    </row>
    <row r="2308" spans="7:9" ht="12.75">
      <c r="G2308" s="25"/>
      <c r="I2308" s="23"/>
    </row>
    <row r="2309" spans="7:9" ht="12.75">
      <c r="G2309" s="25"/>
      <c r="I2309" s="23"/>
    </row>
    <row r="2310" spans="7:9" ht="12.75">
      <c r="G2310" s="25"/>
      <c r="I2310" s="23"/>
    </row>
    <row r="2311" spans="7:9" ht="12.75">
      <c r="G2311" s="25"/>
      <c r="I2311" s="23"/>
    </row>
    <row r="2312" spans="7:9" ht="12.75">
      <c r="G2312" s="25"/>
      <c r="I2312" s="23"/>
    </row>
    <row r="2313" spans="7:9" ht="12.75">
      <c r="G2313" s="25"/>
      <c r="I2313" s="23"/>
    </row>
    <row r="2314" spans="7:9" ht="12.75">
      <c r="G2314" s="25"/>
      <c r="I2314" s="23"/>
    </row>
    <row r="2315" spans="7:9" ht="12.75">
      <c r="G2315" s="25"/>
      <c r="I2315" s="23"/>
    </row>
    <row r="2316" spans="7:9" ht="12.75">
      <c r="G2316" s="25"/>
      <c r="I2316" s="23"/>
    </row>
    <row r="2317" spans="7:9" ht="12.75">
      <c r="G2317" s="25"/>
      <c r="I2317" s="23"/>
    </row>
    <row r="2318" spans="7:9" ht="12.75">
      <c r="G2318" s="25"/>
      <c r="I2318" s="23"/>
    </row>
    <row r="2319" spans="7:9" ht="12.75">
      <c r="G2319" s="25"/>
      <c r="I2319" s="23"/>
    </row>
    <row r="2320" spans="7:9" ht="12.75">
      <c r="G2320" s="25"/>
      <c r="I2320" s="23"/>
    </row>
    <row r="2321" spans="7:9" ht="12.75">
      <c r="G2321" s="25"/>
      <c r="I2321" s="23"/>
    </row>
    <row r="2322" spans="7:9" ht="12.75">
      <c r="G2322" s="25"/>
      <c r="I2322" s="23"/>
    </row>
    <row r="2323" spans="7:9" ht="12.75">
      <c r="G2323" s="25"/>
      <c r="I2323" s="23"/>
    </row>
    <row r="2324" spans="7:9" ht="12.75">
      <c r="G2324" s="25"/>
      <c r="I2324" s="23"/>
    </row>
    <row r="2325" spans="7:9" ht="12.75">
      <c r="G2325" s="25"/>
      <c r="I2325" s="23"/>
    </row>
    <row r="2326" spans="7:9" ht="12.75">
      <c r="G2326" s="25"/>
      <c r="I2326" s="23"/>
    </row>
    <row r="2327" spans="7:9" ht="12.75">
      <c r="G2327" s="25"/>
      <c r="I2327" s="23"/>
    </row>
    <row r="2328" spans="7:9" ht="12.75">
      <c r="G2328" s="25"/>
      <c r="I2328" s="23"/>
    </row>
    <row r="2329" spans="7:9" ht="12.75">
      <c r="G2329" s="25"/>
      <c r="I2329" s="23"/>
    </row>
    <row r="2330" spans="7:9" ht="12.75">
      <c r="G2330" s="25"/>
      <c r="I2330" s="23"/>
    </row>
    <row r="2331" spans="7:9" ht="12.75">
      <c r="G2331" s="25"/>
      <c r="I2331" s="23"/>
    </row>
    <row r="2332" spans="7:9" ht="12.75">
      <c r="G2332" s="25"/>
      <c r="I2332" s="23"/>
    </row>
    <row r="2333" spans="7:9" ht="12.75">
      <c r="G2333" s="25"/>
      <c r="I2333" s="23"/>
    </row>
    <row r="2334" spans="7:9" ht="12.75">
      <c r="G2334" s="25"/>
      <c r="I2334" s="23"/>
    </row>
    <row r="2335" spans="7:9" ht="12.75">
      <c r="G2335" s="25"/>
      <c r="I2335" s="23"/>
    </row>
    <row r="2336" spans="7:9" ht="12.75">
      <c r="G2336" s="25"/>
      <c r="I2336" s="23"/>
    </row>
    <row r="2337" spans="7:9" ht="12.75">
      <c r="G2337" s="25"/>
      <c r="I2337" s="23"/>
    </row>
    <row r="2338" spans="7:9" ht="12.75">
      <c r="G2338" s="25"/>
      <c r="I2338" s="23"/>
    </row>
    <row r="2339" spans="7:9" ht="12.75">
      <c r="G2339" s="25"/>
      <c r="I2339" s="23"/>
    </row>
    <row r="2340" spans="7:9" ht="12.75">
      <c r="G2340" s="25"/>
      <c r="I2340" s="23"/>
    </row>
    <row r="2341" spans="7:9" ht="12.75">
      <c r="G2341" s="25"/>
      <c r="I2341" s="23"/>
    </row>
    <row r="2342" spans="7:9" ht="12.75">
      <c r="G2342" s="25"/>
      <c r="I2342" s="23"/>
    </row>
    <row r="2343" spans="7:9" ht="12.75">
      <c r="G2343" s="25"/>
      <c r="I2343" s="23"/>
    </row>
    <row r="2344" spans="7:9" ht="12.75">
      <c r="G2344" s="25"/>
      <c r="I2344" s="23"/>
    </row>
    <row r="2345" spans="7:9" ht="12.75">
      <c r="G2345" s="25"/>
      <c r="I2345" s="23"/>
    </row>
    <row r="2346" spans="7:9" ht="12.75">
      <c r="G2346" s="25"/>
      <c r="I2346" s="23"/>
    </row>
    <row r="2347" spans="7:9" ht="12.75">
      <c r="G2347" s="25"/>
      <c r="I2347" s="23"/>
    </row>
    <row r="2348" spans="7:9" ht="12.75">
      <c r="G2348" s="25"/>
      <c r="I2348" s="23"/>
    </row>
    <row r="2349" spans="7:9" ht="12.75">
      <c r="G2349" s="25"/>
      <c r="I2349" s="23"/>
    </row>
    <row r="2350" spans="7:9" ht="12.75">
      <c r="G2350" s="25"/>
      <c r="I2350" s="23"/>
    </row>
    <row r="2351" spans="7:9" ht="12.75">
      <c r="G2351" s="25"/>
      <c r="I2351" s="23"/>
    </row>
    <row r="2352" spans="7:9" ht="12.75">
      <c r="G2352" s="25"/>
      <c r="I2352" s="23"/>
    </row>
    <row r="2353" spans="7:9" ht="12.75">
      <c r="G2353" s="25"/>
      <c r="I2353" s="23"/>
    </row>
    <row r="2354" spans="7:9" ht="12.75">
      <c r="G2354" s="25"/>
      <c r="I2354" s="23"/>
    </row>
    <row r="2355" spans="7:9" ht="12.75">
      <c r="G2355" s="25"/>
      <c r="I2355" s="23"/>
    </row>
    <row r="2356" spans="7:9" ht="12.75">
      <c r="G2356" s="25"/>
      <c r="I2356" s="23"/>
    </row>
    <row r="2357" spans="7:9" ht="12.75">
      <c r="G2357" s="25"/>
      <c r="I2357" s="23"/>
    </row>
    <row r="2358" spans="7:9" ht="12.75">
      <c r="G2358" s="25"/>
      <c r="I2358" s="23"/>
    </row>
    <row r="2359" spans="7:9" ht="12.75">
      <c r="G2359" s="25"/>
      <c r="I2359" s="23"/>
    </row>
    <row r="2360" spans="7:9" ht="12.75">
      <c r="G2360" s="25"/>
      <c r="I2360" s="23"/>
    </row>
    <row r="2361" spans="7:9" ht="12.75">
      <c r="G2361" s="25"/>
      <c r="I2361" s="23"/>
    </row>
    <row r="2362" spans="7:9" ht="12.75">
      <c r="G2362" s="25"/>
      <c r="I2362" s="23"/>
    </row>
    <row r="2363" spans="7:9" ht="12.75">
      <c r="G2363" s="25"/>
      <c r="I2363" s="23"/>
    </row>
    <row r="2364" spans="7:9" ht="12.75">
      <c r="G2364" s="25"/>
      <c r="I2364" s="23"/>
    </row>
    <row r="2365" spans="7:9" ht="12.75">
      <c r="G2365" s="25"/>
      <c r="I2365" s="23"/>
    </row>
    <row r="2366" spans="7:9" ht="12.75">
      <c r="G2366" s="25"/>
      <c r="I2366" s="23"/>
    </row>
    <row r="2367" spans="7:9" ht="12.75">
      <c r="G2367" s="25"/>
      <c r="I2367" s="23"/>
    </row>
    <row r="2368" spans="7:9" ht="12.75">
      <c r="G2368" s="25"/>
      <c r="I2368" s="23"/>
    </row>
    <row r="2369" spans="7:9" ht="12.75">
      <c r="G2369" s="25"/>
      <c r="I2369" s="23"/>
    </row>
    <row r="2370" spans="7:9" ht="12.75">
      <c r="G2370" s="25"/>
      <c r="I2370" s="23"/>
    </row>
    <row r="2371" spans="7:9" ht="12.75">
      <c r="G2371" s="25"/>
      <c r="I2371" s="23"/>
    </row>
    <row r="2372" spans="7:9" ht="12.75">
      <c r="G2372" s="25"/>
      <c r="I2372" s="23"/>
    </row>
    <row r="2373" spans="7:9" ht="12.75">
      <c r="G2373" s="25"/>
      <c r="I2373" s="23"/>
    </row>
    <row r="2374" spans="7:9" ht="12.75">
      <c r="G2374" s="25"/>
      <c r="I2374" s="23"/>
    </row>
    <row r="2375" spans="7:9" ht="12.75">
      <c r="G2375" s="25"/>
      <c r="I2375" s="23"/>
    </row>
    <row r="2376" spans="7:9" ht="12.75">
      <c r="G2376" s="25"/>
      <c r="I2376" s="23"/>
    </row>
    <row r="2377" spans="7:9" ht="12.75">
      <c r="G2377" s="25"/>
      <c r="I2377" s="23"/>
    </row>
    <row r="2378" spans="7:9" ht="12.75">
      <c r="G2378" s="25"/>
      <c r="I2378" s="23"/>
    </row>
    <row r="2379" spans="7:9" ht="12.75">
      <c r="G2379" s="25"/>
      <c r="I2379" s="23"/>
    </row>
    <row r="2380" spans="7:9" ht="12.75">
      <c r="G2380" s="25"/>
      <c r="I2380" s="23"/>
    </row>
    <row r="2381" spans="7:9" ht="12.75">
      <c r="G2381" s="25"/>
      <c r="I2381" s="23"/>
    </row>
    <row r="2382" spans="7:9" ht="12.75">
      <c r="G2382" s="25"/>
      <c r="I2382" s="23"/>
    </row>
    <row r="2383" spans="7:9" ht="12.75">
      <c r="G2383" s="25"/>
      <c r="I2383" s="23"/>
    </row>
    <row r="2384" spans="7:9" ht="12.75">
      <c r="G2384" s="25"/>
      <c r="I2384" s="23"/>
    </row>
    <row r="2385" spans="7:9" ht="12.75">
      <c r="G2385" s="25"/>
      <c r="I2385" s="23"/>
    </row>
    <row r="2386" spans="7:9" ht="12.75">
      <c r="G2386" s="25"/>
      <c r="I2386" s="23"/>
    </row>
    <row r="2387" spans="7:9" ht="12.75">
      <c r="G2387" s="25"/>
      <c r="I2387" s="23"/>
    </row>
    <row r="2388" spans="7:9" ht="12.75">
      <c r="G2388" s="25"/>
      <c r="I2388" s="23"/>
    </row>
    <row r="2389" spans="7:9" ht="12.75">
      <c r="G2389" s="25"/>
      <c r="I2389" s="23"/>
    </row>
    <row r="2390" spans="7:9" ht="12.75">
      <c r="G2390" s="25"/>
      <c r="I2390" s="23"/>
    </row>
    <row r="2391" spans="7:9" ht="12.75">
      <c r="G2391" s="25"/>
      <c r="I2391" s="23"/>
    </row>
    <row r="2392" spans="7:9" ht="12.75">
      <c r="G2392" s="25"/>
      <c r="I2392" s="23"/>
    </row>
    <row r="2393" spans="7:9" ht="12.75">
      <c r="G2393" s="25"/>
      <c r="I2393" s="23"/>
    </row>
    <row r="2394" spans="7:9" ht="12.75">
      <c r="G2394" s="25"/>
      <c r="I2394" s="23"/>
    </row>
    <row r="2395" spans="7:9" ht="12.75">
      <c r="G2395" s="25"/>
      <c r="I2395" s="23"/>
    </row>
    <row r="2396" spans="7:9" ht="12.75">
      <c r="G2396" s="25"/>
      <c r="I2396" s="23"/>
    </row>
    <row r="2397" spans="7:9" ht="12.75">
      <c r="G2397" s="25"/>
      <c r="I2397" s="23"/>
    </row>
    <row r="2398" spans="7:9" ht="12.75">
      <c r="G2398" s="25"/>
      <c r="I2398" s="23"/>
    </row>
    <row r="2399" spans="7:9" ht="12.75">
      <c r="G2399" s="25"/>
      <c r="I2399" s="23"/>
    </row>
    <row r="2400" spans="7:9" ht="12.75">
      <c r="G2400" s="25"/>
      <c r="I2400" s="23"/>
    </row>
    <row r="2401" spans="7:9" ht="12.75">
      <c r="G2401" s="25"/>
      <c r="I2401" s="23"/>
    </row>
    <row r="2402" spans="7:9" ht="12.75">
      <c r="G2402" s="25"/>
      <c r="I2402" s="23"/>
    </row>
    <row r="2403" spans="7:9" ht="12.75">
      <c r="G2403" s="25"/>
      <c r="I2403" s="23"/>
    </row>
    <row r="2404" spans="7:9" ht="12.75">
      <c r="G2404" s="25"/>
      <c r="I2404" s="23"/>
    </row>
    <row r="2405" spans="7:9" ht="12.75">
      <c r="G2405" s="25"/>
      <c r="I2405" s="23"/>
    </row>
    <row r="2406" spans="7:9" ht="12.75">
      <c r="G2406" s="25"/>
      <c r="I2406" s="23"/>
    </row>
    <row r="2407" spans="7:9" ht="12.75">
      <c r="G2407" s="25"/>
      <c r="I2407" s="23"/>
    </row>
    <row r="2408" spans="7:9" ht="12.75">
      <c r="G2408" s="25"/>
      <c r="I2408" s="23"/>
    </row>
    <row r="2409" spans="7:9" ht="12.75">
      <c r="G2409" s="25"/>
      <c r="I2409" s="23"/>
    </row>
    <row r="2410" spans="7:9" ht="12.75">
      <c r="G2410" s="25"/>
      <c r="I2410" s="23"/>
    </row>
    <row r="2411" spans="7:9" ht="12.75">
      <c r="G2411" s="25"/>
      <c r="I2411" s="23"/>
    </row>
    <row r="2412" spans="7:9" ht="12.75">
      <c r="G2412" s="25"/>
      <c r="I2412" s="23"/>
    </row>
    <row r="2413" spans="7:9" ht="12.75">
      <c r="G2413" s="25"/>
      <c r="I2413" s="23"/>
    </row>
    <row r="2414" spans="7:9" ht="12.75">
      <c r="G2414" s="25"/>
      <c r="I2414" s="23"/>
    </row>
    <row r="2415" spans="7:9" ht="12.75">
      <c r="G2415" s="25"/>
      <c r="I2415" s="23"/>
    </row>
    <row r="2416" spans="7:9" ht="12.75">
      <c r="G2416" s="25"/>
      <c r="I2416" s="23"/>
    </row>
    <row r="2417" spans="7:9" ht="12.75">
      <c r="G2417" s="25"/>
      <c r="I2417" s="23"/>
    </row>
    <row r="2418" spans="7:9" ht="12.75">
      <c r="G2418" s="25"/>
      <c r="I2418" s="23"/>
    </row>
    <row r="2419" spans="7:9" ht="12.75">
      <c r="G2419" s="25"/>
      <c r="I2419" s="23"/>
    </row>
    <row r="2420" spans="7:9" ht="12.75">
      <c r="G2420" s="25"/>
      <c r="I2420" s="23"/>
    </row>
    <row r="2421" spans="7:9" ht="12.75">
      <c r="G2421" s="25"/>
      <c r="I2421" s="23"/>
    </row>
    <row r="2422" spans="7:9" ht="12.75">
      <c r="G2422" s="25"/>
      <c r="I2422" s="23"/>
    </row>
    <row r="2423" spans="7:9" ht="12.75">
      <c r="G2423" s="25"/>
      <c r="I2423" s="23"/>
    </row>
    <row r="2424" spans="7:9" ht="12.75">
      <c r="G2424" s="25"/>
      <c r="I2424" s="23"/>
    </row>
    <row r="2425" spans="7:9" ht="12.75">
      <c r="G2425" s="25"/>
      <c r="I2425" s="23"/>
    </row>
    <row r="2426" spans="7:9" ht="12.75">
      <c r="G2426" s="25"/>
      <c r="I2426" s="23"/>
    </row>
    <row r="2427" spans="7:9" ht="12.75">
      <c r="G2427" s="25"/>
      <c r="I2427" s="23"/>
    </row>
    <row r="2428" spans="7:9" ht="12.75">
      <c r="G2428" s="25"/>
      <c r="I2428" s="23"/>
    </row>
    <row r="2429" spans="7:9" ht="12.75">
      <c r="G2429" s="25"/>
      <c r="I2429" s="23"/>
    </row>
    <row r="2430" spans="7:9" ht="12.75">
      <c r="G2430" s="25"/>
      <c r="I2430" s="23"/>
    </row>
    <row r="2431" spans="7:9" ht="12.75">
      <c r="G2431" s="25"/>
      <c r="I2431" s="23"/>
    </row>
    <row r="2432" spans="7:9" ht="12.75">
      <c r="G2432" s="25"/>
      <c r="I2432" s="23"/>
    </row>
    <row r="2433" spans="7:9" ht="12.75">
      <c r="G2433" s="25"/>
      <c r="I2433" s="23"/>
    </row>
    <row r="2434" spans="7:9" ht="12.75">
      <c r="G2434" s="25"/>
      <c r="I2434" s="23"/>
    </row>
    <row r="2435" spans="7:9" ht="12.75">
      <c r="G2435" s="25"/>
      <c r="I2435" s="23"/>
    </row>
    <row r="2436" spans="7:9" ht="12.75">
      <c r="G2436" s="25"/>
      <c r="I2436" s="23"/>
    </row>
    <row r="2437" spans="7:9" ht="12.75">
      <c r="G2437" s="25"/>
      <c r="I2437" s="23"/>
    </row>
    <row r="2438" spans="7:9" ht="12.75">
      <c r="G2438" s="25"/>
      <c r="I2438" s="23"/>
    </row>
    <row r="2439" spans="7:9" ht="12.75">
      <c r="G2439" s="25"/>
      <c r="I2439" s="23"/>
    </row>
    <row r="2440" spans="7:9" ht="12.75">
      <c r="G2440" s="25"/>
      <c r="I2440" s="23"/>
    </row>
    <row r="2441" spans="7:9" ht="12.75">
      <c r="G2441" s="25"/>
      <c r="I2441" s="23"/>
    </row>
    <row r="2442" spans="7:9" ht="12.75">
      <c r="G2442" s="25"/>
      <c r="I2442" s="23"/>
    </row>
    <row r="2443" spans="7:9" ht="12.75">
      <c r="G2443" s="25"/>
      <c r="I2443" s="23"/>
    </row>
    <row r="2444" spans="7:9" ht="12.75">
      <c r="G2444" s="25"/>
      <c r="I2444" s="23"/>
    </row>
    <row r="2445" spans="7:9" ht="12.75">
      <c r="G2445" s="25"/>
      <c r="I2445" s="23"/>
    </row>
    <row r="2446" spans="7:9" ht="12.75">
      <c r="G2446" s="25"/>
      <c r="I2446" s="23"/>
    </row>
    <row r="2447" spans="7:9" ht="12.75">
      <c r="G2447" s="25"/>
      <c r="I2447" s="23"/>
    </row>
    <row r="2448" spans="7:9" ht="12.75">
      <c r="G2448" s="25"/>
      <c r="I2448" s="23"/>
    </row>
    <row r="2449" spans="7:9" ht="12.75">
      <c r="G2449" s="25"/>
      <c r="I2449" s="23"/>
    </row>
    <row r="2450" spans="7:9" ht="12.75">
      <c r="G2450" s="25"/>
      <c r="I2450" s="23"/>
    </row>
    <row r="2451" spans="7:9" ht="12.75">
      <c r="G2451" s="25"/>
      <c r="I2451" s="23"/>
    </row>
    <row r="2452" spans="7:9" ht="12.75">
      <c r="G2452" s="25"/>
      <c r="I2452" s="23"/>
    </row>
    <row r="2453" spans="7:9" ht="12.75">
      <c r="G2453" s="25"/>
      <c r="I2453" s="23"/>
    </row>
    <row r="2454" spans="7:9" ht="12.75">
      <c r="G2454" s="25"/>
      <c r="I2454" s="23"/>
    </row>
    <row r="2455" spans="7:9" ht="12.75">
      <c r="G2455" s="25"/>
      <c r="I2455" s="23"/>
    </row>
    <row r="2456" spans="7:9" ht="12.75">
      <c r="G2456" s="25"/>
      <c r="I2456" s="23"/>
    </row>
    <row r="2457" spans="7:9" ht="12.75">
      <c r="G2457" s="25"/>
      <c r="I2457" s="23"/>
    </row>
    <row r="2458" spans="7:9" ht="12.75">
      <c r="G2458" s="25"/>
      <c r="I2458" s="23"/>
    </row>
    <row r="2459" spans="7:9" ht="12.75">
      <c r="G2459" s="25"/>
      <c r="I2459" s="23"/>
    </row>
    <row r="2460" spans="7:9" ht="12.75">
      <c r="G2460" s="25"/>
      <c r="I2460" s="23"/>
    </row>
    <row r="2461" spans="7:9" ht="12.75">
      <c r="G2461" s="25"/>
      <c r="I2461" s="23"/>
    </row>
    <row r="2462" spans="7:9" ht="12.75">
      <c r="G2462" s="25"/>
      <c r="I2462" s="23"/>
    </row>
    <row r="2463" spans="7:9" ht="12.75">
      <c r="G2463" s="25"/>
      <c r="I2463" s="23"/>
    </row>
    <row r="2464" spans="7:9" ht="12.75">
      <c r="G2464" s="25"/>
      <c r="I2464" s="23"/>
    </row>
    <row r="2465" spans="7:9" ht="12.75">
      <c r="G2465" s="25"/>
      <c r="I2465" s="23"/>
    </row>
    <row r="2466" spans="7:9" ht="12.75">
      <c r="G2466" s="25"/>
      <c r="I2466" s="23"/>
    </row>
    <row r="2467" spans="7:9" ht="12.75">
      <c r="G2467" s="25"/>
      <c r="I2467" s="23"/>
    </row>
    <row r="2468" spans="7:9" ht="12.75">
      <c r="G2468" s="25"/>
      <c r="I2468" s="23"/>
    </row>
    <row r="2469" spans="7:9" ht="12.75">
      <c r="G2469" s="25"/>
      <c r="I2469" s="23"/>
    </row>
    <row r="2470" spans="7:9" ht="12.75">
      <c r="G2470" s="25"/>
      <c r="I2470" s="23"/>
    </row>
    <row r="2471" spans="7:9" ht="12.75">
      <c r="G2471" s="25"/>
      <c r="I2471" s="23"/>
    </row>
    <row r="2472" spans="7:9" ht="12.75">
      <c r="G2472" s="25"/>
      <c r="I2472" s="23"/>
    </row>
    <row r="2473" spans="7:9" ht="12.75">
      <c r="G2473" s="25"/>
      <c r="I2473" s="23"/>
    </row>
    <row r="2474" spans="7:9" ht="12.75">
      <c r="G2474" s="25"/>
      <c r="I2474" s="23"/>
    </row>
    <row r="2475" spans="7:9" ht="12.75">
      <c r="G2475" s="25"/>
      <c r="I2475" s="23"/>
    </row>
    <row r="2476" spans="7:9" ht="12.75">
      <c r="G2476" s="25"/>
      <c r="I2476" s="23"/>
    </row>
    <row r="2477" spans="7:9" ht="12.75">
      <c r="G2477" s="25"/>
      <c r="I2477" s="23"/>
    </row>
    <row r="2478" spans="7:9" ht="12.75">
      <c r="G2478" s="25"/>
      <c r="I2478" s="23"/>
    </row>
    <row r="2479" spans="7:9" ht="12.75">
      <c r="G2479" s="25"/>
      <c r="I2479" s="23"/>
    </row>
    <row r="2480" spans="7:9" ht="12.75">
      <c r="G2480" s="25"/>
      <c r="I2480" s="23"/>
    </row>
    <row r="2481" spans="7:9" ht="12.75">
      <c r="G2481" s="25"/>
      <c r="I2481" s="23"/>
    </row>
    <row r="2482" spans="7:9" ht="12.75">
      <c r="G2482" s="25"/>
      <c r="I2482" s="23"/>
    </row>
    <row r="2483" spans="7:9" ht="12.75">
      <c r="G2483" s="25"/>
      <c r="I2483" s="23"/>
    </row>
    <row r="2484" spans="7:9" ht="12.75">
      <c r="G2484" s="25"/>
      <c r="I2484" s="23"/>
    </row>
    <row r="2485" spans="7:9" ht="12.75">
      <c r="G2485" s="25"/>
      <c r="I2485" s="23"/>
    </row>
    <row r="2486" spans="7:9" ht="12.75">
      <c r="G2486" s="25"/>
      <c r="I2486" s="23"/>
    </row>
    <row r="2487" spans="7:9" ht="12.75">
      <c r="G2487" s="25"/>
      <c r="I2487" s="23"/>
    </row>
    <row r="2488" spans="7:9" ht="12.75">
      <c r="G2488" s="25"/>
      <c r="I2488" s="23"/>
    </row>
    <row r="2489" spans="7:9" ht="12.75">
      <c r="G2489" s="25"/>
      <c r="I2489" s="23"/>
    </row>
    <row r="2490" spans="7:9" ht="12.75">
      <c r="G2490" s="25"/>
      <c r="I2490" s="23"/>
    </row>
    <row r="2491" spans="7:9" ht="12.75">
      <c r="G2491" s="25"/>
      <c r="I2491" s="23"/>
    </row>
    <row r="2492" spans="7:9" ht="12.75">
      <c r="G2492" s="25"/>
      <c r="I2492" s="23"/>
    </row>
    <row r="2493" spans="7:9" ht="12.75">
      <c r="G2493" s="25"/>
      <c r="I2493" s="23"/>
    </row>
    <row r="2494" spans="7:9" ht="12.75">
      <c r="G2494" s="25"/>
      <c r="I2494" s="23"/>
    </row>
    <row r="2495" spans="7:9" ht="12.75">
      <c r="G2495" s="25"/>
      <c r="I2495" s="23"/>
    </row>
    <row r="2496" spans="7:9" ht="12.75">
      <c r="G2496" s="25"/>
      <c r="I2496" s="23"/>
    </row>
    <row r="2497" spans="7:9" ht="12.75">
      <c r="G2497" s="25"/>
      <c r="I2497" s="23"/>
    </row>
    <row r="2498" spans="7:9" ht="12.75">
      <c r="G2498" s="25"/>
      <c r="I2498" s="23"/>
    </row>
    <row r="2499" spans="7:9" ht="12.75">
      <c r="G2499" s="25"/>
      <c r="I2499" s="23"/>
    </row>
    <row r="2500" spans="7:9" ht="12.75">
      <c r="G2500" s="25"/>
      <c r="I2500" s="23"/>
    </row>
    <row r="2501" spans="7:9" ht="12.75">
      <c r="G2501" s="25"/>
      <c r="I2501" s="23"/>
    </row>
    <row r="2502" spans="7:9" ht="12.75">
      <c r="G2502" s="25"/>
      <c r="I2502" s="23"/>
    </row>
    <row r="2503" spans="7:9" ht="12.75">
      <c r="G2503" s="25"/>
      <c r="I2503" s="23"/>
    </row>
    <row r="2504" spans="7:9" ht="12.75">
      <c r="G2504" s="25"/>
      <c r="I2504" s="23"/>
    </row>
    <row r="2505" spans="7:9" ht="12.75">
      <c r="G2505" s="25"/>
      <c r="I2505" s="23"/>
    </row>
    <row r="2506" spans="7:9" ht="12.75">
      <c r="G2506" s="25"/>
      <c r="I2506" s="23"/>
    </row>
    <row r="2507" spans="7:9" ht="12.75">
      <c r="G2507" s="25"/>
      <c r="I2507" s="23"/>
    </row>
    <row r="2508" spans="7:9" ht="12.75">
      <c r="G2508" s="25"/>
      <c r="I2508" s="23"/>
    </row>
    <row r="2509" spans="7:9" ht="12.75">
      <c r="G2509" s="25"/>
      <c r="I2509" s="23"/>
    </row>
    <row r="2510" spans="7:9" ht="12.75">
      <c r="G2510" s="25"/>
      <c r="I2510" s="23"/>
    </row>
    <row r="2511" spans="7:9" ht="12.75">
      <c r="G2511" s="25"/>
      <c r="I2511" s="23"/>
    </row>
    <row r="2512" spans="7:9" ht="12.75">
      <c r="G2512" s="25"/>
      <c r="I2512" s="23"/>
    </row>
    <row r="2513" spans="7:9" ht="12.75">
      <c r="G2513" s="25"/>
      <c r="I2513" s="23"/>
    </row>
    <row r="2514" spans="7:9" ht="12.75">
      <c r="G2514" s="25"/>
      <c r="I2514" s="23"/>
    </row>
    <row r="2515" spans="7:9" ht="12.75">
      <c r="G2515" s="25"/>
      <c r="I2515" s="23"/>
    </row>
    <row r="2516" spans="7:9" ht="12.75">
      <c r="G2516" s="25"/>
      <c r="I2516" s="23"/>
    </row>
    <row r="2517" spans="7:9" ht="12.75">
      <c r="G2517" s="25"/>
      <c r="I2517" s="23"/>
    </row>
    <row r="2518" spans="7:9" ht="12.75">
      <c r="G2518" s="25"/>
      <c r="I2518" s="23"/>
    </row>
    <row r="2519" spans="7:9" ht="12.75">
      <c r="G2519" s="25"/>
      <c r="I2519" s="23"/>
    </row>
    <row r="2520" spans="7:9" ht="12.75">
      <c r="G2520" s="25"/>
      <c r="I2520" s="23"/>
    </row>
    <row r="2521" spans="7:9" ht="12.75">
      <c r="G2521" s="25"/>
      <c r="I2521" s="23"/>
    </row>
    <row r="2522" spans="7:9" ht="12.75">
      <c r="G2522" s="25"/>
      <c r="I2522" s="23"/>
    </row>
    <row r="2523" spans="7:9" ht="12.75">
      <c r="G2523" s="25"/>
      <c r="I2523" s="23"/>
    </row>
    <row r="2524" spans="7:9" ht="12.75">
      <c r="G2524" s="25"/>
      <c r="I2524" s="23"/>
    </row>
    <row r="2525" spans="7:9" ht="12.75">
      <c r="G2525" s="25"/>
      <c r="I2525" s="23"/>
    </row>
    <row r="2526" spans="7:9" ht="12.75">
      <c r="G2526" s="25"/>
      <c r="I2526" s="23"/>
    </row>
    <row r="2527" spans="7:9" ht="12.75">
      <c r="G2527" s="25"/>
      <c r="I2527" s="23"/>
    </row>
    <row r="2528" spans="7:9" ht="12.75">
      <c r="G2528" s="25"/>
      <c r="I2528" s="23"/>
    </row>
    <row r="2529" spans="7:9" ht="12.75">
      <c r="G2529" s="25"/>
      <c r="I2529" s="23"/>
    </row>
    <row r="2530" spans="7:9" ht="12.75">
      <c r="G2530" s="25"/>
      <c r="I2530" s="23"/>
    </row>
    <row r="2531" spans="7:9" ht="12.75">
      <c r="G2531" s="25"/>
      <c r="I2531" s="23"/>
    </row>
    <row r="2532" spans="7:9" ht="12.75">
      <c r="G2532" s="25"/>
      <c r="I2532" s="23"/>
    </row>
    <row r="2533" spans="7:9" ht="12.75">
      <c r="G2533" s="25"/>
      <c r="I2533" s="23"/>
    </row>
    <row r="2534" spans="7:9" ht="12.75">
      <c r="G2534" s="25"/>
      <c r="I2534" s="23"/>
    </row>
    <row r="2535" spans="7:9" ht="12.75">
      <c r="G2535" s="25"/>
      <c r="I2535" s="23"/>
    </row>
    <row r="2536" spans="7:9" ht="12.75">
      <c r="G2536" s="25"/>
      <c r="I2536" s="23"/>
    </row>
    <row r="2537" spans="7:9" ht="12.75">
      <c r="G2537" s="25"/>
      <c r="I2537" s="23"/>
    </row>
    <row r="2538" spans="7:9" ht="12.75">
      <c r="G2538" s="25"/>
      <c r="I2538" s="23"/>
    </row>
    <row r="2539" spans="7:9" ht="12.75">
      <c r="G2539" s="25"/>
      <c r="I2539" s="23"/>
    </row>
    <row r="2540" spans="7:9" ht="12.75">
      <c r="G2540" s="25"/>
      <c r="I2540" s="23"/>
    </row>
    <row r="2541" spans="7:9" ht="12.75">
      <c r="G2541" s="25"/>
      <c r="I2541" s="23"/>
    </row>
    <row r="2542" spans="7:9" ht="12.75">
      <c r="G2542" s="25"/>
      <c r="I2542" s="23"/>
    </row>
    <row r="2543" spans="7:9" ht="12.75">
      <c r="G2543" s="25"/>
      <c r="I2543" s="23"/>
    </row>
    <row r="2544" spans="7:9" ht="12.75">
      <c r="G2544" s="25"/>
      <c r="I2544" s="23"/>
    </row>
    <row r="2545" spans="7:9" ht="12.75">
      <c r="G2545" s="25"/>
      <c r="I2545" s="23"/>
    </row>
    <row r="2546" spans="7:9" ht="12.75">
      <c r="G2546" s="25"/>
      <c r="I2546" s="23"/>
    </row>
    <row r="2547" spans="7:9" ht="12.75">
      <c r="G2547" s="25"/>
      <c r="I2547" s="23"/>
    </row>
    <row r="2548" spans="7:9" ht="12.75">
      <c r="G2548" s="25"/>
      <c r="I2548" s="23"/>
    </row>
    <row r="2549" spans="7:9" ht="12.75">
      <c r="G2549" s="25"/>
      <c r="I2549" s="23"/>
    </row>
    <row r="2550" spans="7:9" ht="12.75">
      <c r="G2550" s="25"/>
      <c r="I2550" s="23"/>
    </row>
    <row r="2551" spans="7:9" ht="12.75">
      <c r="G2551" s="25"/>
      <c r="I2551" s="23"/>
    </row>
    <row r="2552" spans="7:9" ht="12.75">
      <c r="G2552" s="25"/>
      <c r="I2552" s="23"/>
    </row>
    <row r="2553" spans="7:9" ht="12.75">
      <c r="G2553" s="25"/>
      <c r="I2553" s="23"/>
    </row>
    <row r="2554" spans="7:9" ht="12.75">
      <c r="G2554" s="25"/>
      <c r="I2554" s="23"/>
    </row>
    <row r="2555" spans="7:9" ht="12.75">
      <c r="G2555" s="25"/>
      <c r="I2555" s="23"/>
    </row>
    <row r="2556" spans="7:9" ht="12.75">
      <c r="G2556" s="25"/>
      <c r="I2556" s="23"/>
    </row>
    <row r="2557" spans="7:9" ht="12.75">
      <c r="G2557" s="25"/>
      <c r="I2557" s="23"/>
    </row>
    <row r="2558" spans="7:9" ht="12.75">
      <c r="G2558" s="25"/>
      <c r="I2558" s="23"/>
    </row>
    <row r="2559" spans="7:9" ht="12.75">
      <c r="G2559" s="25"/>
      <c r="I2559" s="23"/>
    </row>
    <row r="2560" spans="7:9" ht="12.75">
      <c r="G2560" s="25"/>
      <c r="I2560" s="23"/>
    </row>
    <row r="2561" spans="7:9" ht="12.75">
      <c r="G2561" s="25"/>
      <c r="I2561" s="23"/>
    </row>
    <row r="2562" spans="7:9" ht="12.75">
      <c r="G2562" s="25"/>
      <c r="I2562" s="23"/>
    </row>
    <row r="2563" spans="7:9" ht="12.75">
      <c r="G2563" s="25"/>
      <c r="I2563" s="23"/>
    </row>
    <row r="2564" spans="7:9" ht="12.75">
      <c r="G2564" s="25"/>
      <c r="I2564" s="23"/>
    </row>
    <row r="2565" spans="7:9" ht="12.75">
      <c r="G2565" s="25"/>
      <c r="I2565" s="23"/>
    </row>
    <row r="2566" spans="7:9" ht="12.75">
      <c r="G2566" s="25"/>
      <c r="I2566" s="23"/>
    </row>
    <row r="2567" spans="7:9" ht="12.75">
      <c r="G2567" s="25"/>
      <c r="I2567" s="23"/>
    </row>
    <row r="2568" spans="7:9" ht="12.75">
      <c r="G2568" s="25"/>
      <c r="I2568" s="23"/>
    </row>
    <row r="2569" spans="7:9" ht="12.75">
      <c r="G2569" s="25"/>
      <c r="I2569" s="23"/>
    </row>
    <row r="2570" spans="7:9" ht="12.75">
      <c r="G2570" s="25"/>
      <c r="I2570" s="23"/>
    </row>
    <row r="2571" spans="7:9" ht="12.75">
      <c r="G2571" s="25"/>
      <c r="I2571" s="23"/>
    </row>
    <row r="2572" spans="7:9" ht="12.75">
      <c r="G2572" s="25"/>
      <c r="I2572" s="23"/>
    </row>
    <row r="2573" spans="7:9" ht="12.75">
      <c r="G2573" s="25"/>
      <c r="I2573" s="23"/>
    </row>
    <row r="2574" spans="7:9" ht="12.75">
      <c r="G2574" s="25"/>
      <c r="I2574" s="23"/>
    </row>
    <row r="2575" spans="7:9" ht="12.75">
      <c r="G2575" s="25"/>
      <c r="I2575" s="23"/>
    </row>
    <row r="2576" spans="7:9" ht="12.75">
      <c r="G2576" s="25"/>
      <c r="I2576" s="23"/>
    </row>
    <row r="2577" spans="7:9" ht="12.75">
      <c r="G2577" s="25"/>
      <c r="I2577" s="23"/>
    </row>
    <row r="2578" spans="7:9" ht="12.75">
      <c r="G2578" s="25"/>
      <c r="I2578" s="23"/>
    </row>
    <row r="2579" spans="7:9" ht="12.75">
      <c r="G2579" s="25"/>
      <c r="I2579" s="23"/>
    </row>
    <row r="2580" spans="7:9" ht="12.75">
      <c r="G2580" s="25"/>
      <c r="I2580" s="23"/>
    </row>
    <row r="2581" spans="7:9" ht="12.75">
      <c r="G2581" s="25"/>
      <c r="I2581" s="23"/>
    </row>
    <row r="2582" spans="7:9" ht="12.75">
      <c r="G2582" s="25"/>
      <c r="I2582" s="23"/>
    </row>
    <row r="2583" spans="7:9" ht="12.75">
      <c r="G2583" s="25"/>
      <c r="I2583" s="23"/>
    </row>
    <row r="2584" spans="7:9" ht="12.75">
      <c r="G2584" s="25"/>
      <c r="I2584" s="23"/>
    </row>
    <row r="2585" spans="7:9" ht="12.75">
      <c r="G2585" s="25"/>
      <c r="I2585" s="23"/>
    </row>
    <row r="2586" spans="7:9" ht="12.75">
      <c r="G2586" s="25"/>
      <c r="I2586" s="23"/>
    </row>
    <row r="2587" spans="7:9" ht="12.75">
      <c r="G2587" s="25"/>
      <c r="I2587" s="23"/>
    </row>
    <row r="2588" spans="7:9" ht="12.75">
      <c r="G2588" s="25"/>
      <c r="I2588" s="23"/>
    </row>
    <row r="2589" spans="7:9" ht="12.75">
      <c r="G2589" s="25"/>
      <c r="I2589" s="23"/>
    </row>
    <row r="2590" spans="7:9" ht="12.75">
      <c r="G2590" s="25"/>
      <c r="I2590" s="23"/>
    </row>
    <row r="2591" spans="7:9" ht="12.75">
      <c r="G2591" s="25"/>
      <c r="I2591" s="23"/>
    </row>
    <row r="2592" spans="7:9" ht="12.75">
      <c r="G2592" s="25"/>
      <c r="I2592" s="23"/>
    </row>
    <row r="2593" spans="7:9" ht="12.75">
      <c r="G2593" s="25"/>
      <c r="I2593" s="23"/>
    </row>
    <row r="2594" spans="7:9" ht="12.75">
      <c r="G2594" s="25"/>
      <c r="I2594" s="23"/>
    </row>
    <row r="2595" spans="7:9" ht="12.75">
      <c r="G2595" s="25"/>
      <c r="I2595" s="23"/>
    </row>
    <row r="2596" spans="7:9" ht="12.75">
      <c r="G2596" s="25"/>
      <c r="I2596" s="23"/>
    </row>
    <row r="2597" spans="7:9" ht="12.75">
      <c r="G2597" s="25"/>
      <c r="I2597" s="23"/>
    </row>
    <row r="2598" spans="7:9" ht="12.75">
      <c r="G2598" s="25"/>
      <c r="I2598" s="23"/>
    </row>
    <row r="2599" spans="7:9" ht="12.75">
      <c r="G2599" s="25"/>
      <c r="I2599" s="23"/>
    </row>
    <row r="2600" spans="7:9" ht="12.75">
      <c r="G2600" s="25"/>
      <c r="I2600" s="23"/>
    </row>
    <row r="2601" spans="7:9" ht="12.75">
      <c r="G2601" s="25"/>
      <c r="I2601" s="23"/>
    </row>
    <row r="2602" spans="7:9" ht="12.75">
      <c r="G2602" s="25"/>
      <c r="I2602" s="23"/>
    </row>
    <row r="2603" spans="7:9" ht="12.75">
      <c r="G2603" s="25"/>
      <c r="I2603" s="23"/>
    </row>
    <row r="2604" spans="7:9" ht="12.75">
      <c r="G2604" s="25"/>
      <c r="I2604" s="23"/>
    </row>
    <row r="2605" spans="7:9" ht="12.75">
      <c r="G2605" s="25"/>
      <c r="I2605" s="23"/>
    </row>
    <row r="2606" spans="7:9" ht="12.75">
      <c r="G2606" s="25"/>
      <c r="I2606" s="23"/>
    </row>
    <row r="2607" spans="7:9" ht="12.75">
      <c r="G2607" s="25"/>
      <c r="I2607" s="23"/>
    </row>
    <row r="2608" spans="7:9" ht="12.75">
      <c r="G2608" s="25"/>
      <c r="I2608" s="23"/>
    </row>
    <row r="2609" spans="7:9" ht="12.75">
      <c r="G2609" s="25"/>
      <c r="I2609" s="23"/>
    </row>
    <row r="2610" spans="7:9" ht="12.75">
      <c r="G2610" s="25"/>
      <c r="I2610" s="23"/>
    </row>
    <row r="2611" spans="7:9" ht="12.75">
      <c r="G2611" s="25"/>
      <c r="I2611" s="23"/>
    </row>
    <row r="2612" spans="7:9" ht="12.75">
      <c r="G2612" s="25"/>
      <c r="I2612" s="23"/>
    </row>
    <row r="2613" spans="7:9" ht="12.75">
      <c r="G2613" s="25"/>
      <c r="I2613" s="23"/>
    </row>
    <row r="2614" spans="7:9" ht="12.75">
      <c r="G2614" s="25"/>
      <c r="I2614" s="23"/>
    </row>
    <row r="2615" spans="7:9" ht="12.75">
      <c r="G2615" s="25"/>
      <c r="I2615" s="23"/>
    </row>
    <row r="2616" spans="7:9" ht="12.75">
      <c r="G2616" s="25"/>
      <c r="I2616" s="23"/>
    </row>
    <row r="2617" spans="7:9" ht="12.75">
      <c r="G2617" s="25"/>
      <c r="I2617" s="23"/>
    </row>
    <row r="2618" spans="7:9" ht="12.75">
      <c r="G2618" s="25"/>
      <c r="I2618" s="23"/>
    </row>
    <row r="2619" spans="7:9" ht="12.75">
      <c r="G2619" s="25"/>
      <c r="I2619" s="23"/>
    </row>
    <row r="2620" spans="7:9" ht="12.75">
      <c r="G2620" s="25"/>
      <c r="I2620" s="23"/>
    </row>
    <row r="2621" spans="7:9" ht="12.75">
      <c r="G2621" s="25"/>
      <c r="I2621" s="23"/>
    </row>
    <row r="2622" spans="7:9" ht="12.75">
      <c r="G2622" s="25"/>
      <c r="I2622" s="23"/>
    </row>
    <row r="2623" spans="7:9" ht="12.75">
      <c r="G2623" s="25"/>
      <c r="I2623" s="23"/>
    </row>
    <row r="2624" spans="7:9" ht="12.75">
      <c r="G2624" s="25"/>
      <c r="I2624" s="23"/>
    </row>
    <row r="2625" spans="7:9" ht="12.75">
      <c r="G2625" s="25"/>
      <c r="I2625" s="23"/>
    </row>
    <row r="2626" spans="7:9" ht="12.75">
      <c r="G2626" s="25"/>
      <c r="I2626" s="23"/>
    </row>
    <row r="2627" spans="7:9" ht="12.75">
      <c r="G2627" s="25"/>
      <c r="I2627" s="23"/>
    </row>
    <row r="2628" spans="7:9" ht="12.75">
      <c r="G2628" s="25"/>
      <c r="I2628" s="23"/>
    </row>
    <row r="2629" spans="7:9" ht="12.75">
      <c r="G2629" s="25"/>
      <c r="I2629" s="23"/>
    </row>
    <row r="2630" spans="7:9" ht="12.75">
      <c r="G2630" s="25"/>
      <c r="I2630" s="23"/>
    </row>
    <row r="2631" spans="7:9" ht="12.75">
      <c r="G2631" s="25"/>
      <c r="I2631" s="23"/>
    </row>
    <row r="2632" spans="7:9" ht="12.75">
      <c r="G2632" s="25"/>
      <c r="I2632" s="23"/>
    </row>
    <row r="2633" spans="7:9" ht="12.75">
      <c r="G2633" s="25"/>
      <c r="I2633" s="23"/>
    </row>
    <row r="2634" spans="7:9" ht="12.75">
      <c r="G2634" s="25"/>
      <c r="I2634" s="23"/>
    </row>
    <row r="2635" spans="7:9" ht="12.75">
      <c r="G2635" s="25"/>
      <c r="I2635" s="23"/>
    </row>
    <row r="2636" spans="7:9" ht="12.75">
      <c r="G2636" s="25"/>
      <c r="I2636" s="23"/>
    </row>
    <row r="2637" spans="7:9" ht="12.75">
      <c r="G2637" s="25"/>
      <c r="I2637" s="23"/>
    </row>
    <row r="2638" spans="7:9" ht="12.75">
      <c r="G2638" s="25"/>
      <c r="I2638" s="23"/>
    </row>
    <row r="2639" spans="7:9" ht="12.75">
      <c r="G2639" s="25"/>
      <c r="I2639" s="23"/>
    </row>
    <row r="2640" spans="7:9" ht="12.75">
      <c r="G2640" s="25"/>
      <c r="I2640" s="23"/>
    </row>
    <row r="2641" spans="7:9" ht="12.75">
      <c r="G2641" s="25"/>
      <c r="I2641" s="23"/>
    </row>
    <row r="2642" spans="7:9" ht="12.75">
      <c r="G2642" s="25"/>
      <c r="I2642" s="23"/>
    </row>
    <row r="2643" spans="7:9" ht="12.75">
      <c r="G2643" s="25"/>
      <c r="I2643" s="23"/>
    </row>
    <row r="2644" spans="7:9" ht="12.75">
      <c r="G2644" s="25"/>
      <c r="I2644" s="23"/>
    </row>
    <row r="2645" spans="7:9" ht="12.75">
      <c r="G2645" s="25"/>
      <c r="I2645" s="23"/>
    </row>
    <row r="2646" spans="7:9" ht="12.75">
      <c r="G2646" s="25"/>
      <c r="I2646" s="23"/>
    </row>
    <row r="2647" spans="7:9" ht="12.75">
      <c r="G2647" s="25"/>
      <c r="I2647" s="23"/>
    </row>
    <row r="2648" spans="7:9" ht="12.75">
      <c r="G2648" s="25"/>
      <c r="I2648" s="23"/>
    </row>
    <row r="2649" spans="7:9" ht="12.75">
      <c r="G2649" s="25"/>
      <c r="I2649" s="23"/>
    </row>
    <row r="2650" spans="7:9" ht="12.75">
      <c r="G2650" s="25"/>
      <c r="I2650" s="23"/>
    </row>
    <row r="2651" spans="7:9" ht="12.75">
      <c r="G2651" s="25"/>
      <c r="I2651" s="23"/>
    </row>
    <row r="2652" spans="7:9" ht="12.75">
      <c r="G2652" s="25"/>
      <c r="I2652" s="23"/>
    </row>
    <row r="2653" spans="7:9" ht="12.75">
      <c r="G2653" s="25"/>
      <c r="I2653" s="23"/>
    </row>
    <row r="2654" spans="7:9" ht="12.75">
      <c r="G2654" s="25"/>
      <c r="I2654" s="23"/>
    </row>
    <row r="2655" spans="7:9" ht="12.75">
      <c r="G2655" s="25"/>
      <c r="I2655" s="23"/>
    </row>
    <row r="2656" spans="7:9" ht="12.75">
      <c r="G2656" s="25"/>
      <c r="I2656" s="23"/>
    </row>
    <row r="2657" spans="7:9" ht="12.75">
      <c r="G2657" s="25"/>
      <c r="I2657" s="23"/>
    </row>
    <row r="2658" spans="7:9" ht="12.75">
      <c r="G2658" s="25"/>
      <c r="I2658" s="23"/>
    </row>
    <row r="2659" spans="7:9" ht="12.75">
      <c r="G2659" s="25"/>
      <c r="I2659" s="23"/>
    </row>
    <row r="2660" spans="7:9" ht="12.75">
      <c r="G2660" s="25"/>
      <c r="I2660" s="23"/>
    </row>
    <row r="2661" spans="7:9" ht="12.75">
      <c r="G2661" s="25"/>
      <c r="I2661" s="23"/>
    </row>
    <row r="2662" spans="7:9" ht="12.75">
      <c r="G2662" s="25"/>
      <c r="I2662" s="23"/>
    </row>
    <row r="2663" spans="7:9" ht="12.75">
      <c r="G2663" s="25"/>
      <c r="I2663" s="23"/>
    </row>
    <row r="2664" spans="7:9" ht="12.75">
      <c r="G2664" s="25"/>
      <c r="I2664" s="23"/>
    </row>
    <row r="2665" spans="7:9" ht="12.75">
      <c r="G2665" s="25"/>
      <c r="I2665" s="23"/>
    </row>
    <row r="2666" spans="7:9" ht="12.75">
      <c r="G2666" s="25"/>
      <c r="I2666" s="23"/>
    </row>
    <row r="2667" spans="7:9" ht="12.75">
      <c r="G2667" s="25"/>
      <c r="I2667" s="23"/>
    </row>
    <row r="2668" spans="7:9" ht="12.75">
      <c r="G2668" s="25"/>
      <c r="I2668" s="23"/>
    </row>
    <row r="2669" spans="7:9" ht="12.75">
      <c r="G2669" s="25"/>
      <c r="I2669" s="23"/>
    </row>
    <row r="2670" spans="7:9" ht="12.75">
      <c r="G2670" s="25"/>
      <c r="I2670" s="23"/>
    </row>
    <row r="2671" spans="7:9" ht="12.75">
      <c r="G2671" s="25"/>
      <c r="I2671" s="23"/>
    </row>
    <row r="2672" spans="7:9" ht="12.75">
      <c r="G2672" s="25"/>
      <c r="I2672" s="23"/>
    </row>
    <row r="2673" spans="7:9" ht="12.75">
      <c r="G2673" s="25"/>
      <c r="I2673" s="23"/>
    </row>
    <row r="2674" spans="7:9" ht="12.75">
      <c r="G2674" s="25"/>
      <c r="I2674" s="23"/>
    </row>
    <row r="2675" spans="7:9" ht="12.75">
      <c r="G2675" s="25"/>
      <c r="I2675" s="23"/>
    </row>
    <row r="2676" spans="7:9" ht="12.75">
      <c r="G2676" s="25"/>
      <c r="I2676" s="23"/>
    </row>
    <row r="2677" spans="7:9" ht="12.75">
      <c r="G2677" s="25"/>
      <c r="I2677" s="23"/>
    </row>
    <row r="2678" spans="7:9" ht="12.75">
      <c r="G2678" s="25"/>
      <c r="I2678" s="23"/>
    </row>
    <row r="2679" spans="7:9" ht="12.75">
      <c r="G2679" s="25"/>
      <c r="I2679" s="23"/>
    </row>
    <row r="2680" spans="7:9" ht="12.75">
      <c r="G2680" s="25"/>
      <c r="I2680" s="23"/>
    </row>
    <row r="2681" spans="7:9" ht="12.75">
      <c r="G2681" s="25"/>
      <c r="I2681" s="23"/>
    </row>
    <row r="2682" spans="7:9" ht="12.75">
      <c r="G2682" s="25"/>
      <c r="I2682" s="23"/>
    </row>
    <row r="2683" spans="7:9" ht="12.75">
      <c r="G2683" s="25"/>
      <c r="I2683" s="23"/>
    </row>
    <row r="2684" spans="7:9" ht="12.75">
      <c r="G2684" s="25"/>
      <c r="I2684" s="23"/>
    </row>
    <row r="2685" spans="7:9" ht="12.75">
      <c r="G2685" s="25"/>
      <c r="I2685" s="23"/>
    </row>
    <row r="2686" spans="7:9" ht="12.75">
      <c r="G2686" s="25"/>
      <c r="I2686" s="23"/>
    </row>
    <row r="2687" spans="7:9" ht="12.75">
      <c r="G2687" s="25"/>
      <c r="I2687" s="23"/>
    </row>
    <row r="2688" spans="7:9" ht="12.75">
      <c r="G2688" s="25"/>
      <c r="I2688" s="23"/>
    </row>
    <row r="2689" spans="7:9" ht="12.75">
      <c r="G2689" s="25"/>
      <c r="I2689" s="23"/>
    </row>
    <row r="2690" spans="7:9" ht="12.75">
      <c r="G2690" s="25"/>
      <c r="I2690" s="23"/>
    </row>
    <row r="2691" spans="7:9" ht="12.75">
      <c r="G2691" s="25"/>
      <c r="I2691" s="23"/>
    </row>
    <row r="2692" spans="7:9" ht="12.75">
      <c r="G2692" s="25"/>
      <c r="I2692" s="23"/>
    </row>
    <row r="2693" spans="7:9" ht="12.75">
      <c r="G2693" s="25"/>
      <c r="I2693" s="23"/>
    </row>
    <row r="2694" spans="7:9" ht="12.75">
      <c r="G2694" s="25"/>
      <c r="I2694" s="23"/>
    </row>
    <row r="2695" spans="7:9" ht="12.75">
      <c r="G2695" s="25"/>
      <c r="I2695" s="23"/>
    </row>
    <row r="2696" spans="7:9" ht="12.75">
      <c r="G2696" s="25"/>
      <c r="I2696" s="23"/>
    </row>
    <row r="2697" spans="7:9" ht="12.75">
      <c r="G2697" s="25"/>
      <c r="I2697" s="23"/>
    </row>
    <row r="2698" spans="7:9" ht="12.75">
      <c r="G2698" s="25"/>
      <c r="I2698" s="23"/>
    </row>
    <row r="2699" spans="7:9" ht="12.75">
      <c r="G2699" s="25"/>
      <c r="I2699" s="23"/>
    </row>
    <row r="2700" spans="7:9" ht="12.75">
      <c r="G2700" s="25"/>
      <c r="I2700" s="23"/>
    </row>
    <row r="2701" spans="7:9" ht="12.75">
      <c r="G2701" s="25"/>
      <c r="I2701" s="23"/>
    </row>
    <row r="2702" spans="7:9" ht="12.75">
      <c r="G2702" s="25"/>
      <c r="I2702" s="23"/>
    </row>
    <row r="2703" spans="7:9" ht="12.75">
      <c r="G2703" s="25"/>
      <c r="I2703" s="23"/>
    </row>
    <row r="2704" spans="7:9" ht="12.75">
      <c r="G2704" s="25"/>
      <c r="I2704" s="23"/>
    </row>
    <row r="2705" spans="7:9" ht="12.75">
      <c r="G2705" s="25"/>
      <c r="I2705" s="23"/>
    </row>
    <row r="2706" spans="7:9" ht="12.75">
      <c r="G2706" s="25"/>
      <c r="I2706" s="23"/>
    </row>
    <row r="2707" spans="7:9" ht="12.75">
      <c r="G2707" s="25"/>
      <c r="I2707" s="23"/>
    </row>
    <row r="2708" spans="7:9" ht="12.75">
      <c r="G2708" s="25"/>
      <c r="I2708" s="23"/>
    </row>
    <row r="2709" spans="7:9" ht="12.75">
      <c r="G2709" s="25"/>
      <c r="I2709" s="23"/>
    </row>
    <row r="2710" spans="7:9" ht="12.75">
      <c r="G2710" s="25"/>
      <c r="I2710" s="23"/>
    </row>
    <row r="2711" spans="7:9" ht="12.75">
      <c r="G2711" s="25"/>
      <c r="I2711" s="23"/>
    </row>
    <row r="2712" spans="7:9" ht="12.75">
      <c r="G2712" s="25"/>
      <c r="I2712" s="23"/>
    </row>
    <row r="2713" spans="7:9" ht="12.75">
      <c r="G2713" s="25"/>
      <c r="I2713" s="23"/>
    </row>
    <row r="2714" spans="7:9" ht="12.75">
      <c r="G2714" s="25"/>
      <c r="I2714" s="23"/>
    </row>
    <row r="2715" spans="7:9" ht="12.75">
      <c r="G2715" s="25"/>
      <c r="I2715" s="23"/>
    </row>
    <row r="2716" spans="7:9" ht="12.75">
      <c r="G2716" s="25"/>
      <c r="I2716" s="23"/>
    </row>
    <row r="2717" spans="7:9" ht="12.75">
      <c r="G2717" s="25"/>
      <c r="I2717" s="23"/>
    </row>
    <row r="2718" spans="7:9" ht="12.75">
      <c r="G2718" s="25"/>
      <c r="I2718" s="23"/>
    </row>
    <row r="2719" spans="7:9" ht="12.75">
      <c r="G2719" s="25"/>
      <c r="I2719" s="23"/>
    </row>
    <row r="2720" spans="7:9" ht="12.75">
      <c r="G2720" s="25"/>
      <c r="I2720" s="23"/>
    </row>
    <row r="2721" spans="7:9" ht="12.75">
      <c r="G2721" s="25"/>
      <c r="I2721" s="23"/>
    </row>
    <row r="2722" spans="7:9" ht="12.75">
      <c r="G2722" s="25"/>
      <c r="I2722" s="23"/>
    </row>
    <row r="2723" spans="7:9" ht="12.75">
      <c r="G2723" s="25"/>
      <c r="I2723" s="23"/>
    </row>
    <row r="2724" spans="7:9" ht="12.75">
      <c r="G2724" s="25"/>
      <c r="I2724" s="23"/>
    </row>
    <row r="2725" spans="7:9" ht="12.75">
      <c r="G2725" s="25"/>
      <c r="I2725" s="23"/>
    </row>
    <row r="2726" spans="7:9" ht="12.75">
      <c r="G2726" s="25"/>
      <c r="I2726" s="23"/>
    </row>
    <row r="2727" spans="7:9" ht="12.75">
      <c r="G2727" s="25"/>
      <c r="I2727" s="23"/>
    </row>
    <row r="2728" spans="7:9" ht="12.75">
      <c r="G2728" s="25"/>
      <c r="I2728" s="23"/>
    </row>
    <row r="2729" spans="7:9" ht="12.75">
      <c r="G2729" s="25"/>
      <c r="I2729" s="23"/>
    </row>
    <row r="2730" spans="7:9" ht="12.75">
      <c r="G2730" s="25"/>
      <c r="I2730" s="23"/>
    </row>
    <row r="2731" spans="7:9" ht="12.75">
      <c r="G2731" s="25"/>
      <c r="I2731" s="23"/>
    </row>
    <row r="2732" spans="7:9" ht="12.75">
      <c r="G2732" s="25"/>
      <c r="I2732" s="23"/>
    </row>
    <row r="2733" spans="7:9" ht="12.75">
      <c r="G2733" s="25"/>
      <c r="I2733" s="23"/>
    </row>
    <row r="2734" spans="7:9" ht="12.75">
      <c r="G2734" s="25"/>
      <c r="I2734" s="23"/>
    </row>
    <row r="2735" spans="7:9" ht="12.75">
      <c r="G2735" s="25"/>
      <c r="I2735" s="23"/>
    </row>
    <row r="2736" spans="7:9" ht="12.75">
      <c r="G2736" s="25"/>
      <c r="I2736" s="23"/>
    </row>
    <row r="2737" spans="7:9" ht="12.75">
      <c r="G2737" s="25"/>
      <c r="I2737" s="23"/>
    </row>
    <row r="2738" spans="7:9" ht="12.75">
      <c r="G2738" s="25"/>
      <c r="I2738" s="23"/>
    </row>
    <row r="2739" spans="7:9" ht="12.75">
      <c r="G2739" s="25"/>
      <c r="I2739" s="23"/>
    </row>
    <row r="2740" spans="7:9" ht="12.75">
      <c r="G2740" s="25"/>
      <c r="I2740" s="23"/>
    </row>
    <row r="2741" spans="7:9" ht="12.75">
      <c r="G2741" s="25"/>
      <c r="I2741" s="23"/>
    </row>
    <row r="2742" spans="7:9" ht="12.75">
      <c r="G2742" s="25"/>
      <c r="I2742" s="23"/>
    </row>
    <row r="2743" spans="7:9" ht="12.75">
      <c r="G2743" s="25"/>
      <c r="I2743" s="23"/>
    </row>
    <row r="2744" spans="7:9" ht="12.75">
      <c r="G2744" s="25"/>
      <c r="I2744" s="23"/>
    </row>
    <row r="2745" spans="7:9" ht="12.75">
      <c r="G2745" s="25"/>
      <c r="I2745" s="23"/>
    </row>
    <row r="2746" spans="7:9" ht="12.75">
      <c r="G2746" s="25"/>
      <c r="I2746" s="23"/>
    </row>
    <row r="2747" spans="7:9" ht="12.75">
      <c r="G2747" s="25"/>
      <c r="I2747" s="23"/>
    </row>
    <row r="2748" spans="7:9" ht="12.75">
      <c r="G2748" s="25"/>
      <c r="I2748" s="23"/>
    </row>
    <row r="2749" spans="7:9" ht="12.75">
      <c r="G2749" s="25"/>
      <c r="I2749" s="23"/>
    </row>
    <row r="2750" spans="7:9" ht="12.75">
      <c r="G2750" s="25"/>
      <c r="I2750" s="23"/>
    </row>
    <row r="2751" spans="7:9" ht="12.75">
      <c r="G2751" s="25"/>
      <c r="I2751" s="23"/>
    </row>
    <row r="2752" spans="7:9" ht="12.75">
      <c r="G2752" s="25"/>
      <c r="I2752" s="23"/>
    </row>
    <row r="2753" spans="7:9" ht="12.75">
      <c r="G2753" s="25"/>
      <c r="I2753" s="23"/>
    </row>
    <row r="2754" spans="7:9" ht="12.75">
      <c r="G2754" s="25"/>
      <c r="I2754" s="23"/>
    </row>
    <row r="2755" spans="7:9" ht="12.75">
      <c r="G2755" s="25"/>
      <c r="I2755" s="23"/>
    </row>
    <row r="2756" spans="7:9" ht="12.75">
      <c r="G2756" s="25"/>
      <c r="I2756" s="23"/>
    </row>
    <row r="2757" spans="7:9" ht="12.75">
      <c r="G2757" s="25"/>
      <c r="I2757" s="23"/>
    </row>
    <row r="2758" spans="7:9" ht="12.75">
      <c r="G2758" s="25"/>
      <c r="I2758" s="23"/>
    </row>
    <row r="2759" spans="7:9" ht="12.75">
      <c r="G2759" s="25"/>
      <c r="I2759" s="23"/>
    </row>
    <row r="2760" spans="7:9" ht="12.75">
      <c r="G2760" s="25"/>
      <c r="I2760" s="23"/>
    </row>
    <row r="2761" spans="7:9" ht="12.75">
      <c r="G2761" s="25"/>
      <c r="I2761" s="23"/>
    </row>
    <row r="2762" spans="7:9" ht="12.75">
      <c r="G2762" s="25"/>
      <c r="I2762" s="23"/>
    </row>
    <row r="2763" spans="7:9" ht="12.75">
      <c r="G2763" s="25"/>
      <c r="I2763" s="23"/>
    </row>
    <row r="2764" spans="7:9" ht="12.75">
      <c r="G2764" s="25"/>
      <c r="I2764" s="23"/>
    </row>
    <row r="2765" spans="7:9" ht="12.75">
      <c r="G2765" s="25"/>
      <c r="I2765" s="23"/>
    </row>
    <row r="2766" spans="7:9" ht="12.75">
      <c r="G2766" s="25"/>
      <c r="I2766" s="23"/>
    </row>
    <row r="2767" spans="7:9" ht="12.75">
      <c r="G2767" s="25"/>
      <c r="I2767" s="23"/>
    </row>
    <row r="2768" spans="7:9" ht="12.75">
      <c r="G2768" s="25"/>
      <c r="I2768" s="23"/>
    </row>
    <row r="2769" spans="7:9" ht="12.75">
      <c r="G2769" s="25"/>
      <c r="I2769" s="23"/>
    </row>
    <row r="2770" spans="7:9" ht="12.75">
      <c r="G2770" s="25"/>
      <c r="I2770" s="23"/>
    </row>
    <row r="2771" spans="7:9" ht="12.75">
      <c r="G2771" s="25"/>
      <c r="I2771" s="23"/>
    </row>
    <row r="2772" spans="7:9" ht="12.75">
      <c r="G2772" s="25"/>
      <c r="I2772" s="23"/>
    </row>
    <row r="2773" spans="7:9" ht="12.75">
      <c r="G2773" s="25"/>
      <c r="I2773" s="23"/>
    </row>
    <row r="2774" spans="7:9" ht="12.75">
      <c r="G2774" s="25"/>
      <c r="I2774" s="23"/>
    </row>
    <row r="2775" spans="7:9" ht="12.75">
      <c r="G2775" s="25"/>
      <c r="I2775" s="23"/>
    </row>
    <row r="2776" spans="7:9" ht="12.75">
      <c r="G2776" s="25"/>
      <c r="I2776" s="23"/>
    </row>
    <row r="2777" spans="7:9" ht="12.75">
      <c r="G2777" s="25"/>
      <c r="I2777" s="23"/>
    </row>
    <row r="2778" spans="7:9" ht="12.75">
      <c r="G2778" s="25"/>
      <c r="I2778" s="23"/>
    </row>
    <row r="2779" spans="7:9" ht="12.75">
      <c r="G2779" s="25"/>
      <c r="I2779" s="23"/>
    </row>
    <row r="2780" spans="7:9" ht="12.75">
      <c r="G2780" s="25"/>
      <c r="I2780" s="23"/>
    </row>
    <row r="2781" spans="7:9" ht="12.75">
      <c r="G2781" s="25"/>
      <c r="I2781" s="23"/>
    </row>
    <row r="2782" spans="7:9" ht="12.75">
      <c r="G2782" s="25"/>
      <c r="I2782" s="23"/>
    </row>
    <row r="2783" spans="7:9" ht="12.75">
      <c r="G2783" s="25"/>
      <c r="I2783" s="23"/>
    </row>
    <row r="2784" spans="7:9" ht="12.75">
      <c r="G2784" s="25"/>
      <c r="I2784" s="23"/>
    </row>
    <row r="2785" spans="7:9" ht="12.75">
      <c r="G2785" s="25"/>
      <c r="I2785" s="23"/>
    </row>
    <row r="2786" spans="7:9" ht="12.75">
      <c r="G2786" s="25"/>
      <c r="I2786" s="23"/>
    </row>
    <row r="2787" spans="7:9" ht="12.75">
      <c r="G2787" s="25"/>
      <c r="I2787" s="23"/>
    </row>
    <row r="2788" spans="7:9" ht="12.75">
      <c r="G2788" s="25"/>
      <c r="I2788" s="23"/>
    </row>
    <row r="2789" spans="7:9" ht="12.75">
      <c r="G2789" s="25"/>
      <c r="I2789" s="23"/>
    </row>
    <row r="2790" spans="7:9" ht="12.75">
      <c r="G2790" s="25"/>
      <c r="I2790" s="23"/>
    </row>
    <row r="2791" spans="7:9" ht="12.75">
      <c r="G2791" s="25"/>
      <c r="I2791" s="23"/>
    </row>
    <row r="2792" spans="7:9" ht="12.75">
      <c r="G2792" s="25"/>
      <c r="I2792" s="23"/>
    </row>
    <row r="2793" spans="7:9" ht="12.75">
      <c r="G2793" s="25"/>
      <c r="I2793" s="23"/>
    </row>
    <row r="2794" spans="7:9" ht="12.75">
      <c r="G2794" s="25"/>
      <c r="I2794" s="23"/>
    </row>
    <row r="2795" spans="7:9" ht="12.75">
      <c r="G2795" s="25"/>
      <c r="I2795" s="23"/>
    </row>
    <row r="2796" spans="7:9" ht="12.75">
      <c r="G2796" s="25"/>
      <c r="I2796" s="23"/>
    </row>
    <row r="2797" spans="7:9" ht="12.75">
      <c r="G2797" s="25"/>
      <c r="I2797" s="23"/>
    </row>
    <row r="2798" spans="7:9" ht="12.75">
      <c r="G2798" s="25"/>
      <c r="I2798" s="23"/>
    </row>
    <row r="2799" spans="7:9" ht="12.75">
      <c r="G2799" s="25"/>
      <c r="I2799" s="23"/>
    </row>
    <row r="2800" spans="7:9" ht="12.75">
      <c r="G2800" s="25"/>
      <c r="I2800" s="23"/>
    </row>
    <row r="2801" spans="7:9" ht="12.75">
      <c r="G2801" s="25"/>
      <c r="I2801" s="23"/>
    </row>
    <row r="2802" spans="7:9" ht="12.75">
      <c r="G2802" s="25"/>
      <c r="I2802" s="23"/>
    </row>
    <row r="2803" spans="7:9" ht="12.75">
      <c r="G2803" s="25"/>
      <c r="I2803" s="23"/>
    </row>
    <row r="2804" spans="7:9" ht="12.75">
      <c r="G2804" s="25"/>
      <c r="I2804" s="23"/>
    </row>
    <row r="2805" spans="7:9" ht="12.75">
      <c r="G2805" s="25"/>
      <c r="I2805" s="23"/>
    </row>
    <row r="2806" spans="7:9" ht="12.75">
      <c r="G2806" s="25"/>
      <c r="I2806" s="23"/>
    </row>
    <row r="2807" spans="7:9" ht="12.75">
      <c r="G2807" s="25"/>
      <c r="I2807" s="23"/>
    </row>
    <row r="2808" spans="7:9" ht="12.75">
      <c r="G2808" s="25"/>
      <c r="I2808" s="23"/>
    </row>
    <row r="2809" spans="7:9" ht="12.75">
      <c r="G2809" s="25"/>
      <c r="I2809" s="23"/>
    </row>
    <row r="2810" spans="7:9" ht="12.75">
      <c r="G2810" s="25"/>
      <c r="I2810" s="23"/>
    </row>
    <row r="2811" spans="7:9" ht="12.75">
      <c r="G2811" s="25"/>
      <c r="I2811" s="23"/>
    </row>
    <row r="2812" spans="7:9" ht="12.75">
      <c r="G2812" s="25"/>
      <c r="I2812" s="23"/>
    </row>
    <row r="2813" spans="7:9" ht="12.75">
      <c r="G2813" s="25"/>
      <c r="I2813" s="23"/>
    </row>
    <row r="2814" spans="7:9" ht="12.75">
      <c r="G2814" s="25"/>
      <c r="I2814" s="23"/>
    </row>
    <row r="2815" spans="7:9" ht="12.75">
      <c r="G2815" s="25"/>
      <c r="I2815" s="23"/>
    </row>
    <row r="2816" spans="7:9" ht="12.75">
      <c r="G2816" s="25"/>
      <c r="I2816" s="23"/>
    </row>
    <row r="2817" spans="7:9" ht="12.75">
      <c r="G2817" s="25"/>
      <c r="I2817" s="23"/>
    </row>
    <row r="2818" spans="7:9" ht="12.75">
      <c r="G2818" s="25"/>
      <c r="I2818" s="23"/>
    </row>
    <row r="2819" spans="7:9" ht="12.75">
      <c r="G2819" s="25"/>
      <c r="I2819" s="23"/>
    </row>
    <row r="2820" spans="7:9" ht="12.75">
      <c r="G2820" s="25"/>
      <c r="I2820" s="23"/>
    </row>
    <row r="2821" spans="7:9" ht="12.75">
      <c r="G2821" s="25"/>
      <c r="I2821" s="23"/>
    </row>
    <row r="2822" spans="7:9" ht="12.75">
      <c r="G2822" s="25"/>
      <c r="I2822" s="23"/>
    </row>
    <row r="2823" spans="7:9" ht="12.75">
      <c r="G2823" s="25"/>
      <c r="I2823" s="23"/>
    </row>
    <row r="2824" spans="7:9" ht="12.75">
      <c r="G2824" s="25"/>
      <c r="I2824" s="23"/>
    </row>
    <row r="2825" spans="7:9" ht="12.75">
      <c r="G2825" s="25"/>
      <c r="I2825" s="23"/>
    </row>
    <row r="2826" spans="7:9" ht="12.75">
      <c r="G2826" s="25"/>
      <c r="I2826" s="23"/>
    </row>
    <row r="2827" spans="7:9" ht="12.75">
      <c r="G2827" s="25"/>
      <c r="I2827" s="23"/>
    </row>
    <row r="2828" spans="7:9" ht="12.75">
      <c r="G2828" s="25"/>
      <c r="I2828" s="23"/>
    </row>
    <row r="2829" spans="7:9" ht="12.75">
      <c r="G2829" s="25"/>
      <c r="I2829" s="23"/>
    </row>
    <row r="2830" spans="7:9" ht="12.75">
      <c r="G2830" s="25"/>
      <c r="I2830" s="23"/>
    </row>
    <row r="2831" spans="7:9" ht="12.75">
      <c r="G2831" s="25"/>
      <c r="I2831" s="23"/>
    </row>
    <row r="2832" spans="7:9" ht="12.75">
      <c r="G2832" s="25"/>
      <c r="I2832" s="23"/>
    </row>
    <row r="2833" spans="7:9" ht="12.75">
      <c r="G2833" s="25"/>
      <c r="I2833" s="23"/>
    </row>
    <row r="2834" spans="7:9" ht="12.75">
      <c r="G2834" s="25"/>
      <c r="I2834" s="23"/>
    </row>
    <row r="2835" spans="7:9" ht="12.75">
      <c r="G2835" s="25"/>
      <c r="I2835" s="23"/>
    </row>
    <row r="2836" spans="7:9" ht="12.75">
      <c r="G2836" s="25"/>
      <c r="I2836" s="23"/>
    </row>
    <row r="2837" spans="7:9" ht="12.75">
      <c r="G2837" s="25"/>
      <c r="I2837" s="23"/>
    </row>
    <row r="2838" spans="7:9" ht="12.75">
      <c r="G2838" s="25"/>
      <c r="I2838" s="23"/>
    </row>
    <row r="2839" spans="7:9" ht="12.75">
      <c r="G2839" s="25"/>
      <c r="I2839" s="23"/>
    </row>
    <row r="2840" spans="7:9" ht="12.75">
      <c r="G2840" s="25"/>
      <c r="I2840" s="23"/>
    </row>
    <row r="2841" spans="7:9" ht="12.75">
      <c r="G2841" s="25"/>
      <c r="I2841" s="23"/>
    </row>
    <row r="2842" spans="7:9" ht="12.75">
      <c r="G2842" s="25"/>
      <c r="I2842" s="23"/>
    </row>
    <row r="2843" spans="7:9" ht="12.75">
      <c r="G2843" s="25"/>
      <c r="I2843" s="23"/>
    </row>
    <row r="2844" spans="7:9" ht="12.75">
      <c r="G2844" s="25"/>
      <c r="I2844" s="23"/>
    </row>
    <row r="2845" spans="7:9" ht="12.75">
      <c r="G2845" s="25"/>
      <c r="I2845" s="23"/>
    </row>
    <row r="2846" spans="7:9" ht="12.75">
      <c r="G2846" s="25"/>
      <c r="I2846" s="23"/>
    </row>
    <row r="2847" spans="7:9" ht="12.75">
      <c r="G2847" s="25"/>
      <c r="I2847" s="23"/>
    </row>
    <row r="2848" spans="7:9" ht="12.75">
      <c r="G2848" s="25"/>
      <c r="I2848" s="23"/>
    </row>
    <row r="2849" spans="7:9" ht="12.75">
      <c r="G2849" s="25"/>
      <c r="I2849" s="23"/>
    </row>
    <row r="2850" spans="7:9" ht="12.75">
      <c r="G2850" s="25"/>
      <c r="I2850" s="23"/>
    </row>
    <row r="2851" spans="7:9" ht="12.75">
      <c r="G2851" s="25"/>
      <c r="I2851" s="23"/>
    </row>
    <row r="2852" spans="7:9" ht="12.75">
      <c r="G2852" s="25"/>
      <c r="I2852" s="23"/>
    </row>
    <row r="2853" spans="7:9" ht="12.75">
      <c r="G2853" s="25"/>
      <c r="I2853" s="23"/>
    </row>
    <row r="2854" spans="7:9" ht="12.75">
      <c r="G2854" s="25"/>
      <c r="I2854" s="23"/>
    </row>
    <row r="2855" spans="7:9" ht="12.75">
      <c r="G2855" s="25"/>
      <c r="I2855" s="23"/>
    </row>
    <row r="2856" spans="7:9" ht="12.75">
      <c r="G2856" s="25"/>
      <c r="I2856" s="23"/>
    </row>
    <row r="2857" spans="7:9" ht="12.75">
      <c r="G2857" s="25"/>
      <c r="I2857" s="23"/>
    </row>
    <row r="2858" spans="7:9" ht="12.75">
      <c r="G2858" s="25"/>
      <c r="I2858" s="23"/>
    </row>
    <row r="2859" spans="7:9" ht="12.75">
      <c r="G2859" s="25"/>
      <c r="I2859" s="23"/>
    </row>
    <row r="2860" spans="7:9" ht="12.75">
      <c r="G2860" s="25"/>
      <c r="I2860" s="23"/>
    </row>
    <row r="2861" spans="7:9" ht="12.75">
      <c r="G2861" s="25"/>
      <c r="I2861" s="23"/>
    </row>
    <row r="2862" spans="7:9" ht="12.75">
      <c r="G2862" s="25"/>
      <c r="I2862" s="23"/>
    </row>
    <row r="2863" spans="7:9" ht="12.75">
      <c r="G2863" s="25"/>
      <c r="I2863" s="23"/>
    </row>
    <row r="2864" spans="7:9" ht="12.75">
      <c r="G2864" s="25"/>
      <c r="I2864" s="23"/>
    </row>
    <row r="2865" spans="7:9" ht="12.75">
      <c r="G2865" s="25"/>
      <c r="I2865" s="23"/>
    </row>
    <row r="2866" spans="7:9" ht="12.75">
      <c r="G2866" s="25"/>
      <c r="I2866" s="23"/>
    </row>
    <row r="2867" spans="7:9" ht="12.75">
      <c r="G2867" s="25"/>
      <c r="I2867" s="23"/>
    </row>
    <row r="2868" spans="7:9" ht="12.75">
      <c r="G2868" s="25"/>
      <c r="I2868" s="23"/>
    </row>
    <row r="2869" spans="7:9" ht="12.75">
      <c r="G2869" s="25"/>
      <c r="I2869" s="23"/>
    </row>
    <row r="2870" spans="7:9" ht="12.75">
      <c r="G2870" s="25"/>
      <c r="I2870" s="23"/>
    </row>
    <row r="2871" spans="7:9" ht="12.75">
      <c r="G2871" s="25"/>
      <c r="I2871" s="23"/>
    </row>
    <row r="2872" spans="7:9" ht="12.75">
      <c r="G2872" s="25"/>
      <c r="I2872" s="23"/>
    </row>
    <row r="2873" spans="7:9" ht="12.75">
      <c r="G2873" s="25"/>
      <c r="I2873" s="23"/>
    </row>
    <row r="2874" spans="7:9" ht="12.75">
      <c r="G2874" s="25"/>
      <c r="I2874" s="23"/>
    </row>
    <row r="2875" spans="7:9" ht="12.75">
      <c r="G2875" s="25"/>
      <c r="I2875" s="23"/>
    </row>
    <row r="2876" spans="7:9" ht="12.75">
      <c r="G2876" s="25"/>
      <c r="I2876" s="23"/>
    </row>
    <row r="2877" spans="7:9" ht="12.75">
      <c r="G2877" s="25"/>
      <c r="I2877" s="23"/>
    </row>
    <row r="2878" spans="7:9" ht="12.75">
      <c r="G2878" s="25"/>
      <c r="I2878" s="23"/>
    </row>
    <row r="2879" spans="7:9" ht="12.75">
      <c r="G2879" s="25"/>
      <c r="I2879" s="23"/>
    </row>
    <row r="2880" spans="7:9" ht="12.75">
      <c r="G2880" s="25"/>
      <c r="I2880" s="23"/>
    </row>
    <row r="2881" spans="7:9" ht="12.75">
      <c r="G2881" s="25"/>
      <c r="I2881" s="23"/>
    </row>
    <row r="2882" spans="7:9" ht="12.75">
      <c r="G2882" s="25"/>
      <c r="I2882" s="23"/>
    </row>
    <row r="2883" spans="7:9" ht="12.75">
      <c r="G2883" s="25"/>
      <c r="I2883" s="23"/>
    </row>
    <row r="2884" spans="7:9" ht="12.75">
      <c r="G2884" s="25"/>
      <c r="I2884" s="23"/>
    </row>
    <row r="2885" spans="7:9" ht="12.75">
      <c r="G2885" s="25"/>
      <c r="I2885" s="23"/>
    </row>
    <row r="2886" spans="7:9" ht="12.75">
      <c r="G2886" s="25"/>
      <c r="I2886" s="23"/>
    </row>
    <row r="2887" spans="7:9" ht="12.75">
      <c r="G2887" s="25"/>
      <c r="I2887" s="23"/>
    </row>
    <row r="2888" spans="7:9" ht="12.75">
      <c r="G2888" s="25"/>
      <c r="I2888" s="23"/>
    </row>
    <row r="2889" spans="7:9" ht="12.75">
      <c r="G2889" s="25"/>
      <c r="I2889" s="23"/>
    </row>
    <row r="2890" spans="7:9" ht="12.75">
      <c r="G2890" s="25"/>
      <c r="I2890" s="23"/>
    </row>
    <row r="2891" spans="7:9" ht="12.75">
      <c r="G2891" s="25"/>
      <c r="I2891" s="23"/>
    </row>
    <row r="2892" spans="7:9" ht="12.75">
      <c r="G2892" s="25"/>
      <c r="I2892" s="23"/>
    </row>
    <row r="2893" spans="7:9" ht="12.75">
      <c r="G2893" s="25"/>
      <c r="I2893" s="23"/>
    </row>
    <row r="2894" spans="7:9" ht="12.75">
      <c r="G2894" s="25"/>
      <c r="I2894" s="23"/>
    </row>
    <row r="2895" spans="7:9" ht="12.75">
      <c r="G2895" s="25"/>
      <c r="I2895" s="23"/>
    </row>
    <row r="2896" spans="7:9" ht="12.75">
      <c r="G2896" s="25"/>
      <c r="I2896" s="23"/>
    </row>
    <row r="2897" spans="7:9" ht="12.75">
      <c r="G2897" s="25"/>
      <c r="I2897" s="23"/>
    </row>
    <row r="2898" spans="7:9" ht="12.75">
      <c r="G2898" s="25"/>
      <c r="I2898" s="23"/>
    </row>
    <row r="2899" spans="7:9" ht="12.75">
      <c r="G2899" s="25"/>
      <c r="I2899" s="23"/>
    </row>
    <row r="2900" spans="7:9" ht="12.75">
      <c r="G2900" s="25"/>
      <c r="I2900" s="23"/>
    </row>
    <row r="2901" spans="7:9" ht="12.75">
      <c r="G2901" s="25"/>
      <c r="I2901" s="23"/>
    </row>
    <row r="2902" spans="7:9" ht="12.75">
      <c r="G2902" s="25"/>
      <c r="I2902" s="23"/>
    </row>
    <row r="2903" spans="7:9" ht="12.75">
      <c r="G2903" s="25"/>
      <c r="I2903" s="23"/>
    </row>
    <row r="2904" spans="7:9" ht="12.75">
      <c r="G2904" s="25"/>
      <c r="I2904" s="23"/>
    </row>
    <row r="2905" spans="7:9" ht="12.75">
      <c r="G2905" s="25"/>
      <c r="I2905" s="23"/>
    </row>
    <row r="2906" spans="7:9" ht="12.75">
      <c r="G2906" s="25"/>
      <c r="I2906" s="23"/>
    </row>
    <row r="2907" spans="7:9" ht="12.75">
      <c r="G2907" s="25"/>
      <c r="I2907" s="23"/>
    </row>
    <row r="2908" spans="7:9" ht="12.75">
      <c r="G2908" s="25"/>
      <c r="I2908" s="23"/>
    </row>
    <row r="2909" spans="7:9" ht="12.75">
      <c r="G2909" s="25"/>
      <c r="I2909" s="23"/>
    </row>
    <row r="2910" spans="7:9" ht="12.75">
      <c r="G2910" s="25"/>
      <c r="I2910" s="23"/>
    </row>
    <row r="2911" spans="7:9" ht="12.75">
      <c r="G2911" s="25"/>
      <c r="I2911" s="23"/>
    </row>
    <row r="2912" spans="7:9" ht="12.75">
      <c r="G2912" s="25"/>
      <c r="I2912" s="23"/>
    </row>
    <row r="2913" spans="7:9" ht="12.75">
      <c r="G2913" s="25"/>
      <c r="I2913" s="23"/>
    </row>
    <row r="2914" spans="7:9" ht="12.75">
      <c r="G2914" s="25"/>
      <c r="I2914" s="23"/>
    </row>
    <row r="2915" spans="7:9" ht="12.75">
      <c r="G2915" s="25"/>
      <c r="I2915" s="23"/>
    </row>
    <row r="2916" spans="7:9" ht="12.75">
      <c r="G2916" s="25"/>
      <c r="I2916" s="23"/>
    </row>
    <row r="2917" spans="7:9" ht="12.75">
      <c r="G2917" s="25"/>
      <c r="I2917" s="23"/>
    </row>
    <row r="2918" spans="7:9" ht="12.75">
      <c r="G2918" s="25"/>
      <c r="I2918" s="23"/>
    </row>
    <row r="2919" spans="7:9" ht="12.75">
      <c r="G2919" s="25"/>
      <c r="I2919" s="23"/>
    </row>
    <row r="2920" spans="7:9" ht="12.75">
      <c r="G2920" s="25"/>
      <c r="I2920" s="23"/>
    </row>
    <row r="2921" spans="7:9" ht="12.75">
      <c r="G2921" s="25"/>
      <c r="I2921" s="23"/>
    </row>
    <row r="2922" spans="7:9" ht="12.75">
      <c r="G2922" s="25"/>
      <c r="I2922" s="23"/>
    </row>
    <row r="2923" spans="7:9" ht="12.75">
      <c r="G2923" s="25"/>
      <c r="I2923" s="23"/>
    </row>
    <row r="2924" spans="7:9" ht="12.75">
      <c r="G2924" s="25"/>
      <c r="I2924" s="23"/>
    </row>
    <row r="2925" spans="7:9" ht="12.75">
      <c r="G2925" s="25"/>
      <c r="I2925" s="23"/>
    </row>
    <row r="2926" spans="7:9" ht="12.75">
      <c r="G2926" s="25"/>
      <c r="I2926" s="23"/>
    </row>
    <row r="2927" spans="7:9" ht="12.75">
      <c r="G2927" s="25"/>
      <c r="I2927" s="23"/>
    </row>
    <row r="2928" spans="7:9" ht="12.75">
      <c r="G2928" s="25"/>
      <c r="I2928" s="23"/>
    </row>
    <row r="2929" spans="7:9" ht="12.75">
      <c r="G2929" s="25"/>
      <c r="I2929" s="23"/>
    </row>
    <row r="2930" spans="7:9" ht="12.75">
      <c r="G2930" s="25"/>
      <c r="I2930" s="23"/>
    </row>
    <row r="2931" spans="7:9" ht="12.75">
      <c r="G2931" s="25"/>
      <c r="I2931" s="23"/>
    </row>
    <row r="2932" spans="7:9" ht="12.75">
      <c r="G2932" s="25"/>
      <c r="I2932" s="23"/>
    </row>
    <row r="2933" spans="7:9" ht="12.75">
      <c r="G2933" s="25"/>
      <c r="I2933" s="23"/>
    </row>
    <row r="2934" spans="7:9" ht="12.75">
      <c r="G2934" s="25"/>
      <c r="I2934" s="23"/>
    </row>
    <row r="2935" spans="7:9" ht="12.75">
      <c r="G2935" s="25"/>
      <c r="I2935" s="23"/>
    </row>
    <row r="2936" spans="7:9" ht="12.75">
      <c r="G2936" s="25"/>
      <c r="I2936" s="23"/>
    </row>
    <row r="2937" spans="7:9" ht="12.75">
      <c r="G2937" s="25"/>
      <c r="I2937" s="23"/>
    </row>
    <row r="2938" spans="7:9" ht="12.75">
      <c r="G2938" s="25"/>
      <c r="I2938" s="23"/>
    </row>
    <row r="2939" spans="7:9" ht="12.75">
      <c r="G2939" s="25"/>
      <c r="I2939" s="23"/>
    </row>
    <row r="2940" spans="7:9" ht="12.75">
      <c r="G2940" s="25"/>
      <c r="I2940" s="23"/>
    </row>
    <row r="2941" spans="7:9" ht="12.75">
      <c r="G2941" s="25"/>
      <c r="I2941" s="23"/>
    </row>
    <row r="2942" spans="7:9" ht="12.75">
      <c r="G2942" s="25"/>
      <c r="I2942" s="23"/>
    </row>
    <row r="2943" spans="7:9" ht="12.75">
      <c r="G2943" s="25"/>
      <c r="I2943" s="23"/>
    </row>
    <row r="2944" spans="7:9" ht="12.75">
      <c r="G2944" s="25"/>
      <c r="I2944" s="23"/>
    </row>
    <row r="2945" spans="7:9" ht="12.75">
      <c r="G2945" s="25"/>
      <c r="I2945" s="23"/>
    </row>
    <row r="2946" spans="7:9" ht="12.75">
      <c r="G2946" s="25"/>
      <c r="I2946" s="23"/>
    </row>
    <row r="2947" spans="7:9" ht="12.75">
      <c r="G2947" s="25"/>
      <c r="I2947" s="23"/>
    </row>
    <row r="2948" spans="7:9" ht="12.75">
      <c r="G2948" s="25"/>
      <c r="I2948" s="23"/>
    </row>
    <row r="2949" spans="7:9" ht="12.75">
      <c r="G2949" s="25"/>
      <c r="I2949" s="23"/>
    </row>
    <row r="2950" spans="7:9" ht="12.75">
      <c r="G2950" s="25"/>
      <c r="I2950" s="23"/>
    </row>
    <row r="2951" spans="7:9" ht="12.75">
      <c r="G2951" s="25"/>
      <c r="I2951" s="23"/>
    </row>
    <row r="2952" spans="7:9" ht="12.75">
      <c r="G2952" s="25"/>
      <c r="I2952" s="23"/>
    </row>
    <row r="2953" spans="7:9" ht="12.75">
      <c r="G2953" s="25"/>
      <c r="I2953" s="23"/>
    </row>
    <row r="2954" spans="7:9" ht="12.75">
      <c r="G2954" s="25"/>
      <c r="I2954" s="23"/>
    </row>
    <row r="2955" spans="7:9" ht="12.75">
      <c r="G2955" s="25"/>
      <c r="I2955" s="23"/>
    </row>
    <row r="2956" spans="7:9" ht="12.75">
      <c r="G2956" s="25"/>
      <c r="I2956" s="23"/>
    </row>
    <row r="2957" spans="7:9" ht="12.75">
      <c r="G2957" s="25"/>
      <c r="I2957" s="23"/>
    </row>
    <row r="2958" spans="7:9" ht="12.75">
      <c r="G2958" s="25"/>
      <c r="I2958" s="23"/>
    </row>
    <row r="2959" spans="7:9" ht="12.75">
      <c r="G2959" s="25"/>
      <c r="I2959" s="23"/>
    </row>
    <row r="2960" spans="7:9" ht="12.75">
      <c r="G2960" s="25"/>
      <c r="I2960" s="23"/>
    </row>
    <row r="2961" spans="7:9" ht="12.75">
      <c r="G2961" s="25"/>
      <c r="I2961" s="23"/>
    </row>
    <row r="2962" spans="7:9" ht="12.75">
      <c r="G2962" s="25"/>
      <c r="I2962" s="23"/>
    </row>
    <row r="2963" spans="7:9" ht="12.75">
      <c r="G2963" s="25"/>
      <c r="I2963" s="23"/>
    </row>
    <row r="2964" spans="7:9" ht="12.75">
      <c r="G2964" s="25"/>
      <c r="I2964" s="23"/>
    </row>
    <row r="2965" spans="7:9" ht="12.75">
      <c r="G2965" s="25"/>
      <c r="I2965" s="23"/>
    </row>
    <row r="2966" spans="7:9" ht="12.75">
      <c r="G2966" s="25"/>
      <c r="I2966" s="23"/>
    </row>
    <row r="2967" spans="7:9" ht="12.75">
      <c r="G2967" s="25"/>
      <c r="I2967" s="23"/>
    </row>
    <row r="2968" spans="7:9" ht="12.75">
      <c r="G2968" s="25"/>
      <c r="I2968" s="23"/>
    </row>
    <row r="2969" spans="7:9" ht="12.75">
      <c r="G2969" s="25"/>
      <c r="I2969" s="23"/>
    </row>
    <row r="2970" spans="7:9" ht="12.75">
      <c r="G2970" s="25"/>
      <c r="I2970" s="23"/>
    </row>
    <row r="2971" spans="7:9" ht="12.75">
      <c r="G2971" s="25"/>
      <c r="I2971" s="23"/>
    </row>
    <row r="2972" spans="7:9" ht="12.75">
      <c r="G2972" s="25"/>
      <c r="I2972" s="23"/>
    </row>
    <row r="2973" spans="7:9" ht="12.75">
      <c r="G2973" s="25"/>
      <c r="I2973" s="23"/>
    </row>
    <row r="2974" spans="7:9" ht="12.75">
      <c r="G2974" s="25"/>
      <c r="I2974" s="23"/>
    </row>
    <row r="2975" spans="7:9" ht="12.75">
      <c r="G2975" s="25"/>
      <c r="I2975" s="23"/>
    </row>
    <row r="2976" spans="7:9" ht="12.75">
      <c r="G2976" s="25"/>
      <c r="I2976" s="23"/>
    </row>
    <row r="2977" spans="7:9" ht="12.75">
      <c r="G2977" s="25"/>
      <c r="I2977" s="23"/>
    </row>
    <row r="2978" spans="7:9" ht="12.75">
      <c r="G2978" s="25"/>
      <c r="I2978" s="23"/>
    </row>
    <row r="2979" spans="7:9" ht="12.75">
      <c r="G2979" s="25"/>
      <c r="I2979" s="23"/>
    </row>
    <row r="2980" spans="7:9" ht="12.75">
      <c r="G2980" s="25"/>
      <c r="I2980" s="23"/>
    </row>
    <row r="2981" spans="7:9" ht="12.75">
      <c r="G2981" s="25"/>
      <c r="I2981" s="23"/>
    </row>
    <row r="2982" spans="7:9" ht="12.75">
      <c r="G2982" s="25"/>
      <c r="I2982" s="23"/>
    </row>
    <row r="2983" spans="7:9" ht="12.75">
      <c r="G2983" s="25"/>
      <c r="I2983" s="23"/>
    </row>
    <row r="2984" spans="7:9" ht="12.75">
      <c r="G2984" s="25"/>
      <c r="I2984" s="23"/>
    </row>
    <row r="2985" spans="7:9" ht="12.75">
      <c r="G2985" s="25"/>
      <c r="I2985" s="23"/>
    </row>
    <row r="2986" spans="7:9" ht="12.75">
      <c r="G2986" s="25"/>
      <c r="I2986" s="23"/>
    </row>
    <row r="2987" spans="7:9" ht="12.75">
      <c r="G2987" s="25"/>
      <c r="I2987" s="23"/>
    </row>
    <row r="2988" spans="7:9" ht="12.75">
      <c r="G2988" s="25"/>
      <c r="I2988" s="23"/>
    </row>
    <row r="2989" spans="7:9" ht="12.75">
      <c r="G2989" s="25"/>
      <c r="I2989" s="23"/>
    </row>
    <row r="2990" spans="7:9" ht="12.75">
      <c r="G2990" s="25"/>
      <c r="I2990" s="23"/>
    </row>
    <row r="2991" spans="7:9" ht="12.75">
      <c r="G2991" s="25"/>
      <c r="I2991" s="23"/>
    </row>
    <row r="2992" spans="7:9" ht="12.75">
      <c r="G2992" s="25"/>
      <c r="I2992" s="23"/>
    </row>
    <row r="2993" spans="7:9" ht="12.75">
      <c r="G2993" s="25"/>
      <c r="I2993" s="23"/>
    </row>
    <row r="2994" spans="7:9" ht="12.75">
      <c r="G2994" s="25"/>
      <c r="I2994" s="23"/>
    </row>
    <row r="2995" spans="7:9" ht="12.75">
      <c r="G2995" s="25"/>
      <c r="I2995" s="23"/>
    </row>
    <row r="2996" spans="7:9" ht="12.75">
      <c r="G2996" s="25"/>
      <c r="I2996" s="23"/>
    </row>
    <row r="2997" spans="7:9" ht="12.75">
      <c r="G2997" s="25"/>
      <c r="I2997" s="23"/>
    </row>
    <row r="2998" spans="7:9" ht="12.75">
      <c r="G2998" s="25"/>
      <c r="I2998" s="23"/>
    </row>
    <row r="2999" spans="7:9" ht="12.75">
      <c r="G2999" s="25"/>
      <c r="I2999" s="23"/>
    </row>
    <row r="3000" spans="7:9" ht="12.75">
      <c r="G3000" s="25"/>
      <c r="I3000" s="23"/>
    </row>
    <row r="3001" spans="7:9" ht="12.75">
      <c r="G3001" s="25"/>
      <c r="I3001" s="23"/>
    </row>
    <row r="3002" spans="7:9" ht="12.75">
      <c r="G3002" s="25"/>
      <c r="I3002" s="23"/>
    </row>
    <row r="3003" spans="7:9" ht="12.75">
      <c r="G3003" s="25"/>
      <c r="I3003" s="23"/>
    </row>
    <row r="3004" spans="7:9" ht="12.75">
      <c r="G3004" s="25"/>
      <c r="I3004" s="23"/>
    </row>
    <row r="3005" spans="7:9" ht="12.75">
      <c r="G3005" s="25"/>
      <c r="I3005" s="23"/>
    </row>
    <row r="3006" spans="7:9" ht="12.75">
      <c r="G3006" s="25"/>
      <c r="I3006" s="23"/>
    </row>
    <row r="3007" spans="7:9" ht="12.75">
      <c r="G3007" s="25"/>
      <c r="I3007" s="23"/>
    </row>
    <row r="3008" spans="7:9" ht="12.75">
      <c r="G3008" s="25"/>
      <c r="I3008" s="23"/>
    </row>
    <row r="3009" spans="7:9" ht="12.75">
      <c r="G3009" s="25"/>
      <c r="I3009" s="23"/>
    </row>
    <row r="3010" spans="7:9" ht="12.75">
      <c r="G3010" s="25"/>
      <c r="I3010" s="23"/>
    </row>
    <row r="3011" spans="7:9" ht="12.75">
      <c r="G3011" s="25"/>
      <c r="I3011" s="23"/>
    </row>
    <row r="3012" spans="7:9" ht="12.75">
      <c r="G3012" s="25"/>
      <c r="I3012" s="23"/>
    </row>
    <row r="3013" spans="7:9" ht="12.75">
      <c r="G3013" s="25"/>
      <c r="I3013" s="23"/>
    </row>
    <row r="3014" spans="7:9" ht="12.75">
      <c r="G3014" s="25"/>
      <c r="I3014" s="23"/>
    </row>
    <row r="3015" spans="7:9" ht="12.75">
      <c r="G3015" s="25"/>
      <c r="I3015" s="23"/>
    </row>
    <row r="3016" spans="7:9" ht="12.75">
      <c r="G3016" s="25"/>
      <c r="I3016" s="23"/>
    </row>
    <row r="3017" spans="7:9" ht="12.75">
      <c r="G3017" s="25"/>
      <c r="I3017" s="23"/>
    </row>
    <row r="3018" spans="7:9" ht="12.75">
      <c r="G3018" s="25"/>
      <c r="I3018" s="23"/>
    </row>
    <row r="3019" spans="7:9" ht="12.75">
      <c r="G3019" s="25"/>
      <c r="I3019" s="23"/>
    </row>
    <row r="3020" spans="7:9" ht="12.75">
      <c r="G3020" s="25"/>
      <c r="I3020" s="23"/>
    </row>
    <row r="3021" spans="7:9" ht="12.75">
      <c r="G3021" s="25"/>
      <c r="I3021" s="23"/>
    </row>
    <row r="3022" spans="7:9" ht="12.75">
      <c r="G3022" s="25"/>
      <c r="I3022" s="23"/>
    </row>
    <row r="3023" spans="7:9" ht="12.75">
      <c r="G3023" s="25"/>
      <c r="I3023" s="23"/>
    </row>
    <row r="3024" spans="7:9" ht="12.75">
      <c r="G3024" s="25"/>
      <c r="I3024" s="23"/>
    </row>
    <row r="3025" spans="7:9" ht="12.75">
      <c r="G3025" s="25"/>
      <c r="I3025" s="23"/>
    </row>
    <row r="3026" spans="7:9" ht="12.75">
      <c r="G3026" s="25"/>
      <c r="I3026" s="23"/>
    </row>
    <row r="3027" spans="7:9" ht="12.75">
      <c r="G3027" s="25"/>
      <c r="I3027" s="23"/>
    </row>
    <row r="3028" spans="7:9" ht="12.75">
      <c r="G3028" s="25"/>
      <c r="I3028" s="23"/>
    </row>
    <row r="3029" spans="7:9" ht="12.75">
      <c r="G3029" s="25"/>
      <c r="I3029" s="23"/>
    </row>
    <row r="3030" spans="7:9" ht="12.75">
      <c r="G3030" s="25"/>
      <c r="I3030" s="23"/>
    </row>
    <row r="3031" spans="7:9" ht="12.75">
      <c r="G3031" s="25"/>
      <c r="I3031" s="23"/>
    </row>
    <row r="3032" spans="7:9" ht="12.75">
      <c r="G3032" s="25"/>
      <c r="I3032" s="23"/>
    </row>
    <row r="3033" spans="7:9" ht="12.75">
      <c r="G3033" s="25"/>
      <c r="I3033" s="23"/>
    </row>
    <row r="3034" spans="7:9" ht="12.75">
      <c r="G3034" s="25"/>
      <c r="I3034" s="23"/>
    </row>
    <row r="3035" spans="7:9" ht="12.75">
      <c r="G3035" s="25"/>
      <c r="I3035" s="23"/>
    </row>
    <row r="3036" spans="7:9" ht="12.75">
      <c r="G3036" s="25"/>
      <c r="I3036" s="23"/>
    </row>
    <row r="3037" spans="7:9" ht="12.75">
      <c r="G3037" s="25"/>
      <c r="I3037" s="23"/>
    </row>
    <row r="3038" spans="7:9" ht="12.75">
      <c r="G3038" s="25"/>
      <c r="I3038" s="23"/>
    </row>
    <row r="3039" spans="7:9" ht="12.75">
      <c r="G3039" s="25"/>
      <c r="I3039" s="23"/>
    </row>
  </sheetData>
  <mergeCells count="13">
    <mergeCell ref="A1:I1"/>
    <mergeCell ref="A2:I2"/>
    <mergeCell ref="B11:C11"/>
    <mergeCell ref="E11:I11"/>
    <mergeCell ref="A75:I75"/>
    <mergeCell ref="A76:I76"/>
    <mergeCell ref="A77:I77"/>
    <mergeCell ref="A78:I78"/>
    <mergeCell ref="A79:I79"/>
    <mergeCell ref="B83:C83"/>
    <mergeCell ref="G83:I83"/>
    <mergeCell ref="B99:C99"/>
    <mergeCell ref="E99:I99"/>
  </mergeCells>
  <printOptions headings="1"/>
  <pageMargins left="0.25" right="0.25" top="1" bottom="1" header="0.5" footer="0.5"/>
  <pageSetup fitToWidth="4" fitToHeight="1" horizontalDpi="600" verticalDpi="600" orientation="portrait" paperSize="17"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039"/>
  <sheetViews>
    <sheetView workbookViewId="0" topLeftCell="A1">
      <selection activeCell="A1" sqref="A1:I1"/>
    </sheetView>
  </sheetViews>
  <sheetFormatPr defaultColWidth="9.140625" defaultRowHeight="12.75"/>
  <cols>
    <col min="1" max="1" width="31.00390625" style="1" customWidth="1"/>
    <col min="2" max="3" width="12.7109375" style="1" customWidth="1"/>
    <col min="4" max="4" width="1.7109375" style="1" customWidth="1"/>
    <col min="5" max="6" width="12.7109375" style="1" customWidth="1"/>
    <col min="7" max="7" width="12.7109375" style="37" customWidth="1"/>
    <col min="8" max="8" width="12.7109375" style="1" customWidth="1"/>
    <col min="9" max="9" width="12.7109375" style="38" customWidth="1"/>
    <col min="10" max="10" width="6.57421875" style="1" customWidth="1"/>
    <col min="11" max="11" width="12.7109375" style="1" customWidth="1"/>
    <col min="12" max="12" width="1.7109375" style="1" customWidth="1"/>
    <col min="13" max="13" width="12.7109375" style="1" customWidth="1"/>
    <col min="14" max="16384" width="9.140625" style="1" customWidth="1"/>
  </cols>
  <sheetData>
    <row r="1" spans="1:14" ht="18.75">
      <c r="A1" s="453" t="s">
        <v>92</v>
      </c>
      <c r="B1" s="453"/>
      <c r="C1" s="453"/>
      <c r="D1" s="453"/>
      <c r="E1" s="453"/>
      <c r="F1" s="453"/>
      <c r="G1" s="453"/>
      <c r="H1" s="453"/>
      <c r="I1" s="453"/>
      <c r="J1" s="84"/>
      <c r="K1" s="84"/>
      <c r="L1" s="84"/>
      <c r="M1" s="84"/>
      <c r="N1" s="84"/>
    </row>
    <row r="2" spans="1:10" ht="18.75">
      <c r="A2" s="453" t="s">
        <v>70</v>
      </c>
      <c r="B2" s="453"/>
      <c r="C2" s="453"/>
      <c r="D2" s="453"/>
      <c r="E2" s="453"/>
      <c r="F2" s="453"/>
      <c r="G2" s="453"/>
      <c r="H2" s="453"/>
      <c r="I2" s="453"/>
      <c r="J2" s="226"/>
    </row>
    <row r="3" spans="1:9" ht="12.75">
      <c r="A3" s="226"/>
      <c r="B3" s="226"/>
      <c r="C3" s="226"/>
      <c r="D3" s="226"/>
      <c r="E3" s="226"/>
      <c r="F3" s="226"/>
      <c r="G3" s="226"/>
      <c r="H3" s="226"/>
      <c r="I3" s="1"/>
    </row>
    <row r="4" spans="1:9" ht="12.75">
      <c r="A4" s="226"/>
      <c r="C4" s="1" t="s">
        <v>52</v>
      </c>
      <c r="D4" s="226"/>
      <c r="F4" s="226"/>
      <c r="G4" s="226"/>
      <c r="H4" s="226"/>
      <c r="I4" s="1"/>
    </row>
    <row r="5" spans="1:9" ht="12.75">
      <c r="A5" s="226"/>
      <c r="C5" s="1" t="s">
        <v>135</v>
      </c>
      <c r="D5" s="226"/>
      <c r="F5" s="226"/>
      <c r="G5" s="226"/>
      <c r="H5" s="226"/>
      <c r="I5" s="1"/>
    </row>
    <row r="6" spans="1:9" ht="12.75">
      <c r="A6" s="226"/>
      <c r="C6" s="90" t="s">
        <v>136</v>
      </c>
      <c r="D6" s="226"/>
      <c r="F6" s="226"/>
      <c r="G6" s="226"/>
      <c r="H6" s="226"/>
      <c r="I6" s="1"/>
    </row>
    <row r="7" spans="1:9" ht="12.75">
      <c r="A7" s="226"/>
      <c r="C7" s="90" t="s">
        <v>137</v>
      </c>
      <c r="D7" s="226"/>
      <c r="F7" s="226"/>
      <c r="G7" s="226"/>
      <c r="H7" s="226"/>
      <c r="I7" s="1"/>
    </row>
    <row r="8" spans="1:9" ht="12.75">
      <c r="A8" s="226"/>
      <c r="C8" s="90"/>
      <c r="D8" s="226"/>
      <c r="F8" s="226"/>
      <c r="G8" s="226"/>
      <c r="H8" s="226"/>
      <c r="I8" s="1"/>
    </row>
    <row r="9" spans="1:10" ht="15.75">
      <c r="A9" s="79" t="s">
        <v>69</v>
      </c>
      <c r="B9" s="226"/>
      <c r="C9" s="226"/>
      <c r="D9" s="226"/>
      <c r="E9" s="272"/>
      <c r="F9" s="226"/>
      <c r="G9" s="226"/>
      <c r="H9" s="226"/>
      <c r="I9" s="226"/>
      <c r="J9" s="226"/>
    </row>
    <row r="10" spans="1:10" ht="12.75" customHeight="1">
      <c r="A10" s="79"/>
      <c r="B10" s="226"/>
      <c r="C10" s="226"/>
      <c r="D10" s="226"/>
      <c r="E10" s="226"/>
      <c r="F10" s="226"/>
      <c r="G10" s="226"/>
      <c r="H10" s="226"/>
      <c r="I10" s="226"/>
      <c r="J10" s="226"/>
    </row>
    <row r="11" spans="1:13" ht="12.75" customHeight="1">
      <c r="A11"/>
      <c r="B11" s="440">
        <v>2002</v>
      </c>
      <c r="C11" s="441"/>
      <c r="D11" s="238"/>
      <c r="E11" s="440">
        <v>2003</v>
      </c>
      <c r="F11" s="447"/>
      <c r="G11" s="447"/>
      <c r="H11" s="447"/>
      <c r="I11" s="441"/>
      <c r="J11" s="226"/>
      <c r="K11" s="270">
        <v>2004</v>
      </c>
      <c r="M11" s="270">
        <v>2005</v>
      </c>
    </row>
    <row r="12" spans="1:13" ht="12.75" customHeight="1">
      <c r="A12"/>
      <c r="B12" s="71" t="s">
        <v>60</v>
      </c>
      <c r="C12" s="228" t="s">
        <v>61</v>
      </c>
      <c r="D12" s="228"/>
      <c r="E12" s="228" t="s">
        <v>65</v>
      </c>
      <c r="F12" s="228" t="s">
        <v>67</v>
      </c>
      <c r="G12" s="94" t="s">
        <v>38</v>
      </c>
      <c r="H12" s="17" t="s">
        <v>68</v>
      </c>
      <c r="I12" s="224" t="s">
        <v>56</v>
      </c>
      <c r="J12" s="226"/>
      <c r="K12" s="224" t="s">
        <v>38</v>
      </c>
      <c r="M12" s="224" t="s">
        <v>38</v>
      </c>
    </row>
    <row r="13" spans="1:13" ht="12.75" customHeight="1">
      <c r="A13" s="250"/>
      <c r="B13" s="245" t="s">
        <v>40</v>
      </c>
      <c r="C13" s="230" t="s">
        <v>62</v>
      </c>
      <c r="D13" s="228"/>
      <c r="E13" s="245" t="s">
        <v>66</v>
      </c>
      <c r="F13" s="245" t="s">
        <v>57</v>
      </c>
      <c r="G13" s="3" t="s">
        <v>40</v>
      </c>
      <c r="H13" s="245" t="s">
        <v>62</v>
      </c>
      <c r="I13" s="223" t="s">
        <v>51</v>
      </c>
      <c r="J13" s="226"/>
      <c r="K13" s="223" t="s">
        <v>40</v>
      </c>
      <c r="M13" s="223" t="s">
        <v>40</v>
      </c>
    </row>
    <row r="14" spans="1:13" ht="12.75" customHeight="1">
      <c r="A14" s="260" t="s">
        <v>112</v>
      </c>
      <c r="B14" s="256">
        <f>+B28+B30+B31+B32+B33+B45+B46+B47+B48+B50+(B52+B59)*5/12+B66*15/25+B74</f>
        <v>1420607.6666666665</v>
      </c>
      <c r="C14" s="256">
        <f>+C28+C30+C31+C32+C33+C45+C46+C47+C48+C50+(C52+C59)*5/12+C66*15/25+C74</f>
        <v>0</v>
      </c>
      <c r="D14" s="228"/>
      <c r="E14" s="256">
        <v>0</v>
      </c>
      <c r="F14" s="256">
        <f>+F28+F30+F31+F32+F33+F45+F46+F47+F48+F50+(F52+F59)*5/12+F66*20/31+F74</f>
        <v>896018.8252688173</v>
      </c>
      <c r="G14" s="256">
        <f>SUM(E14:F14)</f>
        <v>896018.8252688173</v>
      </c>
      <c r="H14" s="256"/>
      <c r="I14" s="256"/>
      <c r="J14" s="226"/>
      <c r="K14" s="256"/>
      <c r="M14" s="256"/>
    </row>
    <row r="15" spans="1:13" ht="12.75" customHeight="1">
      <c r="A15" s="240" t="s">
        <v>93</v>
      </c>
      <c r="B15" s="246">
        <f>+B22-B14</f>
        <v>732409.3333333335</v>
      </c>
      <c r="C15" s="246">
        <f>+C22-C14</f>
        <v>0</v>
      </c>
      <c r="D15" s="228"/>
      <c r="E15" s="246">
        <v>0</v>
      </c>
      <c r="F15" s="246">
        <f>+F22-F14</f>
        <v>661919.1747311827</v>
      </c>
      <c r="G15" s="246">
        <f>SUM(E15:F15)</f>
        <v>661919.1747311827</v>
      </c>
      <c r="H15" s="246"/>
      <c r="I15" s="246"/>
      <c r="J15" s="226"/>
      <c r="K15" s="246"/>
      <c r="M15" s="246"/>
    </row>
    <row r="16" spans="1:13" ht="12.75" customHeight="1">
      <c r="A16" s="240"/>
      <c r="B16" s="246"/>
      <c r="C16" s="246"/>
      <c r="D16" s="228"/>
      <c r="E16" s="246"/>
      <c r="F16" s="246"/>
      <c r="G16" s="246"/>
      <c r="H16" s="246"/>
      <c r="I16" s="246"/>
      <c r="J16" s="226"/>
      <c r="K16" s="246"/>
      <c r="M16" s="246"/>
    </row>
    <row r="17" spans="1:13" ht="12.75" customHeight="1">
      <c r="A17" s="240" t="s">
        <v>124</v>
      </c>
      <c r="B17" s="246"/>
      <c r="C17" s="246"/>
      <c r="D17" s="228"/>
      <c r="E17" s="246"/>
      <c r="F17" s="246"/>
      <c r="G17" s="246"/>
      <c r="H17" s="246"/>
      <c r="I17" s="246"/>
      <c r="J17" s="226"/>
      <c r="K17" s="246"/>
      <c r="M17" s="246"/>
    </row>
    <row r="18" spans="1:13" ht="12.75" customHeight="1">
      <c r="A18" s="262" t="s">
        <v>36</v>
      </c>
      <c r="B18" s="244">
        <f>+B26+B44+B52</f>
        <v>1000998</v>
      </c>
      <c r="C18" s="244">
        <v>0</v>
      </c>
      <c r="D18" s="74"/>
      <c r="E18" s="244">
        <v>0</v>
      </c>
      <c r="F18" s="244">
        <f>+F26+F44+F52</f>
        <v>1183825</v>
      </c>
      <c r="G18" s="87">
        <f>SUM(E18:F18)</f>
        <v>1183825</v>
      </c>
      <c r="H18" s="234">
        <v>0</v>
      </c>
      <c r="I18" s="234">
        <v>0</v>
      </c>
      <c r="J18" s="226"/>
      <c r="K18" s="234">
        <v>0</v>
      </c>
      <c r="M18" s="234">
        <v>0</v>
      </c>
    </row>
    <row r="19" spans="1:13" ht="12.75" customHeight="1">
      <c r="A19" s="262" t="s">
        <v>22</v>
      </c>
      <c r="B19" s="244">
        <f>+B59</f>
        <v>259519</v>
      </c>
      <c r="C19" s="244">
        <v>0</v>
      </c>
      <c r="D19" s="74"/>
      <c r="E19" s="244">
        <v>0</v>
      </c>
      <c r="F19" s="244">
        <f>+F59</f>
        <v>131250</v>
      </c>
      <c r="G19" s="87">
        <f>SUM(E19:F19)</f>
        <v>131250</v>
      </c>
      <c r="H19" s="234">
        <v>0</v>
      </c>
      <c r="I19" s="234">
        <v>0</v>
      </c>
      <c r="J19" s="226"/>
      <c r="K19" s="234">
        <v>0</v>
      </c>
      <c r="M19" s="234">
        <v>0</v>
      </c>
    </row>
    <row r="20" spans="1:13" ht="12.75" customHeight="1">
      <c r="A20" s="262" t="s">
        <v>84</v>
      </c>
      <c r="B20" s="244">
        <f>+B66</f>
        <v>342500</v>
      </c>
      <c r="C20" s="244">
        <v>0</v>
      </c>
      <c r="D20" s="74"/>
      <c r="E20" s="244">
        <v>0</v>
      </c>
      <c r="F20" s="264">
        <f>+F66</f>
        <v>192863</v>
      </c>
      <c r="G20" s="87">
        <f>SUM(E20:F20)</f>
        <v>192863</v>
      </c>
      <c r="H20" s="234">
        <v>0</v>
      </c>
      <c r="I20" s="234">
        <v>0</v>
      </c>
      <c r="J20" s="226"/>
      <c r="K20" s="234">
        <v>0</v>
      </c>
      <c r="M20" s="234">
        <v>0</v>
      </c>
    </row>
    <row r="21" spans="1:13" ht="12.75" customHeight="1">
      <c r="A21" s="263" t="s">
        <v>101</v>
      </c>
      <c r="B21" s="244">
        <f>+B74</f>
        <v>550000</v>
      </c>
      <c r="C21" s="244">
        <v>0</v>
      </c>
      <c r="D21" s="74"/>
      <c r="E21" s="244">
        <v>0</v>
      </c>
      <c r="F21" s="264">
        <f>+F74</f>
        <v>50000</v>
      </c>
      <c r="G21" s="8">
        <f>SUM(E21:F21)</f>
        <v>50000</v>
      </c>
      <c r="H21" s="234">
        <v>0</v>
      </c>
      <c r="I21" s="234">
        <v>0</v>
      </c>
      <c r="J21" s="226"/>
      <c r="K21" s="234">
        <v>0</v>
      </c>
      <c r="M21" s="234">
        <v>0</v>
      </c>
    </row>
    <row r="22" spans="1:13" s="255" customFormat="1" ht="15.75" customHeight="1">
      <c r="A22" s="252" t="s">
        <v>63</v>
      </c>
      <c r="B22" s="253">
        <f>SUM(B18:B21)</f>
        <v>2153017</v>
      </c>
      <c r="C22" s="253">
        <f>SUM(C18:C21)</f>
        <v>0</v>
      </c>
      <c r="D22" s="247"/>
      <c r="E22" s="253">
        <f>SUM(E18:E21)</f>
        <v>0</v>
      </c>
      <c r="F22" s="253">
        <f>SUM(F18:F21)</f>
        <v>1557938</v>
      </c>
      <c r="G22" s="253">
        <f>SUM(G18:G21)</f>
        <v>1557938</v>
      </c>
      <c r="H22" s="253">
        <f>SUM(H18:H21)</f>
        <v>0</v>
      </c>
      <c r="I22" s="253">
        <f>SUM(I18:I21)</f>
        <v>0</v>
      </c>
      <c r="J22" s="254"/>
      <c r="K22" s="253">
        <f>SUM(K18:K21)</f>
        <v>0</v>
      </c>
      <c r="M22" s="253">
        <f>SUM(M18:M21)</f>
        <v>0</v>
      </c>
    </row>
    <row r="23" spans="1:10" ht="12.75" customHeight="1">
      <c r="A23" s="42"/>
      <c r="B23" s="239"/>
      <c r="C23" s="239"/>
      <c r="D23" s="42"/>
      <c r="E23" s="239"/>
      <c r="F23" s="239"/>
      <c r="G23" s="239"/>
      <c r="H23" s="239"/>
      <c r="I23" s="239"/>
      <c r="J23" s="226"/>
    </row>
    <row r="24" spans="1:10" ht="12.75" customHeight="1">
      <c r="A24" s="42"/>
      <c r="B24" s="239"/>
      <c r="C24" s="239"/>
      <c r="D24" s="42"/>
      <c r="E24" s="239"/>
      <c r="F24" s="239"/>
      <c r="G24" s="239"/>
      <c r="H24" s="239"/>
      <c r="I24" s="239"/>
      <c r="J24" s="226"/>
    </row>
    <row r="25" spans="1:10" ht="12.75" customHeight="1">
      <c r="A25" s="251" t="s">
        <v>89</v>
      </c>
      <c r="B25" s="239"/>
      <c r="C25" s="239"/>
      <c r="D25" s="42"/>
      <c r="E25" s="239"/>
      <c r="F25" s="239"/>
      <c r="G25" s="239"/>
      <c r="H25" s="239"/>
      <c r="I25" s="239"/>
      <c r="J25" s="226"/>
    </row>
    <row r="26" spans="1:13" ht="15.75">
      <c r="A26" s="233" t="s">
        <v>113</v>
      </c>
      <c r="B26" s="256">
        <f>SUBTOTAL(9,B27:B42)</f>
        <v>611717</v>
      </c>
      <c r="C26" s="256">
        <f>SUBTOTAL(9,C27:C42)</f>
        <v>0</v>
      </c>
      <c r="D26" s="236"/>
      <c r="E26" s="256">
        <f>SUBTOTAL(9,E27:E42)</f>
        <v>0</v>
      </c>
      <c r="F26" s="256">
        <f>SUBTOTAL(9,F27:F42)</f>
        <v>578799</v>
      </c>
      <c r="G26" s="256">
        <f>SUBTOTAL(9,G27:G42)</f>
        <v>0</v>
      </c>
      <c r="H26" s="256">
        <f>SUBTOTAL(9,H27:H42)</f>
        <v>0</v>
      </c>
      <c r="I26" s="256">
        <f>SUBTOTAL(9,I27:I42)</f>
        <v>0</v>
      </c>
      <c r="J26" s="2"/>
      <c r="K26" s="256">
        <f>SUBTOTAL(9,K27:K42)</f>
        <v>0</v>
      </c>
      <c r="L26" s="2"/>
      <c r="M26" s="256">
        <f>SUBTOTAL(9,M27:M42)</f>
        <v>0</v>
      </c>
    </row>
    <row r="27" spans="1:13" ht="12.75">
      <c r="A27" s="74" t="s">
        <v>71</v>
      </c>
      <c r="B27" s="234">
        <v>103412</v>
      </c>
      <c r="C27" s="234">
        <v>0</v>
      </c>
      <c r="D27" s="237"/>
      <c r="E27" s="234">
        <v>0</v>
      </c>
      <c r="F27" s="87">
        <v>85427</v>
      </c>
      <c r="G27" s="234">
        <v>0</v>
      </c>
      <c r="H27" s="234">
        <v>0</v>
      </c>
      <c r="I27" s="234">
        <v>0</v>
      </c>
      <c r="J27" s="2"/>
      <c r="K27" s="234">
        <v>0</v>
      </c>
      <c r="L27" s="2"/>
      <c r="M27" s="234">
        <v>0</v>
      </c>
    </row>
    <row r="28" spans="1:13" ht="12.75">
      <c r="A28" s="74" t="s">
        <v>103</v>
      </c>
      <c r="B28" s="234">
        <f>164188/2</f>
        <v>82094</v>
      </c>
      <c r="C28" s="234">
        <v>0</v>
      </c>
      <c r="D28" s="237"/>
      <c r="E28" s="234">
        <v>0</v>
      </c>
      <c r="F28" s="87">
        <f>140125/2</f>
        <v>70062.5</v>
      </c>
      <c r="G28" s="234">
        <v>0</v>
      </c>
      <c r="H28" s="234">
        <v>0</v>
      </c>
      <c r="I28" s="234">
        <v>0</v>
      </c>
      <c r="J28" s="2"/>
      <c r="K28" s="234">
        <v>0</v>
      </c>
      <c r="L28" s="2"/>
      <c r="M28" s="234">
        <v>0</v>
      </c>
    </row>
    <row r="29" spans="1:13" ht="12.75">
      <c r="A29" s="74" t="s">
        <v>72</v>
      </c>
      <c r="B29" s="234">
        <f>164188/2</f>
        <v>82094</v>
      </c>
      <c r="C29" s="234">
        <v>0</v>
      </c>
      <c r="D29" s="237"/>
      <c r="E29" s="234">
        <v>0</v>
      </c>
      <c r="F29" s="87">
        <f>140125/2</f>
        <v>70062.5</v>
      </c>
      <c r="G29" s="234">
        <v>0</v>
      </c>
      <c r="H29" s="234">
        <v>0</v>
      </c>
      <c r="I29" s="234">
        <v>0</v>
      </c>
      <c r="J29" s="2"/>
      <c r="K29" s="234">
        <v>0</v>
      </c>
      <c r="L29" s="2"/>
      <c r="M29" s="234">
        <v>0</v>
      </c>
    </row>
    <row r="30" spans="1:13" ht="12.75">
      <c r="A30" s="74" t="s">
        <v>104</v>
      </c>
      <c r="B30" s="234">
        <f>344117/8</f>
        <v>43014.625</v>
      </c>
      <c r="C30" s="234">
        <v>0</v>
      </c>
      <c r="D30" s="232"/>
      <c r="E30" s="234">
        <v>0</v>
      </c>
      <c r="F30" s="87">
        <f>585290/10</f>
        <v>58529</v>
      </c>
      <c r="G30" s="234">
        <v>0</v>
      </c>
      <c r="H30" s="234">
        <v>0</v>
      </c>
      <c r="I30" s="234">
        <v>0</v>
      </c>
      <c r="J30" s="2"/>
      <c r="K30" s="234">
        <v>0</v>
      </c>
      <c r="L30" s="2"/>
      <c r="M30" s="234">
        <v>0</v>
      </c>
    </row>
    <row r="31" spans="1:13" ht="12.75">
      <c r="A31" s="74" t="s">
        <v>105</v>
      </c>
      <c r="B31" s="234">
        <f aca="true" t="shared" si="0" ref="B31:B37">344117/8</f>
        <v>43014.625</v>
      </c>
      <c r="C31" s="234">
        <v>0</v>
      </c>
      <c r="D31" s="232"/>
      <c r="E31" s="234">
        <v>0</v>
      </c>
      <c r="F31" s="87">
        <f aca="true" t="shared" si="1" ref="F31:F37">585290/10</f>
        <v>58529</v>
      </c>
      <c r="G31" s="234">
        <v>0</v>
      </c>
      <c r="H31" s="234">
        <v>0</v>
      </c>
      <c r="I31" s="234">
        <v>0</v>
      </c>
      <c r="J31" s="2"/>
      <c r="K31" s="234">
        <v>0</v>
      </c>
      <c r="L31" s="2"/>
      <c r="M31" s="234">
        <v>0</v>
      </c>
    </row>
    <row r="32" spans="1:13" ht="12.75">
      <c r="A32" s="74" t="s">
        <v>106</v>
      </c>
      <c r="B32" s="234">
        <f t="shared" si="0"/>
        <v>43014.625</v>
      </c>
      <c r="C32" s="234">
        <v>0</v>
      </c>
      <c r="D32" s="232"/>
      <c r="E32" s="234">
        <v>0</v>
      </c>
      <c r="F32" s="87">
        <f t="shared" si="1"/>
        <v>58529</v>
      </c>
      <c r="G32" s="234">
        <v>0</v>
      </c>
      <c r="H32" s="234">
        <v>0</v>
      </c>
      <c r="I32" s="234">
        <v>0</v>
      </c>
      <c r="J32" s="2"/>
      <c r="K32" s="234">
        <v>0</v>
      </c>
      <c r="L32" s="2"/>
      <c r="M32" s="234">
        <v>0</v>
      </c>
    </row>
    <row r="33" spans="1:13" ht="12.75">
      <c r="A33" s="74" t="s">
        <v>107</v>
      </c>
      <c r="B33" s="234">
        <f t="shared" si="0"/>
        <v>43014.625</v>
      </c>
      <c r="C33" s="234">
        <v>0</v>
      </c>
      <c r="D33" s="232"/>
      <c r="E33" s="234">
        <v>0</v>
      </c>
      <c r="F33" s="87">
        <f t="shared" si="1"/>
        <v>58529</v>
      </c>
      <c r="G33" s="234">
        <v>0</v>
      </c>
      <c r="H33" s="234">
        <v>0</v>
      </c>
      <c r="I33" s="234">
        <v>0</v>
      </c>
      <c r="J33" s="2"/>
      <c r="K33" s="234">
        <v>0</v>
      </c>
      <c r="L33" s="2"/>
      <c r="M33" s="234">
        <v>0</v>
      </c>
    </row>
    <row r="34" spans="1:13" ht="12.75">
      <c r="A34" s="74" t="s">
        <v>73</v>
      </c>
      <c r="B34" s="234">
        <f t="shared" si="0"/>
        <v>43014.625</v>
      </c>
      <c r="C34" s="234">
        <v>0</v>
      </c>
      <c r="D34" s="232"/>
      <c r="E34" s="234">
        <v>0</v>
      </c>
      <c r="F34" s="87">
        <f t="shared" si="1"/>
        <v>58529</v>
      </c>
      <c r="G34" s="234">
        <v>0</v>
      </c>
      <c r="H34" s="234">
        <v>0</v>
      </c>
      <c r="I34" s="234">
        <v>0</v>
      </c>
      <c r="J34" s="2"/>
      <c r="K34" s="234">
        <v>0</v>
      </c>
      <c r="L34" s="2"/>
      <c r="M34" s="234">
        <v>0</v>
      </c>
    </row>
    <row r="35" spans="1:13" ht="12.75">
      <c r="A35" s="74" t="s">
        <v>74</v>
      </c>
      <c r="B35" s="234">
        <f t="shared" si="0"/>
        <v>43014.625</v>
      </c>
      <c r="C35" s="234">
        <v>0</v>
      </c>
      <c r="D35" s="232"/>
      <c r="E35" s="234">
        <v>0</v>
      </c>
      <c r="F35" s="87">
        <f t="shared" si="1"/>
        <v>58529</v>
      </c>
      <c r="G35" s="234">
        <v>0</v>
      </c>
      <c r="H35" s="234">
        <v>0</v>
      </c>
      <c r="I35" s="234">
        <v>0</v>
      </c>
      <c r="J35" s="2"/>
      <c r="K35" s="234">
        <v>0</v>
      </c>
      <c r="L35" s="2"/>
      <c r="M35" s="234">
        <v>0</v>
      </c>
    </row>
    <row r="36" spans="1:13" ht="12.75">
      <c r="A36" s="74" t="s">
        <v>75</v>
      </c>
      <c r="B36" s="234">
        <f t="shared" si="0"/>
        <v>43014.625</v>
      </c>
      <c r="C36" s="234">
        <v>0</v>
      </c>
      <c r="D36" s="232"/>
      <c r="E36" s="234">
        <v>0</v>
      </c>
      <c r="F36" s="87">
        <f t="shared" si="1"/>
        <v>58529</v>
      </c>
      <c r="G36" s="234">
        <v>0</v>
      </c>
      <c r="H36" s="234">
        <v>0</v>
      </c>
      <c r="I36" s="234">
        <v>0</v>
      </c>
      <c r="J36" s="2"/>
      <c r="K36" s="234">
        <v>0</v>
      </c>
      <c r="L36" s="2"/>
      <c r="M36" s="234">
        <v>0</v>
      </c>
    </row>
    <row r="37" spans="1:13" ht="12.75">
      <c r="A37" s="74" t="s">
        <v>76</v>
      </c>
      <c r="B37" s="234">
        <f t="shared" si="0"/>
        <v>43014.625</v>
      </c>
      <c r="C37" s="234">
        <v>0</v>
      </c>
      <c r="D37" s="232"/>
      <c r="E37" s="234">
        <v>0</v>
      </c>
      <c r="F37" s="87">
        <f t="shared" si="1"/>
        <v>58529</v>
      </c>
      <c r="G37" s="234">
        <v>0</v>
      </c>
      <c r="H37" s="234">
        <v>0</v>
      </c>
      <c r="I37" s="234">
        <v>0</v>
      </c>
      <c r="J37" s="2"/>
      <c r="K37" s="234">
        <v>0</v>
      </c>
      <c r="L37" s="2"/>
      <c r="M37" s="234">
        <v>0</v>
      </c>
    </row>
    <row r="38" spans="1:13" ht="12.75">
      <c r="A38" s="74" t="s">
        <v>77</v>
      </c>
      <c r="B38" s="234" t="s">
        <v>64</v>
      </c>
      <c r="C38" s="234" t="s">
        <v>64</v>
      </c>
      <c r="D38" s="232"/>
      <c r="E38" s="234" t="s">
        <v>64</v>
      </c>
      <c r="F38" s="1" t="s">
        <v>64</v>
      </c>
      <c r="G38" s="234" t="s">
        <v>64</v>
      </c>
      <c r="H38" s="234" t="s">
        <v>64</v>
      </c>
      <c r="I38" s="234" t="s">
        <v>64</v>
      </c>
      <c r="J38" s="2"/>
      <c r="K38" s="234" t="s">
        <v>64</v>
      </c>
      <c r="L38" s="2"/>
      <c r="M38" s="234" t="s">
        <v>64</v>
      </c>
    </row>
    <row r="39" spans="1:13" ht="12.75">
      <c r="A39" s="74" t="s">
        <v>78</v>
      </c>
      <c r="B39" s="234" t="s">
        <v>102</v>
      </c>
      <c r="C39" s="234">
        <v>0</v>
      </c>
      <c r="D39" s="232"/>
      <c r="E39" s="234">
        <v>0</v>
      </c>
      <c r="F39" s="1" t="s">
        <v>64</v>
      </c>
      <c r="G39" s="234">
        <v>0</v>
      </c>
      <c r="H39" s="234">
        <v>0</v>
      </c>
      <c r="I39" s="234">
        <v>0</v>
      </c>
      <c r="J39" s="2"/>
      <c r="K39" s="234">
        <v>0</v>
      </c>
      <c r="L39" s="2"/>
      <c r="M39" s="234">
        <v>0</v>
      </c>
    </row>
    <row r="40" spans="1:13" ht="12.75">
      <c r="A40" s="74" t="s">
        <v>90</v>
      </c>
      <c r="B40" s="87" t="s">
        <v>49</v>
      </c>
      <c r="C40" s="232" t="s">
        <v>49</v>
      </c>
      <c r="D40" s="232"/>
      <c r="E40" s="232" t="s">
        <v>49</v>
      </c>
      <c r="F40" s="87" t="s">
        <v>49</v>
      </c>
      <c r="G40" s="232" t="s">
        <v>49</v>
      </c>
      <c r="H40" s="232" t="s">
        <v>49</v>
      </c>
      <c r="I40" s="232" t="s">
        <v>49</v>
      </c>
      <c r="J40" s="2"/>
      <c r="K40" s="232" t="s">
        <v>49</v>
      </c>
      <c r="L40" s="2"/>
      <c r="M40" s="232" t="s">
        <v>49</v>
      </c>
    </row>
    <row r="41" spans="1:13" ht="12.75">
      <c r="A41" s="74" t="s">
        <v>91</v>
      </c>
      <c r="B41" s="87" t="s">
        <v>49</v>
      </c>
      <c r="C41" s="232" t="s">
        <v>49</v>
      </c>
      <c r="D41" s="232"/>
      <c r="E41" s="232" t="s">
        <v>49</v>
      </c>
      <c r="F41" s="87" t="s">
        <v>49</v>
      </c>
      <c r="G41" s="232" t="s">
        <v>49</v>
      </c>
      <c r="H41" s="232" t="s">
        <v>49</v>
      </c>
      <c r="I41" s="232" t="s">
        <v>49</v>
      </c>
      <c r="J41" s="2"/>
      <c r="K41" s="232" t="s">
        <v>49</v>
      </c>
      <c r="L41" s="2"/>
      <c r="M41" s="232" t="s">
        <v>49</v>
      </c>
    </row>
    <row r="42" spans="1:13" ht="12.75">
      <c r="A42" s="74" t="s">
        <v>120</v>
      </c>
      <c r="B42" s="87"/>
      <c r="C42" s="232"/>
      <c r="D42" s="232"/>
      <c r="E42" s="232">
        <v>0</v>
      </c>
      <c r="F42" s="87">
        <f>-2544-143576-14015-822-643-614-760+8637+87742-42681-5709</f>
        <v>-114985</v>
      </c>
      <c r="G42" s="232">
        <v>0</v>
      </c>
      <c r="H42" s="232">
        <v>0</v>
      </c>
      <c r="I42" s="232">
        <v>0</v>
      </c>
      <c r="J42" s="2"/>
      <c r="K42" s="232">
        <v>0</v>
      </c>
      <c r="L42" s="2"/>
      <c r="M42" s="232">
        <v>0</v>
      </c>
    </row>
    <row r="43" spans="1:13" ht="12.75">
      <c r="A43" s="74"/>
      <c r="B43" s="74"/>
      <c r="C43" s="74"/>
      <c r="D43" s="74"/>
      <c r="E43" s="74"/>
      <c r="F43" s="74"/>
      <c r="G43" s="234"/>
      <c r="H43" s="74"/>
      <c r="I43" s="196"/>
      <c r="J43" s="2"/>
      <c r="K43" s="196"/>
      <c r="L43" s="2"/>
      <c r="M43" s="196"/>
    </row>
    <row r="44" spans="1:13" ht="15.75">
      <c r="A44" s="237" t="s">
        <v>115</v>
      </c>
      <c r="B44" s="246">
        <f>SUBTOTAL(9,B45:B50)</f>
        <v>241066</v>
      </c>
      <c r="C44" s="246">
        <f>SUBTOTAL(9,C45:C50)</f>
        <v>0</v>
      </c>
      <c r="D44" s="246"/>
      <c r="E44" s="246">
        <f>SUBTOTAL(9,E45:E50)</f>
        <v>0</v>
      </c>
      <c r="F44" s="246">
        <f>SUBTOTAL(9,F45:F50)</f>
        <v>189653</v>
      </c>
      <c r="G44" s="246">
        <f>SUBTOTAL(9,G45:G50)</f>
        <v>0</v>
      </c>
      <c r="H44" s="246">
        <f>SUBTOTAL(9,H45:H50)</f>
        <v>0</v>
      </c>
      <c r="I44" s="246">
        <f>SUBTOTAL(9,I45:I50)</f>
        <v>0</v>
      </c>
      <c r="J44" s="2"/>
      <c r="K44" s="246">
        <f>SUBTOTAL(9,K45:K50)</f>
        <v>0</v>
      </c>
      <c r="L44" s="2"/>
      <c r="M44" s="246">
        <f>SUBTOTAL(9,M45:M50)</f>
        <v>0</v>
      </c>
    </row>
    <row r="45" spans="1:13" ht="12.75">
      <c r="A45" s="74" t="s">
        <v>108</v>
      </c>
      <c r="B45" s="232">
        <v>58908</v>
      </c>
      <c r="C45" s="232">
        <v>0</v>
      </c>
      <c r="D45" s="232"/>
      <c r="E45" s="232">
        <v>0</v>
      </c>
      <c r="F45" s="232">
        <v>41940</v>
      </c>
      <c r="G45" s="234">
        <v>0</v>
      </c>
      <c r="H45" s="234">
        <v>0</v>
      </c>
      <c r="I45" s="234">
        <v>0</v>
      </c>
      <c r="J45" s="2"/>
      <c r="K45" s="234">
        <v>0</v>
      </c>
      <c r="L45" s="2"/>
      <c r="M45" s="234">
        <v>0</v>
      </c>
    </row>
    <row r="46" spans="1:13" ht="12.75">
      <c r="A46" s="74" t="s">
        <v>109</v>
      </c>
      <c r="B46" s="87">
        <v>51355</v>
      </c>
      <c r="C46" s="232">
        <v>0</v>
      </c>
      <c r="D46" s="232"/>
      <c r="E46" s="232">
        <v>0</v>
      </c>
      <c r="F46" s="232">
        <v>32778</v>
      </c>
      <c r="G46" s="234">
        <v>0</v>
      </c>
      <c r="H46" s="234">
        <v>0</v>
      </c>
      <c r="I46" s="234">
        <v>0</v>
      </c>
      <c r="J46" s="2"/>
      <c r="K46" s="234">
        <v>0</v>
      </c>
      <c r="L46" s="2"/>
      <c r="M46" s="234">
        <v>0</v>
      </c>
    </row>
    <row r="47" spans="1:13" ht="12.75">
      <c r="A47" s="74" t="s">
        <v>110</v>
      </c>
      <c r="B47" s="87">
        <v>43367</v>
      </c>
      <c r="C47" s="232">
        <v>0</v>
      </c>
      <c r="D47" s="232"/>
      <c r="E47" s="232">
        <v>0</v>
      </c>
      <c r="F47" s="232">
        <v>31305</v>
      </c>
      <c r="G47" s="234">
        <v>0</v>
      </c>
      <c r="H47" s="234">
        <v>0</v>
      </c>
      <c r="I47" s="234">
        <v>0</v>
      </c>
      <c r="J47" s="2"/>
      <c r="K47" s="234">
        <v>0</v>
      </c>
      <c r="L47" s="2"/>
      <c r="M47" s="234">
        <v>0</v>
      </c>
    </row>
    <row r="48" spans="1:13" ht="12.75">
      <c r="A48" s="74" t="s">
        <v>140</v>
      </c>
      <c r="B48" s="87">
        <v>46318</v>
      </c>
      <c r="C48" s="232">
        <v>0</v>
      </c>
      <c r="D48" s="74"/>
      <c r="E48" s="232">
        <v>0</v>
      </c>
      <c r="F48" s="232">
        <v>38752</v>
      </c>
      <c r="G48" s="234">
        <v>0</v>
      </c>
      <c r="H48" s="234">
        <v>0</v>
      </c>
      <c r="I48" s="234">
        <v>0</v>
      </c>
      <c r="J48" s="2"/>
      <c r="K48" s="234">
        <v>0</v>
      </c>
      <c r="L48" s="2"/>
      <c r="M48" s="234">
        <v>0</v>
      </c>
    </row>
    <row r="49" spans="1:13" ht="12.75">
      <c r="A49" s="74" t="s">
        <v>141</v>
      </c>
      <c r="B49" s="87">
        <v>0</v>
      </c>
      <c r="C49" s="232">
        <v>0</v>
      </c>
      <c r="D49" s="74"/>
      <c r="E49" s="232" t="s">
        <v>64</v>
      </c>
      <c r="F49" s="232" t="s">
        <v>64</v>
      </c>
      <c r="G49" s="232" t="s">
        <v>64</v>
      </c>
      <c r="H49" s="232" t="s">
        <v>64</v>
      </c>
      <c r="I49" s="232" t="s">
        <v>64</v>
      </c>
      <c r="J49" s="2"/>
      <c r="K49" s="234"/>
      <c r="L49" s="2"/>
      <c r="M49" s="234"/>
    </row>
    <row r="50" spans="1:13" ht="12.75">
      <c r="A50" s="74" t="s">
        <v>111</v>
      </c>
      <c r="B50" s="87">
        <v>41118</v>
      </c>
      <c r="C50" s="232">
        <v>0</v>
      </c>
      <c r="D50" s="74"/>
      <c r="E50" s="232">
        <v>0</v>
      </c>
      <c r="F50" s="232">
        <v>44878</v>
      </c>
      <c r="G50" s="234">
        <v>0</v>
      </c>
      <c r="H50" s="234">
        <v>0</v>
      </c>
      <c r="I50" s="234">
        <v>0</v>
      </c>
      <c r="J50" s="2"/>
      <c r="K50" s="234">
        <v>0</v>
      </c>
      <c r="L50" s="2"/>
      <c r="M50" s="234">
        <v>0</v>
      </c>
    </row>
    <row r="51" spans="1:9" ht="12.75">
      <c r="A51" s="7"/>
      <c r="I51" s="74"/>
    </row>
    <row r="52" spans="1:13" ht="15.75">
      <c r="A52" s="240" t="s">
        <v>116</v>
      </c>
      <c r="B52" s="246">
        <f>SUBTOTAL(9,B53:B56)</f>
        <v>148215</v>
      </c>
      <c r="C52" s="246">
        <f>SUBTOTAL(9,C53:C56)</f>
        <v>0</v>
      </c>
      <c r="D52" s="74"/>
      <c r="E52" s="246">
        <f>SUBTOTAL(9,E53:E56)</f>
        <v>0</v>
      </c>
      <c r="F52" s="246">
        <f>SUBTOTAL(9,F53:F56)</f>
        <v>415373</v>
      </c>
      <c r="G52" s="246">
        <f>SUBTOTAL(9,G53:G56)</f>
        <v>0</v>
      </c>
      <c r="H52" s="246">
        <f>SUBTOTAL(9,H53:H56)</f>
        <v>0</v>
      </c>
      <c r="I52" s="246">
        <f>SUBTOTAL(9,I53:I56)</f>
        <v>0</v>
      </c>
      <c r="J52" s="2"/>
      <c r="K52" s="246">
        <f>SUBTOTAL(9,K53:K56)</f>
        <v>0</v>
      </c>
      <c r="L52" s="2"/>
      <c r="M52" s="246">
        <f>SUBTOTAL(9,M53:M56)</f>
        <v>0</v>
      </c>
    </row>
    <row r="53" spans="1:13" ht="12.75">
      <c r="A53" s="74" t="s">
        <v>81</v>
      </c>
      <c r="B53" s="87">
        <v>50397</v>
      </c>
      <c r="C53" s="232">
        <v>0</v>
      </c>
      <c r="D53" s="74"/>
      <c r="E53" s="232">
        <v>0</v>
      </c>
      <c r="F53" s="232">
        <v>51909</v>
      </c>
      <c r="G53" s="234">
        <v>0</v>
      </c>
      <c r="H53" s="234">
        <v>0</v>
      </c>
      <c r="I53" s="234">
        <v>0</v>
      </c>
      <c r="J53" s="2"/>
      <c r="K53" s="234">
        <v>0</v>
      </c>
      <c r="L53" s="2"/>
      <c r="M53" s="234">
        <v>0</v>
      </c>
    </row>
    <row r="54" spans="1:13" ht="12.75">
      <c r="A54" s="74" t="s">
        <v>82</v>
      </c>
      <c r="B54" s="87">
        <v>37818</v>
      </c>
      <c r="C54" s="232">
        <v>0</v>
      </c>
      <c r="D54" s="74"/>
      <c r="E54" s="232">
        <v>0</v>
      </c>
      <c r="F54" s="232">
        <v>37818</v>
      </c>
      <c r="G54" s="234">
        <v>0</v>
      </c>
      <c r="H54" s="234">
        <v>0</v>
      </c>
      <c r="I54" s="234">
        <v>0</v>
      </c>
      <c r="J54" s="2"/>
      <c r="K54" s="234">
        <v>0</v>
      </c>
      <c r="L54" s="2"/>
      <c r="M54" s="234">
        <v>0</v>
      </c>
    </row>
    <row r="55" spans="1:13" ht="12.75">
      <c r="A55" s="74" t="s">
        <v>83</v>
      </c>
      <c r="B55" s="87" t="s">
        <v>100</v>
      </c>
      <c r="C55" s="232" t="s">
        <v>100</v>
      </c>
      <c r="D55" s="74"/>
      <c r="E55" s="232" t="s">
        <v>100</v>
      </c>
      <c r="F55" s="232">
        <v>325646</v>
      </c>
      <c r="G55" s="234">
        <v>0</v>
      </c>
      <c r="H55" s="234">
        <v>0</v>
      </c>
      <c r="I55" s="234">
        <v>0</v>
      </c>
      <c r="J55" s="2"/>
      <c r="K55" s="234">
        <v>0</v>
      </c>
      <c r="L55" s="2"/>
      <c r="M55" s="234">
        <v>0</v>
      </c>
    </row>
    <row r="56" spans="1:13" ht="12.75">
      <c r="A56" s="74" t="s">
        <v>95</v>
      </c>
      <c r="B56" s="87">
        <f>36000+24000</f>
        <v>60000</v>
      </c>
      <c r="C56" s="232">
        <v>0</v>
      </c>
      <c r="D56" s="74"/>
      <c r="E56" s="232">
        <v>0</v>
      </c>
      <c r="F56" s="232">
        <v>0</v>
      </c>
      <c r="G56" s="234">
        <v>0</v>
      </c>
      <c r="H56" s="234">
        <v>0</v>
      </c>
      <c r="I56" s="234">
        <v>0</v>
      </c>
      <c r="J56" s="2"/>
      <c r="K56" s="234">
        <v>0</v>
      </c>
      <c r="L56" s="2"/>
      <c r="M56" s="234">
        <v>0</v>
      </c>
    </row>
    <row r="57" spans="1:13" ht="12.75">
      <c r="A57" s="74"/>
      <c r="B57" s="87"/>
      <c r="C57" s="232"/>
      <c r="D57" s="74"/>
      <c r="E57" s="232"/>
      <c r="F57" s="232"/>
      <c r="G57" s="234"/>
      <c r="H57" s="74"/>
      <c r="I57" s="196"/>
      <c r="J57" s="2"/>
      <c r="K57" s="196"/>
      <c r="L57" s="2"/>
      <c r="M57" s="196"/>
    </row>
    <row r="58" spans="1:13" s="12" customFormat="1" ht="12.75">
      <c r="A58" s="257"/>
      <c r="B58" s="257"/>
      <c r="C58" s="257"/>
      <c r="D58" s="257"/>
      <c r="E58" s="257"/>
      <c r="F58" s="257"/>
      <c r="G58" s="221"/>
      <c r="H58" s="240"/>
      <c r="I58" s="248"/>
      <c r="J58" s="55"/>
      <c r="K58" s="248"/>
      <c r="L58" s="55"/>
      <c r="M58" s="248"/>
    </row>
    <row r="59" spans="1:13" ht="15.75">
      <c r="A59" s="237" t="s">
        <v>118</v>
      </c>
      <c r="B59" s="246">
        <f>SUBTOTAL(9,B60:B64)</f>
        <v>259519</v>
      </c>
      <c r="C59" s="246">
        <f>SUBTOTAL(9,C60:C64)</f>
        <v>0</v>
      </c>
      <c r="D59" s="246"/>
      <c r="E59" s="246">
        <f>SUBTOTAL(9,E60:E64)</f>
        <v>0</v>
      </c>
      <c r="F59" s="246">
        <f>SUBTOTAL(9,F60:F64)</f>
        <v>131250</v>
      </c>
      <c r="G59" s="246">
        <f>SUBTOTAL(9,G60:G64)</f>
        <v>0</v>
      </c>
      <c r="H59" s="246">
        <f>SUBTOTAL(9,H60:H64)</f>
        <v>0</v>
      </c>
      <c r="I59" s="246">
        <f>SUBTOTAL(9,I60:I64)</f>
        <v>0</v>
      </c>
      <c r="J59" s="2"/>
      <c r="K59" s="246">
        <f>SUBTOTAL(9,K60:K64)</f>
        <v>0</v>
      </c>
      <c r="L59" s="2"/>
      <c r="M59" s="246">
        <f>SUBTOTAL(9,M60:M64)</f>
        <v>0</v>
      </c>
    </row>
    <row r="60" spans="1:13" ht="12.75">
      <c r="A60" s="6" t="s">
        <v>79</v>
      </c>
      <c r="B60" s="87">
        <v>105000</v>
      </c>
      <c r="C60" s="232">
        <v>0</v>
      </c>
      <c r="D60" s="232"/>
      <c r="E60" s="232">
        <v>0</v>
      </c>
      <c r="F60" s="232">
        <v>110250</v>
      </c>
      <c r="G60" s="232">
        <v>0</v>
      </c>
      <c r="H60" s="232">
        <v>0</v>
      </c>
      <c r="I60" s="232">
        <v>0</v>
      </c>
      <c r="J60" s="2"/>
      <c r="K60" s="232">
        <v>0</v>
      </c>
      <c r="L60" s="2"/>
      <c r="M60" s="232">
        <v>0</v>
      </c>
    </row>
    <row r="61" spans="1:13" ht="12.75">
      <c r="A61" s="231" t="s">
        <v>80</v>
      </c>
      <c r="B61" s="87">
        <v>20000</v>
      </c>
      <c r="C61" s="232">
        <v>0</v>
      </c>
      <c r="D61" s="232"/>
      <c r="E61" s="232">
        <v>0</v>
      </c>
      <c r="F61" s="232">
        <v>21000</v>
      </c>
      <c r="G61" s="232">
        <v>0</v>
      </c>
      <c r="H61" s="232">
        <v>0</v>
      </c>
      <c r="I61" s="232">
        <v>0</v>
      </c>
      <c r="J61" s="2"/>
      <c r="K61" s="232">
        <v>0</v>
      </c>
      <c r="L61" s="2"/>
      <c r="M61" s="232">
        <v>0</v>
      </c>
    </row>
    <row r="62" spans="1:13" ht="12.75">
      <c r="A62" s="231" t="s">
        <v>22</v>
      </c>
      <c r="B62" s="87">
        <v>0</v>
      </c>
      <c r="C62" s="232">
        <v>0</v>
      </c>
      <c r="D62" s="232"/>
      <c r="E62" s="232">
        <v>0</v>
      </c>
      <c r="F62" s="232">
        <v>0</v>
      </c>
      <c r="G62" s="232">
        <v>0</v>
      </c>
      <c r="H62" s="232">
        <v>0</v>
      </c>
      <c r="I62" s="232">
        <v>0</v>
      </c>
      <c r="J62" s="2"/>
      <c r="K62" s="232">
        <v>0</v>
      </c>
      <c r="L62" s="2"/>
      <c r="M62" s="232">
        <v>0</v>
      </c>
    </row>
    <row r="63" spans="1:13" ht="12.75">
      <c r="A63" s="231" t="s">
        <v>96</v>
      </c>
      <c r="B63" s="87">
        <v>8519</v>
      </c>
      <c r="C63" s="232">
        <v>0</v>
      </c>
      <c r="D63" s="232"/>
      <c r="E63" s="232">
        <v>0</v>
      </c>
      <c r="F63" s="232">
        <v>0</v>
      </c>
      <c r="G63" s="232">
        <v>0</v>
      </c>
      <c r="H63" s="232">
        <v>0</v>
      </c>
      <c r="I63" s="232">
        <v>0</v>
      </c>
      <c r="J63" s="2"/>
      <c r="K63" s="232">
        <v>0</v>
      </c>
      <c r="L63" s="2"/>
      <c r="M63" s="232">
        <v>0</v>
      </c>
    </row>
    <row r="64" spans="1:13" ht="12.75">
      <c r="A64" s="231" t="s">
        <v>97</v>
      </c>
      <c r="B64" s="87">
        <f>90000+36000</f>
        <v>126000</v>
      </c>
      <c r="C64" s="232">
        <v>0</v>
      </c>
      <c r="D64" s="232"/>
      <c r="E64" s="232">
        <v>0</v>
      </c>
      <c r="F64" s="232">
        <v>0</v>
      </c>
      <c r="G64" s="232">
        <v>0</v>
      </c>
      <c r="H64" s="232">
        <v>0</v>
      </c>
      <c r="I64" s="232">
        <v>0</v>
      </c>
      <c r="J64" s="2"/>
      <c r="K64" s="232">
        <v>0</v>
      </c>
      <c r="L64" s="2"/>
      <c r="M64" s="232">
        <v>0</v>
      </c>
    </row>
    <row r="65" spans="1:13" ht="12.75">
      <c r="A65" s="231"/>
      <c r="B65" s="87"/>
      <c r="C65" s="232"/>
      <c r="D65" s="232"/>
      <c r="E65" s="232"/>
      <c r="F65" s="232"/>
      <c r="G65" s="234"/>
      <c r="H65" s="74"/>
      <c r="I65" s="196"/>
      <c r="J65" s="2"/>
      <c r="K65" s="196"/>
      <c r="L65" s="2"/>
      <c r="M65" s="196"/>
    </row>
    <row r="66" spans="1:13" ht="15.75">
      <c r="A66" s="237" t="s">
        <v>119</v>
      </c>
      <c r="B66" s="259">
        <f>SUBTOTAL(9,B67:B72)</f>
        <v>342500</v>
      </c>
      <c r="C66" s="259">
        <f>SUBTOTAL(9,C67:C72)</f>
        <v>0</v>
      </c>
      <c r="D66" s="232"/>
      <c r="E66" s="259">
        <f>SUBTOTAL(9,E67:E72)</f>
        <v>0</v>
      </c>
      <c r="F66" s="259">
        <f>SUBTOTAL(9,F67:F72)</f>
        <v>192863</v>
      </c>
      <c r="G66" s="259">
        <f>SUBTOTAL(9,G67:G72)</f>
        <v>0</v>
      </c>
      <c r="H66" s="259">
        <f>SUBTOTAL(9,H67:H72)</f>
        <v>0</v>
      </c>
      <c r="I66" s="259">
        <f>SUBTOTAL(9,I67:I72)</f>
        <v>0</v>
      </c>
      <c r="J66" s="2"/>
      <c r="K66" s="259">
        <f>SUBTOTAL(9,K67:K72)</f>
        <v>0</v>
      </c>
      <c r="L66" s="2"/>
      <c r="M66" s="259">
        <f>SUBTOTAL(9,M67:M72)</f>
        <v>0</v>
      </c>
    </row>
    <row r="67" spans="1:13" ht="12.75">
      <c r="A67" s="231" t="s">
        <v>85</v>
      </c>
      <c r="B67" s="87">
        <v>128000</v>
      </c>
      <c r="C67" s="87">
        <v>0</v>
      </c>
      <c r="D67" s="232"/>
      <c r="E67" s="87">
        <v>0</v>
      </c>
      <c r="F67" s="232">
        <v>130000</v>
      </c>
      <c r="G67" s="87">
        <v>0</v>
      </c>
      <c r="H67" s="87">
        <v>0</v>
      </c>
      <c r="I67" s="87">
        <v>0</v>
      </c>
      <c r="J67" s="2"/>
      <c r="K67" s="87">
        <v>0</v>
      </c>
      <c r="L67" s="2"/>
      <c r="M67" s="87">
        <v>0</v>
      </c>
    </row>
    <row r="68" spans="1:13" ht="12.75">
      <c r="A68" s="231" t="s">
        <v>86</v>
      </c>
      <c r="B68" s="87">
        <v>25000</v>
      </c>
      <c r="C68" s="87">
        <v>0</v>
      </c>
      <c r="D68" s="232"/>
      <c r="E68" s="87">
        <v>0</v>
      </c>
      <c r="F68" s="232">
        <v>27000</v>
      </c>
      <c r="G68" s="87">
        <v>0</v>
      </c>
      <c r="H68" s="87">
        <v>0</v>
      </c>
      <c r="I68" s="87">
        <v>0</v>
      </c>
      <c r="J68" s="2"/>
      <c r="K68" s="87">
        <v>0</v>
      </c>
      <c r="L68" s="2"/>
      <c r="M68" s="87">
        <v>0</v>
      </c>
    </row>
    <row r="69" spans="1:13" s="12" customFormat="1" ht="12.75">
      <c r="A69" s="6" t="s">
        <v>87</v>
      </c>
      <c r="B69" s="87">
        <v>14500</v>
      </c>
      <c r="C69" s="87">
        <v>0</v>
      </c>
      <c r="D69" s="77"/>
      <c r="E69" s="87">
        <v>0</v>
      </c>
      <c r="F69" s="232">
        <v>14863</v>
      </c>
      <c r="G69" s="87">
        <v>0</v>
      </c>
      <c r="H69" s="87">
        <v>0</v>
      </c>
      <c r="I69" s="87">
        <v>0</v>
      </c>
      <c r="J69" s="242"/>
      <c r="K69" s="87">
        <v>0</v>
      </c>
      <c r="L69" s="55"/>
      <c r="M69" s="87">
        <v>0</v>
      </c>
    </row>
    <row r="70" spans="1:13" ht="12.75">
      <c r="A70" s="231" t="s">
        <v>88</v>
      </c>
      <c r="B70" s="87">
        <v>20000</v>
      </c>
      <c r="C70" s="87">
        <v>0</v>
      </c>
      <c r="D70" s="246"/>
      <c r="E70" s="87">
        <v>0</v>
      </c>
      <c r="F70" s="232">
        <v>21000</v>
      </c>
      <c r="G70" s="87">
        <v>0</v>
      </c>
      <c r="H70" s="87">
        <v>0</v>
      </c>
      <c r="I70" s="87">
        <v>0</v>
      </c>
      <c r="J70" s="2"/>
      <c r="K70" s="87">
        <v>0</v>
      </c>
      <c r="L70" s="2"/>
      <c r="M70" s="87">
        <v>0</v>
      </c>
    </row>
    <row r="71" spans="1:13" ht="12.75">
      <c r="A71" s="231" t="s">
        <v>98</v>
      </c>
      <c r="B71" s="87">
        <v>25000</v>
      </c>
      <c r="C71" s="87">
        <v>0</v>
      </c>
      <c r="D71" s="246"/>
      <c r="E71" s="87">
        <v>0</v>
      </c>
      <c r="F71" s="232">
        <v>0</v>
      </c>
      <c r="G71" s="87">
        <v>0</v>
      </c>
      <c r="H71" s="87">
        <v>0</v>
      </c>
      <c r="I71" s="87">
        <v>0</v>
      </c>
      <c r="J71" s="2"/>
      <c r="K71" s="87">
        <v>0</v>
      </c>
      <c r="L71" s="2"/>
      <c r="M71" s="87">
        <v>0</v>
      </c>
    </row>
    <row r="72" spans="1:13" ht="12.75">
      <c r="A72" s="231" t="s">
        <v>99</v>
      </c>
      <c r="B72" s="87">
        <f>45000+45000+10000+20000+10000</f>
        <v>130000</v>
      </c>
      <c r="C72" s="87">
        <v>0</v>
      </c>
      <c r="D72" s="246"/>
      <c r="E72" s="87">
        <v>0</v>
      </c>
      <c r="F72" s="232">
        <v>0</v>
      </c>
      <c r="G72" s="87">
        <v>0</v>
      </c>
      <c r="H72" s="87">
        <v>0</v>
      </c>
      <c r="I72" s="87">
        <v>0</v>
      </c>
      <c r="J72" s="2"/>
      <c r="K72" s="87">
        <v>0</v>
      </c>
      <c r="L72" s="2"/>
      <c r="M72" s="87">
        <v>0</v>
      </c>
    </row>
    <row r="73" spans="1:13" ht="12.75">
      <c r="A73" s="231"/>
      <c r="B73" s="87"/>
      <c r="C73" s="232"/>
      <c r="D73" s="232"/>
      <c r="E73" s="232"/>
      <c r="F73" s="232"/>
      <c r="G73" s="234"/>
      <c r="H73" s="74"/>
      <c r="I73" s="196"/>
      <c r="J73" s="2"/>
      <c r="K73" s="196"/>
      <c r="L73" s="2"/>
      <c r="M73" s="196"/>
    </row>
    <row r="74" spans="1:13" ht="15.75">
      <c r="A74" s="265" t="s">
        <v>125</v>
      </c>
      <c r="B74" s="266">
        <v>550000</v>
      </c>
      <c r="C74" s="267">
        <v>0</v>
      </c>
      <c r="D74" s="259"/>
      <c r="E74" s="267">
        <v>0</v>
      </c>
      <c r="F74" s="267">
        <v>50000</v>
      </c>
      <c r="G74" s="268">
        <v>0</v>
      </c>
      <c r="H74" s="268">
        <v>0</v>
      </c>
      <c r="I74" s="268">
        <v>0</v>
      </c>
      <c r="J74" s="2"/>
      <c r="K74" s="268">
        <v>0</v>
      </c>
      <c r="L74" s="2"/>
      <c r="M74" s="268">
        <v>0</v>
      </c>
    </row>
    <row r="75" spans="1:12" s="12" customFormat="1" ht="43.5" customHeight="1">
      <c r="A75" s="450" t="s">
        <v>114</v>
      </c>
      <c r="B75" s="451"/>
      <c r="C75" s="451"/>
      <c r="D75" s="451"/>
      <c r="E75" s="451"/>
      <c r="F75" s="451"/>
      <c r="G75" s="451"/>
      <c r="H75" s="451"/>
      <c r="I75" s="451"/>
      <c r="J75" s="55"/>
      <c r="K75" s="55"/>
      <c r="L75" s="55"/>
    </row>
    <row r="76" spans="1:12" s="12" customFormat="1" ht="21.75" customHeight="1">
      <c r="A76" s="448" t="s">
        <v>123</v>
      </c>
      <c r="B76" s="452"/>
      <c r="C76" s="452"/>
      <c r="D76" s="452"/>
      <c r="E76" s="452"/>
      <c r="F76" s="452"/>
      <c r="G76" s="452"/>
      <c r="H76" s="452"/>
      <c r="I76" s="452"/>
      <c r="J76" s="55"/>
      <c r="K76" s="55"/>
      <c r="L76" s="55"/>
    </row>
    <row r="77" spans="1:12" s="12" customFormat="1" ht="34.5" customHeight="1">
      <c r="A77" s="448" t="s">
        <v>117</v>
      </c>
      <c r="B77" s="449"/>
      <c r="C77" s="449"/>
      <c r="D77" s="449"/>
      <c r="E77" s="449"/>
      <c r="F77" s="449"/>
      <c r="G77" s="449"/>
      <c r="H77" s="449"/>
      <c r="I77" s="449"/>
      <c r="J77" s="55"/>
      <c r="K77" s="55"/>
      <c r="L77" s="55"/>
    </row>
    <row r="78" spans="1:12" s="12" customFormat="1" ht="45" customHeight="1">
      <c r="A78" s="448" t="s">
        <v>127</v>
      </c>
      <c r="B78" s="449"/>
      <c r="C78" s="449"/>
      <c r="D78" s="449"/>
      <c r="E78" s="449"/>
      <c r="F78" s="449"/>
      <c r="G78" s="449"/>
      <c r="H78" s="449"/>
      <c r="I78" s="449"/>
      <c r="J78" s="55"/>
      <c r="K78" s="55"/>
      <c r="L78" s="55"/>
    </row>
    <row r="79" spans="1:12" s="12" customFormat="1" ht="21.75" customHeight="1">
      <c r="A79" s="448" t="s">
        <v>126</v>
      </c>
      <c r="B79" s="449"/>
      <c r="C79" s="449"/>
      <c r="D79" s="449"/>
      <c r="E79" s="449"/>
      <c r="F79" s="449"/>
      <c r="G79" s="449"/>
      <c r="H79" s="449"/>
      <c r="I79" s="449"/>
      <c r="J79" s="55"/>
      <c r="K79" s="55"/>
      <c r="L79" s="55"/>
    </row>
    <row r="80" spans="9:12" ht="12.75">
      <c r="I80" s="2"/>
      <c r="J80" s="2"/>
      <c r="K80" s="2"/>
      <c r="L80" s="2"/>
    </row>
    <row r="81" spans="1:12" ht="15.75">
      <c r="A81" s="79" t="s">
        <v>138</v>
      </c>
      <c r="B81" s="92"/>
      <c r="C81" s="92"/>
      <c r="D81" s="92"/>
      <c r="E81" s="92"/>
      <c r="F81" s="92"/>
      <c r="H81" s="39"/>
      <c r="I81" s="182"/>
      <c r="J81" s="182"/>
      <c r="K81" s="182"/>
      <c r="L81" s="182"/>
    </row>
    <row r="82" spans="1:12" ht="15.75">
      <c r="A82" s="79"/>
      <c r="B82" s="92"/>
      <c r="C82" s="92"/>
      <c r="D82" s="92"/>
      <c r="E82" s="92"/>
      <c r="F82" s="92"/>
      <c r="H82" s="39"/>
      <c r="I82" s="182"/>
      <c r="J82" s="182"/>
      <c r="K82" s="182"/>
      <c r="L82" s="182"/>
    </row>
    <row r="83" spans="1:13" ht="15.75">
      <c r="A83" s="79"/>
      <c r="B83" s="440">
        <v>2002</v>
      </c>
      <c r="C83" s="441"/>
      <c r="D83" s="238"/>
      <c r="E83" s="2"/>
      <c r="F83" s="249"/>
      <c r="G83" s="440">
        <v>2003</v>
      </c>
      <c r="H83" s="447"/>
      <c r="I83" s="441"/>
      <c r="J83" s="182"/>
      <c r="K83" s="271">
        <v>2004</v>
      </c>
      <c r="L83" s="182"/>
      <c r="M83" s="271">
        <v>2005</v>
      </c>
    </row>
    <row r="84" spans="1:13" ht="15.75">
      <c r="A84" s="79"/>
      <c r="B84" s="71" t="s">
        <v>128</v>
      </c>
      <c r="C84" s="71" t="s">
        <v>61</v>
      </c>
      <c r="D84" s="17"/>
      <c r="E84" s="17"/>
      <c r="F84" s="228"/>
      <c r="G84" s="94" t="s">
        <v>128</v>
      </c>
      <c r="H84" s="17" t="s">
        <v>68</v>
      </c>
      <c r="I84" s="224" t="s">
        <v>56</v>
      </c>
      <c r="J84" s="182"/>
      <c r="K84" s="224" t="s">
        <v>128</v>
      </c>
      <c r="L84" s="182"/>
      <c r="M84" s="224" t="s">
        <v>128</v>
      </c>
    </row>
    <row r="85" spans="1:13" ht="12.75">
      <c r="A85" s="23"/>
      <c r="B85" s="71" t="s">
        <v>129</v>
      </c>
      <c r="C85" s="71" t="s">
        <v>62</v>
      </c>
      <c r="D85" s="17"/>
      <c r="E85" s="17"/>
      <c r="F85" s="228"/>
      <c r="G85" s="89" t="s">
        <v>129</v>
      </c>
      <c r="H85" s="17" t="s">
        <v>62</v>
      </c>
      <c r="I85" s="224" t="s">
        <v>51</v>
      </c>
      <c r="J85" s="85"/>
      <c r="K85" s="224" t="s">
        <v>129</v>
      </c>
      <c r="L85" s="85"/>
      <c r="M85" s="224" t="s">
        <v>129</v>
      </c>
    </row>
    <row r="86" spans="1:13" ht="12.75">
      <c r="A86" s="233" t="s">
        <v>121</v>
      </c>
      <c r="B86" s="233"/>
      <c r="C86" s="233"/>
      <c r="D86" s="41"/>
      <c r="E86" s="41"/>
      <c r="F86" s="41"/>
      <c r="G86" s="225"/>
      <c r="H86" s="70"/>
      <c r="I86" s="53"/>
      <c r="J86" s="2"/>
      <c r="K86" s="53"/>
      <c r="L86" s="2"/>
      <c r="M86" s="53"/>
    </row>
    <row r="87" spans="1:13" ht="12.75">
      <c r="A87" s="74" t="s">
        <v>77</v>
      </c>
      <c r="B87" s="234">
        <v>43015</v>
      </c>
      <c r="C87" s="234">
        <v>0</v>
      </c>
      <c r="D87" s="23"/>
      <c r="E87" s="23"/>
      <c r="F87" s="23"/>
      <c r="G87" s="234">
        <v>58529</v>
      </c>
      <c r="H87" s="241"/>
      <c r="I87" s="243"/>
      <c r="J87" s="2"/>
      <c r="K87" s="243"/>
      <c r="L87" s="2"/>
      <c r="M87" s="243"/>
    </row>
    <row r="88" spans="1:13" ht="12.75">
      <c r="A88" s="74" t="s">
        <v>78</v>
      </c>
      <c r="B88" s="234">
        <v>0</v>
      </c>
      <c r="C88" s="234">
        <v>0</v>
      </c>
      <c r="D88" s="23"/>
      <c r="E88" s="23"/>
      <c r="F88" s="23"/>
      <c r="G88" s="234">
        <v>58529</v>
      </c>
      <c r="H88" s="234"/>
      <c r="I88" s="234"/>
      <c r="J88" s="2"/>
      <c r="K88" s="234"/>
      <c r="L88" s="2"/>
      <c r="M88" s="234"/>
    </row>
    <row r="89" spans="1:13" ht="12.75">
      <c r="A89" s="74" t="s">
        <v>122</v>
      </c>
      <c r="B89" s="234">
        <v>0</v>
      </c>
      <c r="C89" s="234">
        <v>0</v>
      </c>
      <c r="D89" s="23"/>
      <c r="E89" s="23"/>
      <c r="F89" s="23"/>
      <c r="G89" s="234">
        <v>114985</v>
      </c>
      <c r="H89" s="234"/>
      <c r="I89" s="234"/>
      <c r="J89" s="2"/>
      <c r="K89" s="234"/>
      <c r="L89" s="2"/>
      <c r="M89" s="234"/>
    </row>
    <row r="90" spans="1:13" ht="12.75">
      <c r="A90" s="74" t="s">
        <v>142</v>
      </c>
      <c r="B90" s="234">
        <v>0</v>
      </c>
      <c r="C90" s="234">
        <v>0</v>
      </c>
      <c r="D90" s="23"/>
      <c r="E90" s="23"/>
      <c r="F90" s="23"/>
      <c r="G90" s="234">
        <v>62016</v>
      </c>
      <c r="H90" s="234"/>
      <c r="I90" s="234"/>
      <c r="J90" s="2"/>
      <c r="K90" s="234"/>
      <c r="L90" s="2"/>
      <c r="M90" s="234"/>
    </row>
    <row r="91" spans="1:13" ht="12.75">
      <c r="A91" s="240"/>
      <c r="B91" s="74"/>
      <c r="C91" s="74"/>
      <c r="D91" s="23"/>
      <c r="E91" s="23"/>
      <c r="F91" s="23"/>
      <c r="G91" s="74"/>
      <c r="H91" s="74"/>
      <c r="I91" s="6"/>
      <c r="J91" s="2"/>
      <c r="K91" s="6"/>
      <c r="L91" s="2"/>
      <c r="M91" s="6"/>
    </row>
    <row r="92" spans="1:13" ht="12.75">
      <c r="A92" s="77" t="s">
        <v>94</v>
      </c>
      <c r="B92" s="74"/>
      <c r="C92" s="74"/>
      <c r="D92" s="23"/>
      <c r="E92" s="23"/>
      <c r="F92" s="23"/>
      <c r="G92" s="74"/>
      <c r="H92" s="74"/>
      <c r="I92" s="6"/>
      <c r="J92" s="2"/>
      <c r="K92" s="6"/>
      <c r="L92" s="2"/>
      <c r="M92" s="6"/>
    </row>
    <row r="93" spans="1:13" ht="12.75">
      <c r="A93" s="74" t="s">
        <v>88</v>
      </c>
      <c r="B93" s="234">
        <v>0</v>
      </c>
      <c r="C93" s="234">
        <v>0</v>
      </c>
      <c r="D93" s="23"/>
      <c r="E93" s="23"/>
      <c r="F93" s="23"/>
      <c r="G93" s="234">
        <v>5000</v>
      </c>
      <c r="H93" s="74"/>
      <c r="I93" s="6"/>
      <c r="J93" s="2"/>
      <c r="K93" s="6"/>
      <c r="L93" s="2"/>
      <c r="M93" s="6"/>
    </row>
    <row r="94" spans="1:13" ht="12.75">
      <c r="A94" s="81" t="s">
        <v>22</v>
      </c>
      <c r="B94" s="235">
        <v>0</v>
      </c>
      <c r="C94" s="235">
        <v>0</v>
      </c>
      <c r="D94" s="23"/>
      <c r="E94" s="23"/>
      <c r="F94" s="23"/>
      <c r="G94" s="235">
        <v>5000</v>
      </c>
      <c r="H94" s="81"/>
      <c r="I94" s="269"/>
      <c r="J94" s="2"/>
      <c r="K94" s="269"/>
      <c r="L94" s="2"/>
      <c r="M94" s="269"/>
    </row>
    <row r="95" spans="1:13" s="255" customFormat="1" ht="15.75">
      <c r="A95" s="247" t="s">
        <v>139</v>
      </c>
      <c r="B95" s="261">
        <f>SUM(B87:B94)</f>
        <v>43015</v>
      </c>
      <c r="C95" s="261">
        <f>SUM(C87:C94)</f>
        <v>0</v>
      </c>
      <c r="D95" s="247"/>
      <c r="E95" s="247"/>
      <c r="F95" s="247"/>
      <c r="G95" s="261">
        <f>SUM(G87:G94)</f>
        <v>304059</v>
      </c>
      <c r="H95" s="261">
        <f>SUM(H87:H94)</f>
        <v>0</v>
      </c>
      <c r="I95" s="261">
        <f>SUM(I87:I94)</f>
        <v>0</v>
      </c>
      <c r="K95" s="261">
        <f>SUM(K87:K94)</f>
        <v>0</v>
      </c>
      <c r="M95" s="261">
        <f>SUM(M87:M94)</f>
        <v>0</v>
      </c>
    </row>
    <row r="96" spans="1:9" ht="12.75">
      <c r="A96" s="2"/>
      <c r="B96" s="2"/>
      <c r="C96" s="2"/>
      <c r="D96" s="2"/>
      <c r="E96" s="2"/>
      <c r="F96" s="2"/>
      <c r="G96" s="25"/>
      <c r="I96" s="1"/>
    </row>
    <row r="97" spans="2:9" ht="12.75">
      <c r="B97" s="2"/>
      <c r="C97" s="2"/>
      <c r="D97" s="2"/>
      <c r="E97" s="2"/>
      <c r="F97" s="2"/>
      <c r="G97" s="25"/>
      <c r="I97" s="1"/>
    </row>
    <row r="98" spans="1:12" ht="15.75">
      <c r="A98" s="79" t="s">
        <v>130</v>
      </c>
      <c r="B98" s="92"/>
      <c r="C98" s="92"/>
      <c r="D98" s="92"/>
      <c r="E98" s="92"/>
      <c r="F98" s="92"/>
      <c r="H98" s="39"/>
      <c r="I98" s="182"/>
      <c r="J98" s="182"/>
      <c r="K98" s="182"/>
      <c r="L98" s="182"/>
    </row>
    <row r="99" spans="1:13" ht="15.75">
      <c r="A99" s="79"/>
      <c r="B99" s="440">
        <v>2002</v>
      </c>
      <c r="C99" s="441"/>
      <c r="D99" s="2"/>
      <c r="E99" s="440">
        <v>2003</v>
      </c>
      <c r="F99" s="447"/>
      <c r="G99" s="447"/>
      <c r="H99" s="447"/>
      <c r="I99" s="441"/>
      <c r="K99" s="271">
        <v>2004</v>
      </c>
      <c r="M99" s="271">
        <v>2005</v>
      </c>
    </row>
    <row r="100" spans="1:13" ht="15.75">
      <c r="A100" s="79"/>
      <c r="B100" s="71" t="s">
        <v>130</v>
      </c>
      <c r="C100" s="71" t="s">
        <v>130</v>
      </c>
      <c r="D100" s="2"/>
      <c r="E100" s="180" t="s">
        <v>65</v>
      </c>
      <c r="F100" s="89" t="s">
        <v>67</v>
      </c>
      <c r="G100" s="72" t="s">
        <v>134</v>
      </c>
      <c r="H100" s="17" t="s">
        <v>68</v>
      </c>
      <c r="I100" s="224" t="s">
        <v>56</v>
      </c>
      <c r="K100" s="224" t="s">
        <v>130</v>
      </c>
      <c r="M100" s="224" t="s">
        <v>130</v>
      </c>
    </row>
    <row r="101" spans="1:13" ht="12.75">
      <c r="A101" s="59"/>
      <c r="B101" s="245" t="s">
        <v>131</v>
      </c>
      <c r="C101" s="245" t="s">
        <v>132</v>
      </c>
      <c r="D101" s="2"/>
      <c r="E101" s="3" t="s">
        <v>66</v>
      </c>
      <c r="F101" s="54" t="s">
        <v>130</v>
      </c>
      <c r="G101" s="3" t="s">
        <v>131</v>
      </c>
      <c r="H101" s="229" t="s">
        <v>132</v>
      </c>
      <c r="I101" s="223" t="s">
        <v>132</v>
      </c>
      <c r="K101" s="223" t="s">
        <v>131</v>
      </c>
      <c r="M101" s="223" t="s">
        <v>131</v>
      </c>
    </row>
    <row r="102" spans="1:13" ht="12.75">
      <c r="A102" s="260" t="s">
        <v>130</v>
      </c>
      <c r="B102" s="74"/>
      <c r="C102" s="74"/>
      <c r="D102" s="2"/>
      <c r="E102" s="7"/>
      <c r="F102" s="73"/>
      <c r="G102" s="74"/>
      <c r="H102" s="74"/>
      <c r="I102" s="6"/>
      <c r="K102" s="6"/>
      <c r="M102" s="6"/>
    </row>
    <row r="103" spans="1:13" ht="12.75">
      <c r="A103" s="74" t="s">
        <v>133</v>
      </c>
      <c r="B103" s="234">
        <v>500000</v>
      </c>
      <c r="C103" s="234">
        <v>0</v>
      </c>
      <c r="D103" s="2"/>
      <c r="E103" s="234">
        <v>0</v>
      </c>
      <c r="F103" s="234">
        <v>598510</v>
      </c>
      <c r="G103" s="234">
        <f>SUM(E103:F103)</f>
        <v>598510</v>
      </c>
      <c r="H103" s="234"/>
      <c r="I103" s="234"/>
      <c r="K103" s="234"/>
      <c r="M103" s="234"/>
    </row>
    <row r="104" spans="1:13" ht="12.75">
      <c r="A104" s="81"/>
      <c r="B104" s="234"/>
      <c r="C104" s="234"/>
      <c r="D104" s="2"/>
      <c r="E104" s="234"/>
      <c r="F104" s="234"/>
      <c r="G104" s="234">
        <f>SUM(E104:F104)</f>
        <v>0</v>
      </c>
      <c r="H104" s="234"/>
      <c r="I104" s="234"/>
      <c r="K104" s="234"/>
      <c r="M104" s="234"/>
    </row>
    <row r="105" spans="1:13" ht="15.75">
      <c r="A105" s="247" t="s">
        <v>134</v>
      </c>
      <c r="B105" s="258">
        <f>SUM(B103:B104)</f>
        <v>500000</v>
      </c>
      <c r="C105" s="258">
        <f>SUM(C103:C104)</f>
        <v>0</v>
      </c>
      <c r="D105" s="2"/>
      <c r="E105" s="258">
        <f>SUM(E103:E104)</f>
        <v>0</v>
      </c>
      <c r="F105" s="258">
        <f>SUM(F103:F104)</f>
        <v>598510</v>
      </c>
      <c r="G105" s="258">
        <f>SUM(G103:G104)</f>
        <v>598510</v>
      </c>
      <c r="H105" s="258">
        <f>SUM(H103:H104)</f>
        <v>0</v>
      </c>
      <c r="I105" s="258">
        <f>SUM(I103:I104)</f>
        <v>0</v>
      </c>
      <c r="K105" s="258">
        <f>SUM(K103:K104)</f>
        <v>0</v>
      </c>
      <c r="M105" s="258">
        <f>SUM(M103:M104)</f>
        <v>0</v>
      </c>
    </row>
    <row r="106" spans="1:9" ht="12.75">
      <c r="A106" s="2"/>
      <c r="B106" s="2"/>
      <c r="C106" s="2"/>
      <c r="D106" s="2"/>
      <c r="E106" s="2"/>
      <c r="F106" s="2"/>
      <c r="G106" s="25"/>
      <c r="I106" s="23"/>
    </row>
    <row r="107" spans="1:9" ht="12.75">
      <c r="A107" s="2"/>
      <c r="B107" s="2"/>
      <c r="C107" s="2"/>
      <c r="D107" s="2"/>
      <c r="E107" s="2"/>
      <c r="F107" s="2"/>
      <c r="G107" s="25"/>
      <c r="I107" s="23"/>
    </row>
    <row r="108" spans="1:9" ht="12.75">
      <c r="A108" s="2"/>
      <c r="B108" s="2"/>
      <c r="C108" s="2"/>
      <c r="D108" s="2"/>
      <c r="E108" s="2"/>
      <c r="F108" s="2"/>
      <c r="G108" s="25"/>
      <c r="I108" s="23"/>
    </row>
    <row r="109" spans="1:9" ht="12.75">
      <c r="A109" s="2"/>
      <c r="B109" s="2"/>
      <c r="C109" s="2"/>
      <c r="D109" s="2"/>
      <c r="E109" s="2"/>
      <c r="F109" s="2"/>
      <c r="G109" s="25"/>
      <c r="I109" s="23"/>
    </row>
    <row r="110" spans="1:9" ht="12.75">
      <c r="A110" s="2"/>
      <c r="B110" s="2"/>
      <c r="C110" s="2"/>
      <c r="D110" s="2"/>
      <c r="E110" s="2"/>
      <c r="F110" s="2"/>
      <c r="G110" s="25"/>
      <c r="I110" s="23"/>
    </row>
    <row r="111" spans="1:9" ht="12.75">
      <c r="A111" s="2"/>
      <c r="B111" s="2"/>
      <c r="C111" s="2"/>
      <c r="D111" s="2"/>
      <c r="E111" s="2"/>
      <c r="F111" s="2"/>
      <c r="G111" s="25"/>
      <c r="I111" s="23"/>
    </row>
    <row r="112" spans="1:9" ht="12.75">
      <c r="A112" s="2"/>
      <c r="B112" s="2"/>
      <c r="C112" s="2"/>
      <c r="D112" s="2"/>
      <c r="E112" s="2"/>
      <c r="F112" s="2"/>
      <c r="G112" s="25"/>
      <c r="I112" s="23"/>
    </row>
    <row r="113" spans="1:9" ht="12.75">
      <c r="A113" s="2"/>
      <c r="B113" s="2"/>
      <c r="C113" s="2"/>
      <c r="D113" s="2"/>
      <c r="E113" s="2"/>
      <c r="F113" s="2"/>
      <c r="G113" s="25"/>
      <c r="I113" s="23"/>
    </row>
    <row r="114" spans="1:9" ht="12.75">
      <c r="A114" s="2"/>
      <c r="B114" s="2"/>
      <c r="C114" s="2"/>
      <c r="D114" s="2"/>
      <c r="E114" s="2"/>
      <c r="F114" s="2"/>
      <c r="G114" s="25"/>
      <c r="I114" s="23"/>
    </row>
    <row r="115" spans="1:9" ht="12.75">
      <c r="A115" s="2"/>
      <c r="B115" s="2"/>
      <c r="C115" s="2"/>
      <c r="D115" s="2"/>
      <c r="E115" s="2"/>
      <c r="F115" s="2"/>
      <c r="G115" s="25"/>
      <c r="I115" s="23"/>
    </row>
    <row r="116" spans="1:9" ht="12.75">
      <c r="A116" s="2"/>
      <c r="B116" s="2"/>
      <c r="C116" s="2"/>
      <c r="D116" s="2"/>
      <c r="E116" s="2"/>
      <c r="F116" s="2"/>
      <c r="G116" s="25"/>
      <c r="I116" s="23"/>
    </row>
    <row r="117" spans="1:9" ht="12.75">
      <c r="A117" s="2"/>
      <c r="B117" s="2"/>
      <c r="C117" s="2"/>
      <c r="D117" s="2"/>
      <c r="E117" s="2"/>
      <c r="F117" s="2"/>
      <c r="G117" s="25"/>
      <c r="I117" s="23"/>
    </row>
    <row r="118" spans="1:9" ht="12.75">
      <c r="A118" s="2"/>
      <c r="B118" s="2"/>
      <c r="C118" s="2"/>
      <c r="D118" s="2"/>
      <c r="E118" s="2"/>
      <c r="F118" s="2"/>
      <c r="G118" s="25"/>
      <c r="I118" s="23"/>
    </row>
    <row r="119" spans="1:9" ht="12.75">
      <c r="A119" s="2"/>
      <c r="B119" s="2"/>
      <c r="C119" s="2"/>
      <c r="D119" s="2"/>
      <c r="E119" s="2"/>
      <c r="F119" s="2"/>
      <c r="G119" s="25"/>
      <c r="I119" s="23"/>
    </row>
    <row r="120" spans="1:9" ht="12.75">
      <c r="A120" s="2"/>
      <c r="B120" s="2"/>
      <c r="C120" s="2"/>
      <c r="D120" s="2"/>
      <c r="E120" s="2"/>
      <c r="F120" s="2"/>
      <c r="G120" s="25"/>
      <c r="I120" s="23"/>
    </row>
    <row r="121" spans="1:9" ht="12.75">
      <c r="A121" s="2"/>
      <c r="B121" s="2"/>
      <c r="C121" s="2"/>
      <c r="D121" s="2"/>
      <c r="E121" s="2"/>
      <c r="F121" s="2"/>
      <c r="G121" s="25"/>
      <c r="I121" s="23"/>
    </row>
    <row r="122" spans="1:9" ht="12.75">
      <c r="A122" s="2"/>
      <c r="B122" s="2"/>
      <c r="C122" s="2"/>
      <c r="D122" s="2"/>
      <c r="E122" s="2"/>
      <c r="F122" s="2"/>
      <c r="G122" s="25"/>
      <c r="I122" s="23"/>
    </row>
    <row r="123" spans="1:9" ht="12.75">
      <c r="A123" s="2"/>
      <c r="B123" s="2"/>
      <c r="C123" s="2"/>
      <c r="D123" s="2"/>
      <c r="E123" s="2"/>
      <c r="F123" s="2"/>
      <c r="G123" s="25"/>
      <c r="I123" s="23"/>
    </row>
    <row r="124" spans="1:9" ht="12.75">
      <c r="A124" s="2"/>
      <c r="B124" s="2"/>
      <c r="C124" s="2"/>
      <c r="D124" s="2"/>
      <c r="E124" s="2"/>
      <c r="F124" s="2"/>
      <c r="G124" s="25"/>
      <c r="I124" s="23"/>
    </row>
    <row r="125" spans="1:9" ht="12.75">
      <c r="A125" s="2"/>
      <c r="B125" s="2"/>
      <c r="C125" s="2"/>
      <c r="D125" s="2"/>
      <c r="E125" s="2"/>
      <c r="F125" s="2"/>
      <c r="G125" s="25"/>
      <c r="I125" s="23"/>
    </row>
    <row r="126" spans="1:9" ht="12.75">
      <c r="A126" s="2"/>
      <c r="B126" s="2"/>
      <c r="C126" s="2"/>
      <c r="D126" s="2"/>
      <c r="E126" s="2"/>
      <c r="F126" s="2"/>
      <c r="G126" s="25"/>
      <c r="I126" s="23"/>
    </row>
    <row r="127" spans="1:9" ht="12.75">
      <c r="A127" s="2"/>
      <c r="B127" s="2"/>
      <c r="C127" s="2"/>
      <c r="D127" s="2"/>
      <c r="E127" s="2"/>
      <c r="F127" s="2"/>
      <c r="G127" s="25"/>
      <c r="I127" s="23"/>
    </row>
    <row r="128" spans="1:9" ht="12.75">
      <c r="A128" s="2"/>
      <c r="B128" s="2"/>
      <c r="C128" s="2"/>
      <c r="D128" s="2"/>
      <c r="E128" s="2"/>
      <c r="F128" s="2"/>
      <c r="G128" s="25"/>
      <c r="I128" s="23"/>
    </row>
    <row r="129" spans="1:9" ht="12.75">
      <c r="A129" s="2"/>
      <c r="B129" s="2"/>
      <c r="C129" s="2"/>
      <c r="D129" s="2"/>
      <c r="E129" s="2"/>
      <c r="F129" s="2"/>
      <c r="G129" s="25"/>
      <c r="I129" s="23"/>
    </row>
    <row r="130" spans="1:9" ht="12.75">
      <c r="A130" s="2"/>
      <c r="B130" s="2"/>
      <c r="C130" s="2"/>
      <c r="D130" s="2"/>
      <c r="E130" s="2"/>
      <c r="F130" s="2"/>
      <c r="G130" s="25"/>
      <c r="I130" s="23"/>
    </row>
    <row r="131" spans="1:9" ht="12.75">
      <c r="A131" s="2"/>
      <c r="B131" s="2"/>
      <c r="C131" s="2"/>
      <c r="D131" s="2"/>
      <c r="E131" s="2"/>
      <c r="F131" s="2"/>
      <c r="G131" s="25"/>
      <c r="I131" s="23"/>
    </row>
    <row r="132" spans="1:9" ht="12.75">
      <c r="A132" s="2"/>
      <c r="B132" s="2"/>
      <c r="C132" s="2"/>
      <c r="D132" s="2"/>
      <c r="E132" s="2"/>
      <c r="F132" s="2"/>
      <c r="G132" s="25"/>
      <c r="I132" s="23"/>
    </row>
    <row r="133" spans="1:9" ht="12.75">
      <c r="A133" s="2"/>
      <c r="B133" s="2"/>
      <c r="C133" s="2"/>
      <c r="D133" s="2"/>
      <c r="E133" s="2"/>
      <c r="F133" s="2"/>
      <c r="G133" s="25"/>
      <c r="I133" s="23"/>
    </row>
    <row r="134" spans="1:9" ht="12.75">
      <c r="A134" s="2"/>
      <c r="B134" s="2"/>
      <c r="C134" s="2"/>
      <c r="D134" s="2"/>
      <c r="E134" s="2"/>
      <c r="F134" s="2"/>
      <c r="G134" s="25"/>
      <c r="I134" s="23"/>
    </row>
    <row r="135" spans="1:9" ht="12.75">
      <c r="A135" s="2"/>
      <c r="B135" s="2"/>
      <c r="C135" s="2"/>
      <c r="D135" s="2"/>
      <c r="E135" s="2"/>
      <c r="F135" s="2"/>
      <c r="G135" s="25"/>
      <c r="I135" s="23"/>
    </row>
    <row r="136" spans="1:9" ht="12.75">
      <c r="A136" s="2"/>
      <c r="B136" s="2"/>
      <c r="C136" s="2"/>
      <c r="D136" s="2"/>
      <c r="E136" s="2"/>
      <c r="F136" s="2"/>
      <c r="G136" s="25"/>
      <c r="I136" s="23"/>
    </row>
    <row r="137" spans="1:9" ht="12.75">
      <c r="A137" s="2"/>
      <c r="B137" s="2"/>
      <c r="C137" s="2"/>
      <c r="D137" s="2"/>
      <c r="E137" s="2"/>
      <c r="F137" s="2"/>
      <c r="G137" s="25"/>
      <c r="I137" s="23"/>
    </row>
    <row r="138" spans="1:9" ht="12.75">
      <c r="A138" s="2"/>
      <c r="B138" s="2"/>
      <c r="C138" s="2"/>
      <c r="D138" s="2"/>
      <c r="E138" s="2"/>
      <c r="F138" s="2"/>
      <c r="G138" s="25"/>
      <c r="I138" s="23"/>
    </row>
    <row r="139" spans="1:9" ht="12.75">
      <c r="A139" s="2"/>
      <c r="B139" s="2"/>
      <c r="C139" s="2"/>
      <c r="D139" s="2"/>
      <c r="E139" s="2"/>
      <c r="F139" s="2"/>
      <c r="G139" s="25"/>
      <c r="I139" s="23"/>
    </row>
    <row r="140" spans="1:9" ht="12.75">
      <c r="A140" s="2"/>
      <c r="B140" s="2"/>
      <c r="C140" s="2"/>
      <c r="D140" s="2"/>
      <c r="E140" s="2"/>
      <c r="F140" s="2"/>
      <c r="G140" s="25"/>
      <c r="I140" s="23"/>
    </row>
    <row r="141" spans="1:9" ht="12.75">
      <c r="A141" s="2"/>
      <c r="B141" s="2"/>
      <c r="C141" s="2"/>
      <c r="D141" s="2"/>
      <c r="E141" s="2"/>
      <c r="F141" s="2"/>
      <c r="G141" s="25"/>
      <c r="I141" s="23"/>
    </row>
    <row r="142" spans="1:9" ht="12.75">
      <c r="A142" s="2"/>
      <c r="B142" s="2"/>
      <c r="C142" s="2"/>
      <c r="D142" s="2"/>
      <c r="E142" s="2"/>
      <c r="F142" s="2"/>
      <c r="G142" s="25"/>
      <c r="I142" s="23"/>
    </row>
    <row r="143" spans="1:9" ht="12.75">
      <c r="A143" s="2"/>
      <c r="B143" s="2"/>
      <c r="C143" s="2"/>
      <c r="D143" s="2"/>
      <c r="E143" s="2"/>
      <c r="F143" s="2"/>
      <c r="G143" s="25"/>
      <c r="I143" s="23"/>
    </row>
    <row r="144" spans="1:9" ht="12.75">
      <c r="A144" s="2"/>
      <c r="B144" s="2"/>
      <c r="C144" s="2"/>
      <c r="D144" s="2"/>
      <c r="E144" s="2"/>
      <c r="F144" s="2"/>
      <c r="G144" s="25"/>
      <c r="I144" s="23"/>
    </row>
    <row r="145" spans="1:9" ht="12.75">
      <c r="A145" s="2"/>
      <c r="B145" s="2"/>
      <c r="C145" s="2"/>
      <c r="D145" s="2"/>
      <c r="E145" s="2"/>
      <c r="F145" s="2"/>
      <c r="G145" s="25"/>
      <c r="I145" s="23"/>
    </row>
    <row r="146" spans="1:9" ht="12.75">
      <c r="A146" s="2"/>
      <c r="B146" s="2"/>
      <c r="C146" s="2"/>
      <c r="D146" s="2"/>
      <c r="E146" s="2"/>
      <c r="F146" s="2"/>
      <c r="G146" s="25"/>
      <c r="I146" s="23"/>
    </row>
    <row r="147" spans="1:9" ht="12.75">
      <c r="A147" s="2"/>
      <c r="B147" s="2"/>
      <c r="C147" s="2"/>
      <c r="D147" s="2"/>
      <c r="E147" s="2"/>
      <c r="F147" s="2"/>
      <c r="G147" s="25"/>
      <c r="I147" s="23"/>
    </row>
    <row r="148" spans="1:9" ht="12.75">
      <c r="A148" s="2"/>
      <c r="B148" s="2"/>
      <c r="C148" s="2"/>
      <c r="D148" s="2"/>
      <c r="E148" s="2"/>
      <c r="F148" s="2"/>
      <c r="G148" s="25"/>
      <c r="I148" s="23"/>
    </row>
    <row r="149" spans="1:9" ht="12.75">
      <c r="A149" s="2"/>
      <c r="B149" s="2"/>
      <c r="C149" s="2"/>
      <c r="D149" s="2"/>
      <c r="E149" s="2"/>
      <c r="F149" s="2"/>
      <c r="G149" s="25"/>
      <c r="I149" s="23"/>
    </row>
    <row r="150" spans="1:9" ht="12.75">
      <c r="A150" s="2"/>
      <c r="B150" s="2"/>
      <c r="C150" s="2"/>
      <c r="D150" s="2"/>
      <c r="E150" s="2"/>
      <c r="F150" s="2"/>
      <c r="G150" s="25"/>
      <c r="I150" s="23"/>
    </row>
    <row r="151" spans="1:9" ht="12.75">
      <c r="A151" s="2"/>
      <c r="B151" s="2"/>
      <c r="C151" s="2"/>
      <c r="D151" s="2"/>
      <c r="E151" s="2"/>
      <c r="F151" s="2"/>
      <c r="G151" s="25"/>
      <c r="I151" s="23"/>
    </row>
    <row r="152" spans="1:9" ht="12.75">
      <c r="A152" s="2"/>
      <c r="B152" s="2"/>
      <c r="C152" s="2"/>
      <c r="D152" s="2"/>
      <c r="E152" s="2"/>
      <c r="F152" s="2"/>
      <c r="G152" s="25"/>
      <c r="I152" s="23"/>
    </row>
    <row r="153" spans="1:9" ht="12.75">
      <c r="A153" s="2"/>
      <c r="B153" s="2"/>
      <c r="C153" s="2"/>
      <c r="D153" s="2"/>
      <c r="E153" s="2"/>
      <c r="F153" s="2"/>
      <c r="G153" s="25"/>
      <c r="I153" s="23"/>
    </row>
    <row r="154" spans="1:9" ht="12.75">
      <c r="A154" s="2"/>
      <c r="B154" s="2"/>
      <c r="C154" s="2"/>
      <c r="D154" s="2"/>
      <c r="E154" s="2"/>
      <c r="F154" s="2"/>
      <c r="G154" s="25"/>
      <c r="I154" s="23"/>
    </row>
    <row r="155" spans="1:9" ht="12.75">
      <c r="A155" s="2"/>
      <c r="B155" s="2"/>
      <c r="C155" s="2"/>
      <c r="D155" s="2"/>
      <c r="E155" s="2"/>
      <c r="F155" s="2"/>
      <c r="G155" s="25"/>
      <c r="I155" s="23"/>
    </row>
    <row r="156" spans="1:9" ht="12.75">
      <c r="A156" s="2"/>
      <c r="B156" s="2"/>
      <c r="C156" s="2"/>
      <c r="D156" s="2"/>
      <c r="E156" s="2"/>
      <c r="F156" s="2"/>
      <c r="G156" s="25"/>
      <c r="I156" s="23"/>
    </row>
    <row r="157" spans="1:9" ht="12.75">
      <c r="A157" s="2"/>
      <c r="B157" s="2"/>
      <c r="C157" s="2"/>
      <c r="D157" s="2"/>
      <c r="E157" s="2"/>
      <c r="F157" s="2"/>
      <c r="G157" s="25"/>
      <c r="I157" s="23"/>
    </row>
    <row r="158" spans="1:9" ht="12.75">
      <c r="A158" s="2"/>
      <c r="B158" s="2"/>
      <c r="C158" s="2"/>
      <c r="D158" s="2"/>
      <c r="E158" s="2"/>
      <c r="F158" s="2"/>
      <c r="G158" s="25"/>
      <c r="I158" s="23"/>
    </row>
    <row r="159" spans="1:9" ht="12.75">
      <c r="A159" s="2"/>
      <c r="B159" s="2"/>
      <c r="C159" s="2"/>
      <c r="D159" s="2"/>
      <c r="E159" s="2"/>
      <c r="F159" s="2"/>
      <c r="G159" s="25"/>
      <c r="I159" s="23"/>
    </row>
    <row r="160" spans="1:9" ht="12.75">
      <c r="A160" s="2"/>
      <c r="B160" s="2"/>
      <c r="C160" s="2"/>
      <c r="D160" s="2"/>
      <c r="E160" s="2"/>
      <c r="F160" s="2"/>
      <c r="G160" s="25"/>
      <c r="I160" s="23"/>
    </row>
    <row r="161" spans="1:9" ht="12.75">
      <c r="A161" s="2"/>
      <c r="B161" s="2"/>
      <c r="C161" s="2"/>
      <c r="D161" s="2"/>
      <c r="E161" s="2"/>
      <c r="F161" s="2"/>
      <c r="G161" s="25"/>
      <c r="I161" s="23"/>
    </row>
    <row r="162" spans="1:9" ht="12.75">
      <c r="A162" s="2"/>
      <c r="B162" s="2"/>
      <c r="C162" s="2"/>
      <c r="D162" s="2"/>
      <c r="E162" s="2"/>
      <c r="F162" s="2"/>
      <c r="G162" s="25"/>
      <c r="I162" s="23"/>
    </row>
    <row r="163" spans="1:9" ht="12.75">
      <c r="A163" s="2"/>
      <c r="B163" s="2"/>
      <c r="C163" s="2"/>
      <c r="D163" s="2"/>
      <c r="E163" s="2"/>
      <c r="F163" s="2"/>
      <c r="G163" s="25"/>
      <c r="I163" s="23"/>
    </row>
    <row r="164" spans="1:9" ht="12.75">
      <c r="A164" s="2"/>
      <c r="B164" s="2"/>
      <c r="C164" s="2"/>
      <c r="D164" s="2"/>
      <c r="E164" s="2"/>
      <c r="F164" s="2"/>
      <c r="G164" s="25"/>
      <c r="I164" s="23"/>
    </row>
    <row r="165" spans="1:9" ht="12.75">
      <c r="A165" s="2"/>
      <c r="B165" s="2"/>
      <c r="C165" s="2"/>
      <c r="D165" s="2"/>
      <c r="E165" s="2"/>
      <c r="F165" s="2"/>
      <c r="G165" s="25"/>
      <c r="I165" s="23"/>
    </row>
    <row r="166" spans="1:9" ht="12.75">
      <c r="A166" s="2"/>
      <c r="B166" s="2"/>
      <c r="C166" s="2"/>
      <c r="D166" s="2"/>
      <c r="E166" s="2"/>
      <c r="F166" s="2"/>
      <c r="G166" s="25"/>
      <c r="I166" s="23"/>
    </row>
    <row r="167" spans="1:9" ht="12.75">
      <c r="A167" s="2"/>
      <c r="B167" s="2"/>
      <c r="C167" s="2"/>
      <c r="D167" s="2"/>
      <c r="E167" s="2"/>
      <c r="F167" s="2"/>
      <c r="G167" s="25"/>
      <c r="I167" s="23"/>
    </row>
    <row r="168" spans="1:9" ht="12.75">
      <c r="A168" s="2"/>
      <c r="B168" s="2"/>
      <c r="C168" s="2"/>
      <c r="D168" s="2"/>
      <c r="E168" s="2"/>
      <c r="F168" s="2"/>
      <c r="G168" s="25"/>
      <c r="I168" s="23"/>
    </row>
    <row r="169" spans="1:9" ht="12.75">
      <c r="A169" s="2"/>
      <c r="B169" s="2"/>
      <c r="C169" s="2"/>
      <c r="D169" s="2"/>
      <c r="E169" s="2"/>
      <c r="F169" s="2"/>
      <c r="G169" s="25"/>
      <c r="I169" s="23"/>
    </row>
    <row r="170" spans="1:9" ht="12.75">
      <c r="A170" s="2"/>
      <c r="B170" s="2"/>
      <c r="C170" s="2"/>
      <c r="D170" s="2"/>
      <c r="E170" s="2"/>
      <c r="F170" s="2"/>
      <c r="G170" s="25"/>
      <c r="I170" s="23"/>
    </row>
    <row r="171" spans="1:9" ht="12.75">
      <c r="A171" s="2"/>
      <c r="B171" s="2"/>
      <c r="C171" s="2"/>
      <c r="D171" s="2"/>
      <c r="E171" s="2"/>
      <c r="F171" s="2"/>
      <c r="G171" s="25"/>
      <c r="I171" s="23"/>
    </row>
    <row r="172" spans="1:9" ht="12.75">
      <c r="A172" s="2"/>
      <c r="B172" s="2"/>
      <c r="C172" s="2"/>
      <c r="D172" s="2"/>
      <c r="E172" s="2"/>
      <c r="F172" s="2"/>
      <c r="G172" s="25"/>
      <c r="I172" s="23"/>
    </row>
    <row r="173" spans="1:9" ht="12.75">
      <c r="A173" s="2"/>
      <c r="B173" s="2"/>
      <c r="C173" s="2"/>
      <c r="D173" s="2"/>
      <c r="E173" s="2"/>
      <c r="F173" s="2"/>
      <c r="G173" s="25"/>
      <c r="I173" s="23"/>
    </row>
    <row r="174" spans="1:9" ht="12.75">
      <c r="A174" s="2"/>
      <c r="B174" s="2"/>
      <c r="C174" s="2"/>
      <c r="D174" s="2"/>
      <c r="E174" s="2"/>
      <c r="F174" s="2"/>
      <c r="G174" s="25"/>
      <c r="I174" s="23"/>
    </row>
    <row r="175" spans="1:9" ht="12.75">
      <c r="A175" s="2"/>
      <c r="B175" s="2"/>
      <c r="C175" s="2"/>
      <c r="D175" s="2"/>
      <c r="E175" s="2"/>
      <c r="F175" s="2"/>
      <c r="G175" s="25"/>
      <c r="I175" s="23"/>
    </row>
    <row r="176" spans="1:9" ht="12.75">
      <c r="A176" s="2"/>
      <c r="B176" s="2"/>
      <c r="C176" s="2"/>
      <c r="D176" s="2"/>
      <c r="E176" s="2"/>
      <c r="F176" s="2"/>
      <c r="G176" s="25"/>
      <c r="I176" s="23"/>
    </row>
    <row r="177" spans="1:9" ht="12.75">
      <c r="A177" s="2"/>
      <c r="B177" s="2"/>
      <c r="C177" s="2"/>
      <c r="D177" s="2"/>
      <c r="E177" s="2"/>
      <c r="F177" s="2"/>
      <c r="G177" s="25"/>
      <c r="I177" s="23"/>
    </row>
    <row r="178" spans="1:9" ht="12.75">
      <c r="A178" s="2"/>
      <c r="B178" s="2"/>
      <c r="C178" s="2"/>
      <c r="D178" s="2"/>
      <c r="E178" s="2"/>
      <c r="F178" s="2"/>
      <c r="G178" s="25"/>
      <c r="I178" s="23"/>
    </row>
    <row r="179" spans="1:9" ht="12.75">
      <c r="A179" s="2"/>
      <c r="B179" s="2"/>
      <c r="C179" s="2"/>
      <c r="D179" s="2"/>
      <c r="E179" s="2"/>
      <c r="F179" s="2"/>
      <c r="G179" s="25"/>
      <c r="I179" s="23"/>
    </row>
    <row r="180" spans="1:9" ht="12.75">
      <c r="A180" s="2"/>
      <c r="B180" s="2"/>
      <c r="C180" s="2"/>
      <c r="D180" s="2"/>
      <c r="E180" s="2"/>
      <c r="F180" s="2"/>
      <c r="G180" s="25"/>
      <c r="I180" s="23"/>
    </row>
    <row r="181" spans="1:9" ht="12.75">
      <c r="A181" s="2"/>
      <c r="B181" s="2"/>
      <c r="C181" s="2"/>
      <c r="D181" s="2"/>
      <c r="E181" s="2"/>
      <c r="F181" s="2"/>
      <c r="G181" s="25"/>
      <c r="I181" s="23"/>
    </row>
    <row r="182" spans="1:9" ht="12.75">
      <c r="A182" s="2"/>
      <c r="B182" s="2"/>
      <c r="C182" s="2"/>
      <c r="D182" s="2"/>
      <c r="E182" s="2"/>
      <c r="F182" s="2"/>
      <c r="G182" s="25"/>
      <c r="I182" s="23"/>
    </row>
    <row r="183" spans="1:9" ht="12.75">
      <c r="A183" s="2"/>
      <c r="B183" s="2"/>
      <c r="C183" s="2"/>
      <c r="D183" s="2"/>
      <c r="E183" s="2"/>
      <c r="F183" s="2"/>
      <c r="G183" s="25"/>
      <c r="I183" s="23"/>
    </row>
    <row r="184" spans="1:9" ht="12.75">
      <c r="A184" s="2"/>
      <c r="B184" s="2"/>
      <c r="C184" s="2"/>
      <c r="D184" s="2"/>
      <c r="E184" s="2"/>
      <c r="F184" s="2"/>
      <c r="G184" s="25"/>
      <c r="I184" s="23"/>
    </row>
    <row r="185" spans="1:9" ht="12.75">
      <c r="A185" s="2"/>
      <c r="B185" s="2"/>
      <c r="C185" s="2"/>
      <c r="D185" s="2"/>
      <c r="E185" s="2"/>
      <c r="F185" s="2"/>
      <c r="G185" s="25"/>
      <c r="I185" s="23"/>
    </row>
    <row r="186" spans="1:9" ht="12.75">
      <c r="A186" s="2"/>
      <c r="B186" s="2"/>
      <c r="C186" s="2"/>
      <c r="D186" s="2"/>
      <c r="E186" s="2"/>
      <c r="F186" s="2"/>
      <c r="G186" s="25"/>
      <c r="I186" s="23"/>
    </row>
    <row r="187" spans="1:9" ht="12.75">
      <c r="A187" s="2"/>
      <c r="B187" s="2"/>
      <c r="C187" s="2"/>
      <c r="D187" s="2"/>
      <c r="E187" s="2"/>
      <c r="F187" s="2"/>
      <c r="G187" s="25"/>
      <c r="I187" s="23"/>
    </row>
    <row r="188" spans="1:9" ht="12.75">
      <c r="A188" s="2"/>
      <c r="B188" s="2"/>
      <c r="C188" s="2"/>
      <c r="D188" s="2"/>
      <c r="E188" s="2"/>
      <c r="F188" s="2"/>
      <c r="G188" s="25"/>
      <c r="I188" s="23"/>
    </row>
    <row r="189" spans="1:9" ht="12.75">
      <c r="A189" s="2"/>
      <c r="B189" s="2"/>
      <c r="C189" s="2"/>
      <c r="D189" s="2"/>
      <c r="E189" s="2"/>
      <c r="F189" s="2"/>
      <c r="G189" s="25"/>
      <c r="I189" s="23"/>
    </row>
    <row r="190" spans="1:9" ht="12.75">
      <c r="A190" s="2"/>
      <c r="B190" s="2"/>
      <c r="C190" s="2"/>
      <c r="D190" s="2"/>
      <c r="E190" s="2"/>
      <c r="F190" s="2"/>
      <c r="G190" s="25"/>
      <c r="I190" s="23"/>
    </row>
    <row r="191" spans="1:9" ht="12.75">
      <c r="A191" s="2"/>
      <c r="B191" s="2"/>
      <c r="C191" s="2"/>
      <c r="D191" s="2"/>
      <c r="E191" s="2"/>
      <c r="F191" s="2"/>
      <c r="G191" s="25"/>
      <c r="I191" s="23"/>
    </row>
    <row r="192" spans="1:9" ht="12.75">
      <c r="A192" s="2"/>
      <c r="B192" s="2"/>
      <c r="C192" s="2"/>
      <c r="D192" s="2"/>
      <c r="E192" s="2"/>
      <c r="F192" s="2"/>
      <c r="G192" s="25"/>
      <c r="I192" s="23"/>
    </row>
    <row r="193" spans="1:9" ht="12.75">
      <c r="A193" s="2"/>
      <c r="B193" s="2"/>
      <c r="C193" s="2"/>
      <c r="D193" s="2"/>
      <c r="E193" s="2"/>
      <c r="F193" s="2"/>
      <c r="G193" s="25"/>
      <c r="I193" s="23"/>
    </row>
    <row r="194" spans="1:9" ht="12.75">
      <c r="A194" s="2"/>
      <c r="B194" s="2"/>
      <c r="C194" s="2"/>
      <c r="D194" s="2"/>
      <c r="E194" s="2"/>
      <c r="F194" s="2"/>
      <c r="G194" s="25"/>
      <c r="I194" s="23"/>
    </row>
    <row r="195" spans="1:9" ht="12.75">
      <c r="A195" s="2"/>
      <c r="B195" s="2"/>
      <c r="C195" s="2"/>
      <c r="D195" s="2"/>
      <c r="E195" s="2"/>
      <c r="F195" s="2"/>
      <c r="G195" s="25"/>
      <c r="I195" s="23"/>
    </row>
    <row r="196" spans="1:9" ht="12.75">
      <c r="A196" s="2"/>
      <c r="B196" s="2"/>
      <c r="C196" s="2"/>
      <c r="D196" s="2"/>
      <c r="E196" s="2"/>
      <c r="F196" s="2"/>
      <c r="G196" s="25"/>
      <c r="I196" s="23"/>
    </row>
    <row r="197" spans="1:9" ht="12.75">
      <c r="A197" s="2"/>
      <c r="B197" s="2"/>
      <c r="C197" s="2"/>
      <c r="D197" s="2"/>
      <c r="E197" s="2"/>
      <c r="F197" s="2"/>
      <c r="G197" s="25"/>
      <c r="I197" s="23"/>
    </row>
    <row r="198" spans="1:9" ht="12.75">
      <c r="A198" s="2"/>
      <c r="B198" s="2"/>
      <c r="C198" s="2"/>
      <c r="D198" s="2"/>
      <c r="E198" s="2"/>
      <c r="F198" s="2"/>
      <c r="G198" s="25"/>
      <c r="I198" s="23"/>
    </row>
    <row r="199" spans="1:9" ht="12.75">
      <c r="A199" s="2"/>
      <c r="B199" s="2"/>
      <c r="C199" s="2"/>
      <c r="D199" s="2"/>
      <c r="E199" s="2"/>
      <c r="F199" s="2"/>
      <c r="G199" s="25"/>
      <c r="I199" s="23"/>
    </row>
    <row r="200" spans="1:9" ht="12.75">
      <c r="A200" s="2"/>
      <c r="B200" s="2"/>
      <c r="C200" s="2"/>
      <c r="D200" s="2"/>
      <c r="E200" s="2"/>
      <c r="F200" s="2"/>
      <c r="G200" s="25"/>
      <c r="I200" s="23"/>
    </row>
    <row r="201" spans="1:9" ht="12.75">
      <c r="A201" s="2"/>
      <c r="B201" s="2"/>
      <c r="C201" s="2"/>
      <c r="D201" s="2"/>
      <c r="E201" s="2"/>
      <c r="F201" s="2"/>
      <c r="G201" s="25"/>
      <c r="I201" s="23"/>
    </row>
    <row r="202" spans="1:9" ht="12.75">
      <c r="A202" s="2"/>
      <c r="B202" s="2"/>
      <c r="C202" s="2"/>
      <c r="D202" s="2"/>
      <c r="E202" s="2"/>
      <c r="F202" s="2"/>
      <c r="G202" s="25"/>
      <c r="I202" s="23"/>
    </row>
    <row r="203" spans="1:9" ht="12.75">
      <c r="A203" s="2"/>
      <c r="B203" s="2"/>
      <c r="C203" s="2"/>
      <c r="D203" s="2"/>
      <c r="E203" s="2"/>
      <c r="F203" s="2"/>
      <c r="G203" s="25"/>
      <c r="I203" s="23"/>
    </row>
    <row r="204" spans="1:9" ht="12.75">
      <c r="A204" s="2"/>
      <c r="B204" s="2"/>
      <c r="C204" s="2"/>
      <c r="D204" s="2"/>
      <c r="E204" s="2"/>
      <c r="F204" s="2"/>
      <c r="G204" s="25"/>
      <c r="I204" s="23"/>
    </row>
    <row r="205" spans="1:9" ht="12.75">
      <c r="A205" s="2"/>
      <c r="B205" s="2"/>
      <c r="C205" s="2"/>
      <c r="D205" s="2"/>
      <c r="E205" s="2"/>
      <c r="F205" s="2"/>
      <c r="G205" s="25"/>
      <c r="I205" s="23"/>
    </row>
    <row r="206" spans="1:9" ht="12.75">
      <c r="A206" s="2"/>
      <c r="B206" s="2"/>
      <c r="C206" s="2"/>
      <c r="D206" s="2"/>
      <c r="E206" s="2"/>
      <c r="F206" s="2"/>
      <c r="G206" s="25"/>
      <c r="I206" s="23"/>
    </row>
    <row r="207" spans="1:9" ht="12.75">
      <c r="A207" s="2"/>
      <c r="B207" s="2"/>
      <c r="C207" s="2"/>
      <c r="D207" s="2"/>
      <c r="E207" s="2"/>
      <c r="F207" s="2"/>
      <c r="G207" s="25"/>
      <c r="I207" s="23"/>
    </row>
    <row r="208" spans="1:9" ht="12.75">
      <c r="A208" s="2"/>
      <c r="B208" s="2"/>
      <c r="C208" s="2"/>
      <c r="D208" s="2"/>
      <c r="E208" s="2"/>
      <c r="F208" s="2"/>
      <c r="G208" s="25"/>
      <c r="I208" s="23"/>
    </row>
    <row r="209" spans="1:9" ht="12.75">
      <c r="A209" s="2"/>
      <c r="B209" s="2"/>
      <c r="C209" s="2"/>
      <c r="D209" s="2"/>
      <c r="E209" s="2"/>
      <c r="F209" s="2"/>
      <c r="G209" s="25"/>
      <c r="I209" s="23"/>
    </row>
    <row r="210" spans="1:9" ht="12.75">
      <c r="A210" s="2"/>
      <c r="B210" s="2"/>
      <c r="C210" s="2"/>
      <c r="D210" s="2"/>
      <c r="E210" s="2"/>
      <c r="F210" s="2"/>
      <c r="G210" s="25"/>
      <c r="I210" s="23"/>
    </row>
    <row r="211" spans="1:9" ht="12.75">
      <c r="A211" s="2"/>
      <c r="B211" s="2"/>
      <c r="C211" s="2"/>
      <c r="D211" s="2"/>
      <c r="E211" s="2"/>
      <c r="F211" s="2"/>
      <c r="G211" s="25"/>
      <c r="I211" s="23"/>
    </row>
    <row r="212" spans="1:9" ht="12.75">
      <c r="A212" s="2"/>
      <c r="B212" s="2"/>
      <c r="C212" s="2"/>
      <c r="D212" s="2"/>
      <c r="E212" s="2"/>
      <c r="F212" s="2"/>
      <c r="G212" s="25"/>
      <c r="I212" s="23"/>
    </row>
    <row r="213" spans="1:9" ht="12.75">
      <c r="A213" s="2"/>
      <c r="B213" s="2"/>
      <c r="C213" s="2"/>
      <c r="D213" s="2"/>
      <c r="E213" s="2"/>
      <c r="F213" s="2"/>
      <c r="G213" s="25"/>
      <c r="I213" s="23"/>
    </row>
    <row r="214" spans="1:9" ht="12.75">
      <c r="A214" s="2"/>
      <c r="B214" s="2"/>
      <c r="C214" s="2"/>
      <c r="D214" s="2"/>
      <c r="E214" s="2"/>
      <c r="F214" s="2"/>
      <c r="G214" s="25"/>
      <c r="I214" s="23"/>
    </row>
    <row r="215" spans="1:9" ht="12.75">
      <c r="A215" s="2"/>
      <c r="B215" s="2"/>
      <c r="C215" s="2"/>
      <c r="D215" s="2"/>
      <c r="E215" s="2"/>
      <c r="F215" s="2"/>
      <c r="G215" s="25"/>
      <c r="I215" s="23"/>
    </row>
    <row r="216" spans="1:9" ht="12.75">
      <c r="A216" s="2"/>
      <c r="B216" s="2"/>
      <c r="C216" s="2"/>
      <c r="D216" s="2"/>
      <c r="E216" s="2"/>
      <c r="F216" s="2"/>
      <c r="G216" s="25"/>
      <c r="I216" s="23"/>
    </row>
    <row r="217" spans="1:9" ht="12.75">
      <c r="A217" s="2"/>
      <c r="B217" s="2"/>
      <c r="C217" s="2"/>
      <c r="D217" s="2"/>
      <c r="E217" s="2"/>
      <c r="F217" s="2"/>
      <c r="G217" s="25"/>
      <c r="I217" s="23"/>
    </row>
    <row r="218" spans="1:9" ht="12.75">
      <c r="A218" s="2"/>
      <c r="B218" s="2"/>
      <c r="C218" s="2"/>
      <c r="D218" s="2"/>
      <c r="E218" s="2"/>
      <c r="F218" s="2"/>
      <c r="G218" s="25"/>
      <c r="I218" s="23"/>
    </row>
    <row r="219" spans="1:9" ht="12.75">
      <c r="A219" s="2"/>
      <c r="B219" s="2"/>
      <c r="C219" s="2"/>
      <c r="D219" s="2"/>
      <c r="E219" s="2"/>
      <c r="F219" s="2"/>
      <c r="G219" s="25"/>
      <c r="I219" s="23"/>
    </row>
    <row r="220" spans="1:9" ht="12.75">
      <c r="A220" s="2"/>
      <c r="B220" s="2"/>
      <c r="C220" s="2"/>
      <c r="D220" s="2"/>
      <c r="E220" s="2"/>
      <c r="F220" s="2"/>
      <c r="G220" s="25"/>
      <c r="I220" s="23"/>
    </row>
    <row r="221" spans="1:9" ht="12.75">
      <c r="A221" s="2"/>
      <c r="B221" s="2"/>
      <c r="C221" s="2"/>
      <c r="D221" s="2"/>
      <c r="E221" s="2"/>
      <c r="F221" s="2"/>
      <c r="G221" s="25"/>
      <c r="I221" s="23"/>
    </row>
    <row r="222" spans="1:9" ht="12.75">
      <c r="A222" s="2"/>
      <c r="B222" s="2"/>
      <c r="C222" s="2"/>
      <c r="D222" s="2"/>
      <c r="E222" s="2"/>
      <c r="F222" s="2"/>
      <c r="G222" s="25"/>
      <c r="I222" s="23"/>
    </row>
    <row r="223" spans="1:9" ht="12.75">
      <c r="A223" s="2"/>
      <c r="B223" s="2"/>
      <c r="C223" s="2"/>
      <c r="D223" s="2"/>
      <c r="E223" s="2"/>
      <c r="F223" s="2"/>
      <c r="G223" s="25"/>
      <c r="I223" s="23"/>
    </row>
    <row r="224" spans="1:9" ht="12.75">
      <c r="A224" s="2"/>
      <c r="B224" s="2"/>
      <c r="C224" s="2"/>
      <c r="D224" s="2"/>
      <c r="E224" s="2"/>
      <c r="F224" s="2"/>
      <c r="G224" s="25"/>
      <c r="I224" s="23"/>
    </row>
    <row r="225" spans="1:9" ht="12.75">
      <c r="A225" s="2"/>
      <c r="B225" s="2"/>
      <c r="C225" s="2"/>
      <c r="D225" s="2"/>
      <c r="E225" s="2"/>
      <c r="F225" s="2"/>
      <c r="G225" s="25"/>
      <c r="I225" s="23"/>
    </row>
    <row r="226" spans="1:9" ht="12.75">
      <c r="A226" s="2"/>
      <c r="B226" s="2"/>
      <c r="C226" s="2"/>
      <c r="D226" s="2"/>
      <c r="E226" s="2"/>
      <c r="F226" s="2"/>
      <c r="G226" s="25"/>
      <c r="I226" s="23"/>
    </row>
    <row r="227" spans="1:9" ht="12.75">
      <c r="A227" s="2"/>
      <c r="B227" s="2"/>
      <c r="C227" s="2"/>
      <c r="D227" s="2"/>
      <c r="E227" s="2"/>
      <c r="F227" s="2"/>
      <c r="G227" s="25"/>
      <c r="I227" s="23"/>
    </row>
    <row r="228" spans="1:9" ht="12.75">
      <c r="A228" s="2"/>
      <c r="B228" s="2"/>
      <c r="C228" s="2"/>
      <c r="D228" s="2"/>
      <c r="E228" s="2"/>
      <c r="F228" s="2"/>
      <c r="G228" s="25"/>
      <c r="I228" s="23"/>
    </row>
    <row r="229" spans="1:9" ht="12.75">
      <c r="A229" s="2"/>
      <c r="B229" s="2"/>
      <c r="C229" s="2"/>
      <c r="D229" s="2"/>
      <c r="E229" s="2"/>
      <c r="F229" s="2"/>
      <c r="G229" s="25"/>
      <c r="I229" s="23"/>
    </row>
    <row r="230" spans="1:9" ht="12.75">
      <c r="A230" s="2"/>
      <c r="B230" s="2"/>
      <c r="C230" s="2"/>
      <c r="D230" s="2"/>
      <c r="E230" s="2"/>
      <c r="F230" s="2"/>
      <c r="G230" s="25"/>
      <c r="I230" s="23"/>
    </row>
    <row r="231" spans="1:9" ht="12.75">
      <c r="A231" s="2"/>
      <c r="B231" s="2"/>
      <c r="C231" s="2"/>
      <c r="D231" s="2"/>
      <c r="E231" s="2"/>
      <c r="F231" s="2"/>
      <c r="G231" s="25"/>
      <c r="I231" s="23"/>
    </row>
    <row r="232" spans="1:9" ht="12.75">
      <c r="A232" s="2"/>
      <c r="B232" s="2"/>
      <c r="C232" s="2"/>
      <c r="D232" s="2"/>
      <c r="E232" s="2"/>
      <c r="F232" s="2"/>
      <c r="G232" s="25"/>
      <c r="I232" s="23"/>
    </row>
    <row r="233" spans="1:9" ht="12.75">
      <c r="A233" s="2"/>
      <c r="B233" s="2"/>
      <c r="C233" s="2"/>
      <c r="D233" s="2"/>
      <c r="E233" s="2"/>
      <c r="F233" s="2"/>
      <c r="G233" s="25"/>
      <c r="I233" s="23"/>
    </row>
    <row r="234" spans="1:9" ht="12.75">
      <c r="A234" s="2"/>
      <c r="B234" s="2"/>
      <c r="C234" s="2"/>
      <c r="D234" s="2"/>
      <c r="E234" s="2"/>
      <c r="F234" s="2"/>
      <c r="G234" s="25"/>
      <c r="I234" s="23"/>
    </row>
    <row r="235" spans="1:9" ht="12.75">
      <c r="A235" s="2"/>
      <c r="B235" s="2"/>
      <c r="C235" s="2"/>
      <c r="D235" s="2"/>
      <c r="E235" s="2"/>
      <c r="F235" s="2"/>
      <c r="G235" s="25"/>
      <c r="I235" s="23"/>
    </row>
    <row r="236" spans="1:9" ht="12.75">
      <c r="A236" s="2"/>
      <c r="B236" s="2"/>
      <c r="C236" s="2"/>
      <c r="D236" s="2"/>
      <c r="E236" s="2"/>
      <c r="F236" s="2"/>
      <c r="G236" s="25"/>
      <c r="I236" s="23"/>
    </row>
    <row r="237" spans="1:9" ht="12.75">
      <c r="A237" s="2"/>
      <c r="B237" s="2"/>
      <c r="C237" s="2"/>
      <c r="D237" s="2"/>
      <c r="E237" s="2"/>
      <c r="F237" s="2"/>
      <c r="G237" s="25"/>
      <c r="I237" s="23"/>
    </row>
    <row r="238" spans="1:9" ht="12.75">
      <c r="A238" s="2"/>
      <c r="B238" s="2"/>
      <c r="C238" s="2"/>
      <c r="D238" s="2"/>
      <c r="E238" s="2"/>
      <c r="F238" s="2"/>
      <c r="G238" s="25"/>
      <c r="I238" s="23"/>
    </row>
    <row r="239" spans="1:9" ht="12.75">
      <c r="A239" s="2"/>
      <c r="B239" s="2"/>
      <c r="C239" s="2"/>
      <c r="D239" s="2"/>
      <c r="E239" s="2"/>
      <c r="F239" s="2"/>
      <c r="G239" s="25"/>
      <c r="I239" s="23"/>
    </row>
    <row r="240" spans="1:9" ht="12.75">
      <c r="A240" s="2"/>
      <c r="B240" s="2"/>
      <c r="C240" s="2"/>
      <c r="D240" s="2"/>
      <c r="E240" s="2"/>
      <c r="F240" s="2"/>
      <c r="G240" s="25"/>
      <c r="I240" s="23"/>
    </row>
    <row r="241" spans="1:9" ht="12.75">
      <c r="A241" s="2"/>
      <c r="B241" s="2"/>
      <c r="C241" s="2"/>
      <c r="D241" s="2"/>
      <c r="E241" s="2"/>
      <c r="F241" s="2"/>
      <c r="G241" s="25"/>
      <c r="I241" s="23"/>
    </row>
    <row r="242" spans="1:9" ht="12.75">
      <c r="A242" s="2"/>
      <c r="B242" s="2"/>
      <c r="C242" s="2"/>
      <c r="D242" s="2"/>
      <c r="E242" s="2"/>
      <c r="F242" s="2"/>
      <c r="G242" s="25"/>
      <c r="I242" s="23"/>
    </row>
    <row r="243" spans="1:9" ht="12.75">
      <c r="A243" s="2"/>
      <c r="B243" s="2"/>
      <c r="C243" s="2"/>
      <c r="D243" s="2"/>
      <c r="E243" s="2"/>
      <c r="F243" s="2"/>
      <c r="G243" s="25"/>
      <c r="I243" s="23"/>
    </row>
    <row r="244" spans="1:9" ht="12.75">
      <c r="A244" s="2"/>
      <c r="B244" s="2"/>
      <c r="C244" s="2"/>
      <c r="D244" s="2"/>
      <c r="E244" s="2"/>
      <c r="F244" s="2"/>
      <c r="G244" s="25"/>
      <c r="I244" s="23"/>
    </row>
    <row r="245" spans="1:9" ht="12.75">
      <c r="A245" s="2"/>
      <c r="B245" s="2"/>
      <c r="C245" s="2"/>
      <c r="D245" s="2"/>
      <c r="E245" s="2"/>
      <c r="F245" s="2"/>
      <c r="G245" s="25"/>
      <c r="I245" s="23"/>
    </row>
    <row r="246" spans="1:9" ht="12.75">
      <c r="A246" s="2"/>
      <c r="B246" s="2"/>
      <c r="C246" s="2"/>
      <c r="D246" s="2"/>
      <c r="E246" s="2"/>
      <c r="F246" s="2"/>
      <c r="G246" s="25"/>
      <c r="I246" s="23"/>
    </row>
    <row r="247" spans="1:9" ht="12.75">
      <c r="A247" s="2"/>
      <c r="B247" s="2"/>
      <c r="C247" s="2"/>
      <c r="D247" s="2"/>
      <c r="E247" s="2"/>
      <c r="F247" s="2"/>
      <c r="G247" s="25"/>
      <c r="I247" s="23"/>
    </row>
    <row r="248" spans="1:9" ht="12.75">
      <c r="A248" s="2"/>
      <c r="B248" s="2"/>
      <c r="C248" s="2"/>
      <c r="D248" s="2"/>
      <c r="E248" s="2"/>
      <c r="F248" s="2"/>
      <c r="G248" s="25"/>
      <c r="I248" s="23"/>
    </row>
    <row r="249" spans="1:9" ht="12.75">
      <c r="A249" s="2"/>
      <c r="B249" s="2"/>
      <c r="C249" s="2"/>
      <c r="D249" s="2"/>
      <c r="E249" s="2"/>
      <c r="F249" s="2"/>
      <c r="G249" s="25"/>
      <c r="I249" s="23"/>
    </row>
    <row r="250" spans="1:9" ht="12.75">
      <c r="A250" s="2"/>
      <c r="B250" s="2"/>
      <c r="C250" s="2"/>
      <c r="D250" s="2"/>
      <c r="E250" s="2"/>
      <c r="F250" s="2"/>
      <c r="G250" s="25"/>
      <c r="I250" s="23"/>
    </row>
    <row r="251" spans="1:9" ht="12.75">
      <c r="A251" s="2"/>
      <c r="B251" s="2"/>
      <c r="C251" s="2"/>
      <c r="D251" s="2"/>
      <c r="E251" s="2"/>
      <c r="F251" s="2"/>
      <c r="G251" s="25"/>
      <c r="I251" s="23"/>
    </row>
    <row r="252" spans="1:9" ht="12.75">
      <c r="A252" s="2"/>
      <c r="B252" s="2"/>
      <c r="C252" s="2"/>
      <c r="D252" s="2"/>
      <c r="E252" s="2"/>
      <c r="F252" s="2"/>
      <c r="G252" s="25"/>
      <c r="I252" s="23"/>
    </row>
    <row r="253" spans="1:9" ht="12.75">
      <c r="A253" s="2"/>
      <c r="B253" s="2"/>
      <c r="C253" s="2"/>
      <c r="D253" s="2"/>
      <c r="E253" s="2"/>
      <c r="F253" s="2"/>
      <c r="G253" s="25"/>
      <c r="I253" s="23"/>
    </row>
    <row r="254" spans="1:9" ht="12.75">
      <c r="A254" s="2"/>
      <c r="B254" s="2"/>
      <c r="C254" s="2"/>
      <c r="D254" s="2"/>
      <c r="E254" s="2"/>
      <c r="F254" s="2"/>
      <c r="G254" s="25"/>
      <c r="I254" s="23"/>
    </row>
    <row r="255" spans="1:9" ht="12.75">
      <c r="A255" s="2"/>
      <c r="B255" s="2"/>
      <c r="C255" s="2"/>
      <c r="D255" s="2"/>
      <c r="E255" s="2"/>
      <c r="F255" s="2"/>
      <c r="G255" s="25"/>
      <c r="I255" s="23"/>
    </row>
    <row r="256" spans="1:9" ht="12.75">
      <c r="A256" s="2"/>
      <c r="B256" s="2"/>
      <c r="C256" s="2"/>
      <c r="D256" s="2"/>
      <c r="E256" s="2"/>
      <c r="F256" s="2"/>
      <c r="G256" s="25"/>
      <c r="I256" s="23"/>
    </row>
    <row r="257" spans="1:9" ht="12.75">
      <c r="A257" s="2"/>
      <c r="B257" s="2"/>
      <c r="C257" s="2"/>
      <c r="D257" s="2"/>
      <c r="E257" s="2"/>
      <c r="F257" s="2"/>
      <c r="G257" s="25"/>
      <c r="I257" s="23"/>
    </row>
    <row r="258" spans="1:9" ht="12.75">
      <c r="A258" s="2"/>
      <c r="B258" s="2"/>
      <c r="C258" s="2"/>
      <c r="D258" s="2"/>
      <c r="E258" s="2"/>
      <c r="F258" s="2"/>
      <c r="G258" s="25"/>
      <c r="I258" s="23"/>
    </row>
    <row r="259" spans="1:9" ht="12.75">
      <c r="A259" s="2"/>
      <c r="B259" s="2"/>
      <c r="C259" s="2"/>
      <c r="D259" s="2"/>
      <c r="E259" s="2"/>
      <c r="F259" s="2"/>
      <c r="G259" s="25"/>
      <c r="I259" s="23"/>
    </row>
    <row r="260" spans="1:9" ht="12.75">
      <c r="A260" s="2"/>
      <c r="B260" s="2"/>
      <c r="C260" s="2"/>
      <c r="D260" s="2"/>
      <c r="E260" s="2"/>
      <c r="F260" s="2"/>
      <c r="G260" s="25"/>
      <c r="I260" s="23"/>
    </row>
    <row r="261" spans="1:9" ht="12.75">
      <c r="A261" s="2"/>
      <c r="B261" s="2"/>
      <c r="C261" s="2"/>
      <c r="D261" s="2"/>
      <c r="E261" s="2"/>
      <c r="F261" s="2"/>
      <c r="G261" s="25"/>
      <c r="I261" s="23"/>
    </row>
    <row r="262" spans="1:9" ht="12.75">
      <c r="A262" s="2"/>
      <c r="B262" s="2"/>
      <c r="C262" s="2"/>
      <c r="D262" s="2"/>
      <c r="E262" s="2"/>
      <c r="F262" s="2"/>
      <c r="G262" s="25"/>
      <c r="I262" s="23"/>
    </row>
    <row r="263" spans="1:9" ht="12.75">
      <c r="A263" s="2"/>
      <c r="B263" s="2"/>
      <c r="C263" s="2"/>
      <c r="D263" s="2"/>
      <c r="E263" s="2"/>
      <c r="F263" s="2"/>
      <c r="G263" s="25"/>
      <c r="I263" s="23"/>
    </row>
    <row r="264" spans="1:9" ht="12.75">
      <c r="A264" s="2"/>
      <c r="B264" s="2"/>
      <c r="C264" s="2"/>
      <c r="D264" s="2"/>
      <c r="E264" s="2"/>
      <c r="F264" s="2"/>
      <c r="G264" s="25"/>
      <c r="I264" s="23"/>
    </row>
    <row r="265" spans="1:9" ht="12.75">
      <c r="A265" s="2"/>
      <c r="B265" s="2"/>
      <c r="C265" s="2"/>
      <c r="D265" s="2"/>
      <c r="E265" s="2"/>
      <c r="F265" s="2"/>
      <c r="G265" s="25"/>
      <c r="I265" s="23"/>
    </row>
    <row r="266" spans="1:9" ht="12.75">
      <c r="A266" s="2"/>
      <c r="B266" s="2"/>
      <c r="C266" s="2"/>
      <c r="D266" s="2"/>
      <c r="E266" s="2"/>
      <c r="F266" s="2"/>
      <c r="G266" s="25"/>
      <c r="I266" s="23"/>
    </row>
    <row r="267" spans="1:9" ht="12.75">
      <c r="A267" s="2"/>
      <c r="B267" s="2"/>
      <c r="C267" s="2"/>
      <c r="D267" s="2"/>
      <c r="E267" s="2"/>
      <c r="F267" s="2"/>
      <c r="G267" s="25"/>
      <c r="I267" s="23"/>
    </row>
    <row r="268" spans="1:9" ht="12.75">
      <c r="A268" s="2"/>
      <c r="B268" s="2"/>
      <c r="C268" s="2"/>
      <c r="D268" s="2"/>
      <c r="E268" s="2"/>
      <c r="F268" s="2"/>
      <c r="G268" s="25"/>
      <c r="I268" s="23"/>
    </row>
    <row r="269" spans="1:9" ht="12.75">
      <c r="A269" s="2"/>
      <c r="B269" s="2"/>
      <c r="C269" s="2"/>
      <c r="D269" s="2"/>
      <c r="E269" s="2"/>
      <c r="F269" s="2"/>
      <c r="G269" s="25"/>
      <c r="I269" s="23"/>
    </row>
    <row r="270" spans="1:9" ht="12.75">
      <c r="A270" s="2"/>
      <c r="B270" s="2"/>
      <c r="C270" s="2"/>
      <c r="D270" s="2"/>
      <c r="E270" s="2"/>
      <c r="F270" s="2"/>
      <c r="G270" s="25"/>
      <c r="I270" s="23"/>
    </row>
    <row r="271" spans="1:9" ht="12.75">
      <c r="A271" s="2"/>
      <c r="B271" s="2"/>
      <c r="C271" s="2"/>
      <c r="D271" s="2"/>
      <c r="E271" s="2"/>
      <c r="F271" s="2"/>
      <c r="G271" s="25"/>
      <c r="I271" s="23"/>
    </row>
    <row r="272" spans="1:9" ht="12.75">
      <c r="A272" s="2"/>
      <c r="B272" s="2"/>
      <c r="C272" s="2"/>
      <c r="D272" s="2"/>
      <c r="E272" s="2"/>
      <c r="F272" s="2"/>
      <c r="G272" s="25"/>
      <c r="I272" s="23"/>
    </row>
    <row r="273" spans="1:9" ht="12.75">
      <c r="A273" s="2"/>
      <c r="B273" s="2"/>
      <c r="C273" s="2"/>
      <c r="D273" s="2"/>
      <c r="E273" s="2"/>
      <c r="F273" s="2"/>
      <c r="G273" s="25"/>
      <c r="I273" s="23"/>
    </row>
    <row r="274" spans="1:9" ht="12.75">
      <c r="A274" s="2"/>
      <c r="B274" s="2"/>
      <c r="C274" s="2"/>
      <c r="D274" s="2"/>
      <c r="E274" s="2"/>
      <c r="F274" s="2"/>
      <c r="G274" s="25"/>
      <c r="I274" s="23"/>
    </row>
    <row r="275" spans="1:9" ht="12.75">
      <c r="A275" s="2"/>
      <c r="B275" s="2"/>
      <c r="C275" s="2"/>
      <c r="D275" s="2"/>
      <c r="E275" s="2"/>
      <c r="F275" s="2"/>
      <c r="G275" s="25"/>
      <c r="I275" s="23"/>
    </row>
    <row r="276" spans="1:9" ht="12.75">
      <c r="A276" s="2"/>
      <c r="B276" s="2"/>
      <c r="C276" s="2"/>
      <c r="D276" s="2"/>
      <c r="E276" s="2"/>
      <c r="F276" s="2"/>
      <c r="G276" s="25"/>
      <c r="I276" s="23"/>
    </row>
    <row r="277" spans="1:9" ht="12.75">
      <c r="A277" s="2"/>
      <c r="B277" s="2"/>
      <c r="C277" s="2"/>
      <c r="D277" s="2"/>
      <c r="E277" s="2"/>
      <c r="F277" s="2"/>
      <c r="G277" s="25"/>
      <c r="I277" s="23"/>
    </row>
    <row r="278" spans="1:9" ht="12.75">
      <c r="A278" s="2"/>
      <c r="B278" s="2"/>
      <c r="C278" s="2"/>
      <c r="D278" s="2"/>
      <c r="E278" s="2"/>
      <c r="F278" s="2"/>
      <c r="G278" s="25"/>
      <c r="I278" s="23"/>
    </row>
    <row r="279" spans="1:9" ht="12.75">
      <c r="A279" s="2"/>
      <c r="B279" s="2"/>
      <c r="C279" s="2"/>
      <c r="D279" s="2"/>
      <c r="E279" s="2"/>
      <c r="F279" s="2"/>
      <c r="G279" s="25"/>
      <c r="I279" s="23"/>
    </row>
    <row r="280" spans="1:9" ht="12.75">
      <c r="A280" s="2"/>
      <c r="B280" s="2"/>
      <c r="C280" s="2"/>
      <c r="D280" s="2"/>
      <c r="E280" s="2"/>
      <c r="F280" s="2"/>
      <c r="G280" s="25"/>
      <c r="I280" s="23"/>
    </row>
    <row r="281" spans="1:9" ht="12.75">
      <c r="A281" s="2"/>
      <c r="B281" s="2"/>
      <c r="C281" s="2"/>
      <c r="D281" s="2"/>
      <c r="E281" s="2"/>
      <c r="F281" s="2"/>
      <c r="G281" s="25"/>
      <c r="I281" s="23"/>
    </row>
    <row r="282" spans="1:9" ht="12.75">
      <c r="A282" s="2"/>
      <c r="B282" s="2"/>
      <c r="C282" s="2"/>
      <c r="D282" s="2"/>
      <c r="E282" s="2"/>
      <c r="F282" s="2"/>
      <c r="G282" s="25"/>
      <c r="I282" s="23"/>
    </row>
    <row r="283" spans="1:9" ht="12.75">
      <c r="A283" s="2"/>
      <c r="B283" s="2"/>
      <c r="C283" s="2"/>
      <c r="D283" s="2"/>
      <c r="E283" s="2"/>
      <c r="F283" s="2"/>
      <c r="G283" s="25"/>
      <c r="I283" s="23"/>
    </row>
    <row r="284" spans="1:9" ht="12.75">
      <c r="A284" s="2"/>
      <c r="B284" s="2"/>
      <c r="C284" s="2"/>
      <c r="D284" s="2"/>
      <c r="E284" s="2"/>
      <c r="F284" s="2"/>
      <c r="G284" s="25"/>
      <c r="I284" s="23"/>
    </row>
    <row r="285" spans="1:9" ht="12.75">
      <c r="A285" s="2"/>
      <c r="B285" s="2"/>
      <c r="C285" s="2"/>
      <c r="D285" s="2"/>
      <c r="E285" s="2"/>
      <c r="F285" s="2"/>
      <c r="G285" s="25"/>
      <c r="I285" s="23"/>
    </row>
    <row r="286" spans="1:9" ht="12.75">
      <c r="A286" s="2"/>
      <c r="B286" s="2"/>
      <c r="C286" s="2"/>
      <c r="D286" s="2"/>
      <c r="E286" s="2"/>
      <c r="F286" s="2"/>
      <c r="G286" s="25"/>
      <c r="I286" s="23"/>
    </row>
    <row r="287" spans="1:9" ht="12.75">
      <c r="A287" s="2"/>
      <c r="B287" s="2"/>
      <c r="C287" s="2"/>
      <c r="D287" s="2"/>
      <c r="E287" s="2"/>
      <c r="F287" s="2"/>
      <c r="G287" s="25"/>
      <c r="I287" s="23"/>
    </row>
    <row r="288" spans="1:9" ht="12.75">
      <c r="A288" s="2"/>
      <c r="B288" s="2"/>
      <c r="C288" s="2"/>
      <c r="D288" s="2"/>
      <c r="E288" s="2"/>
      <c r="F288" s="2"/>
      <c r="G288" s="25"/>
      <c r="I288" s="23"/>
    </row>
    <row r="289" spans="1:9" ht="12.75">
      <c r="A289" s="2"/>
      <c r="B289" s="2"/>
      <c r="C289" s="2"/>
      <c r="D289" s="2"/>
      <c r="E289" s="2"/>
      <c r="F289" s="2"/>
      <c r="G289" s="25"/>
      <c r="I289" s="23"/>
    </row>
    <row r="290" spans="1:9" ht="12.75">
      <c r="A290" s="2"/>
      <c r="B290" s="2"/>
      <c r="C290" s="2"/>
      <c r="D290" s="2"/>
      <c r="E290" s="2"/>
      <c r="F290" s="2"/>
      <c r="G290" s="25"/>
      <c r="I290" s="23"/>
    </row>
    <row r="291" spans="1:9" ht="12.75">
      <c r="A291" s="2"/>
      <c r="B291" s="2"/>
      <c r="C291" s="2"/>
      <c r="D291" s="2"/>
      <c r="E291" s="2"/>
      <c r="F291" s="2"/>
      <c r="G291" s="25"/>
      <c r="I291" s="23"/>
    </row>
    <row r="292" spans="1:9" ht="12.75">
      <c r="A292" s="2"/>
      <c r="B292" s="2"/>
      <c r="C292" s="2"/>
      <c r="D292" s="2"/>
      <c r="E292" s="2"/>
      <c r="F292" s="2"/>
      <c r="G292" s="25"/>
      <c r="I292" s="23"/>
    </row>
    <row r="293" spans="1:9" ht="12.75">
      <c r="A293" s="2"/>
      <c r="B293" s="2"/>
      <c r="C293" s="2"/>
      <c r="D293" s="2"/>
      <c r="E293" s="2"/>
      <c r="F293" s="2"/>
      <c r="G293" s="25"/>
      <c r="I293" s="23"/>
    </row>
    <row r="294" spans="1:9" ht="12.75">
      <c r="A294" s="2"/>
      <c r="B294" s="2"/>
      <c r="C294" s="2"/>
      <c r="D294" s="2"/>
      <c r="E294" s="2"/>
      <c r="F294" s="2"/>
      <c r="G294" s="25"/>
      <c r="I294" s="23"/>
    </row>
    <row r="295" spans="1:9" ht="12.75">
      <c r="A295" s="2"/>
      <c r="B295" s="2"/>
      <c r="C295" s="2"/>
      <c r="D295" s="2"/>
      <c r="E295" s="2"/>
      <c r="F295" s="2"/>
      <c r="G295" s="25"/>
      <c r="I295" s="23"/>
    </row>
    <row r="296" spans="1:9" ht="12.75">
      <c r="A296" s="2"/>
      <c r="B296" s="2"/>
      <c r="C296" s="2"/>
      <c r="D296" s="2"/>
      <c r="E296" s="2"/>
      <c r="F296" s="2"/>
      <c r="G296" s="25"/>
      <c r="I296" s="23"/>
    </row>
    <row r="297" spans="1:9" ht="12.75">
      <c r="A297" s="2"/>
      <c r="B297" s="2"/>
      <c r="C297" s="2"/>
      <c r="D297" s="2"/>
      <c r="E297" s="2"/>
      <c r="F297" s="2"/>
      <c r="G297" s="25"/>
      <c r="I297" s="23"/>
    </row>
    <row r="298" spans="1:9" ht="12.75">
      <c r="A298" s="2"/>
      <c r="B298" s="2"/>
      <c r="C298" s="2"/>
      <c r="D298" s="2"/>
      <c r="E298" s="2"/>
      <c r="F298" s="2"/>
      <c r="G298" s="25"/>
      <c r="I298" s="23"/>
    </row>
    <row r="299" spans="1:9" ht="12.75">
      <c r="A299" s="2"/>
      <c r="B299" s="2"/>
      <c r="C299" s="2"/>
      <c r="D299" s="2"/>
      <c r="E299" s="2"/>
      <c r="F299" s="2"/>
      <c r="G299" s="25"/>
      <c r="I299" s="23"/>
    </row>
    <row r="300" spans="1:9" ht="12.75">
      <c r="A300" s="2"/>
      <c r="B300" s="2"/>
      <c r="C300" s="2"/>
      <c r="D300" s="2"/>
      <c r="E300" s="2"/>
      <c r="F300" s="2"/>
      <c r="G300" s="25"/>
      <c r="I300" s="23"/>
    </row>
    <row r="301" spans="1:9" ht="12.75">
      <c r="A301" s="2"/>
      <c r="B301" s="2"/>
      <c r="C301" s="2"/>
      <c r="D301" s="2"/>
      <c r="E301" s="2"/>
      <c r="F301" s="2"/>
      <c r="G301" s="25"/>
      <c r="I301" s="23"/>
    </row>
    <row r="302" spans="1:9" ht="12.75">
      <c r="A302" s="2"/>
      <c r="B302" s="2"/>
      <c r="C302" s="2"/>
      <c r="D302" s="2"/>
      <c r="E302" s="2"/>
      <c r="F302" s="2"/>
      <c r="G302" s="25"/>
      <c r="I302" s="23"/>
    </row>
    <row r="303" spans="1:9" ht="12.75">
      <c r="A303" s="2"/>
      <c r="B303" s="2"/>
      <c r="C303" s="2"/>
      <c r="D303" s="2"/>
      <c r="E303" s="2"/>
      <c r="F303" s="2"/>
      <c r="G303" s="25"/>
      <c r="I303" s="23"/>
    </row>
    <row r="304" spans="1:9" ht="12.75">
      <c r="A304" s="2"/>
      <c r="B304" s="2"/>
      <c r="C304" s="2"/>
      <c r="D304" s="2"/>
      <c r="E304" s="2"/>
      <c r="F304" s="2"/>
      <c r="G304" s="25"/>
      <c r="I304" s="23"/>
    </row>
    <row r="305" spans="1:9" ht="12.75">
      <c r="A305" s="2"/>
      <c r="B305" s="2"/>
      <c r="C305" s="2"/>
      <c r="D305" s="2"/>
      <c r="E305" s="2"/>
      <c r="F305" s="2"/>
      <c r="G305" s="25"/>
      <c r="I305" s="23"/>
    </row>
    <row r="306" spans="1:9" ht="12.75">
      <c r="A306" s="2"/>
      <c r="B306" s="2"/>
      <c r="C306" s="2"/>
      <c r="D306" s="2"/>
      <c r="E306" s="2"/>
      <c r="F306" s="2"/>
      <c r="G306" s="25"/>
      <c r="I306" s="23"/>
    </row>
    <row r="307" spans="1:9" ht="12.75">
      <c r="A307" s="2"/>
      <c r="B307" s="2"/>
      <c r="C307" s="2"/>
      <c r="D307" s="2"/>
      <c r="E307" s="2"/>
      <c r="F307" s="2"/>
      <c r="G307" s="25"/>
      <c r="I307" s="23"/>
    </row>
    <row r="308" spans="1:9" ht="12.75">
      <c r="A308" s="2"/>
      <c r="B308" s="2"/>
      <c r="C308" s="2"/>
      <c r="D308" s="2"/>
      <c r="E308" s="2"/>
      <c r="F308" s="2"/>
      <c r="G308" s="25"/>
      <c r="I308" s="23"/>
    </row>
    <row r="309" spans="1:9" ht="12.75">
      <c r="A309" s="2"/>
      <c r="B309" s="2"/>
      <c r="C309" s="2"/>
      <c r="D309" s="2"/>
      <c r="E309" s="2"/>
      <c r="F309" s="2"/>
      <c r="G309" s="25"/>
      <c r="I309" s="23"/>
    </row>
    <row r="310" spans="1:9" ht="12.75">
      <c r="A310" s="2"/>
      <c r="B310" s="2"/>
      <c r="C310" s="2"/>
      <c r="D310" s="2"/>
      <c r="E310" s="2"/>
      <c r="F310" s="2"/>
      <c r="G310" s="25"/>
      <c r="I310" s="23"/>
    </row>
    <row r="311" spans="1:9" ht="12.75">
      <c r="A311" s="2"/>
      <c r="B311" s="2"/>
      <c r="C311" s="2"/>
      <c r="D311" s="2"/>
      <c r="E311" s="2"/>
      <c r="F311" s="2"/>
      <c r="G311" s="25"/>
      <c r="I311" s="23"/>
    </row>
    <row r="312" spans="1:9" ht="12.75">
      <c r="A312" s="2"/>
      <c r="B312" s="2"/>
      <c r="C312" s="2"/>
      <c r="D312" s="2"/>
      <c r="E312" s="2"/>
      <c r="F312" s="2"/>
      <c r="G312" s="25"/>
      <c r="I312" s="23"/>
    </row>
    <row r="313" spans="1:9" ht="12.75">
      <c r="A313" s="2"/>
      <c r="B313" s="2"/>
      <c r="C313" s="2"/>
      <c r="D313" s="2"/>
      <c r="E313" s="2"/>
      <c r="F313" s="2"/>
      <c r="G313" s="25"/>
      <c r="I313" s="23"/>
    </row>
    <row r="314" spans="1:9" ht="12.75">
      <c r="A314" s="2"/>
      <c r="B314" s="2"/>
      <c r="C314" s="2"/>
      <c r="D314" s="2"/>
      <c r="E314" s="2"/>
      <c r="F314" s="2"/>
      <c r="G314" s="25"/>
      <c r="I314" s="23"/>
    </row>
    <row r="315" spans="1:9" ht="12.75">
      <c r="A315" s="2"/>
      <c r="B315" s="2"/>
      <c r="C315" s="2"/>
      <c r="D315" s="2"/>
      <c r="E315" s="2"/>
      <c r="F315" s="2"/>
      <c r="G315" s="25"/>
      <c r="I315" s="23"/>
    </row>
    <row r="316" spans="1:9" ht="12.75">
      <c r="A316" s="2"/>
      <c r="B316" s="2"/>
      <c r="C316" s="2"/>
      <c r="D316" s="2"/>
      <c r="E316" s="2"/>
      <c r="F316" s="2"/>
      <c r="G316" s="25"/>
      <c r="I316" s="23"/>
    </row>
    <row r="317" spans="1:9" ht="12.75">
      <c r="A317" s="2"/>
      <c r="B317" s="2"/>
      <c r="C317" s="2"/>
      <c r="D317" s="2"/>
      <c r="E317" s="2"/>
      <c r="F317" s="2"/>
      <c r="G317" s="25"/>
      <c r="I317" s="23"/>
    </row>
    <row r="318" spans="1:9" ht="12.75">
      <c r="A318" s="2"/>
      <c r="B318" s="2"/>
      <c r="C318" s="2"/>
      <c r="D318" s="2"/>
      <c r="E318" s="2"/>
      <c r="F318" s="2"/>
      <c r="G318" s="25"/>
      <c r="I318" s="23"/>
    </row>
    <row r="319" spans="1:9" ht="12.75">
      <c r="A319" s="2"/>
      <c r="B319" s="2"/>
      <c r="C319" s="2"/>
      <c r="D319" s="2"/>
      <c r="E319" s="2"/>
      <c r="F319" s="2"/>
      <c r="G319" s="25"/>
      <c r="I319" s="23"/>
    </row>
    <row r="320" spans="1:9" ht="12.75">
      <c r="A320" s="2"/>
      <c r="B320" s="2"/>
      <c r="C320" s="2"/>
      <c r="D320" s="2"/>
      <c r="E320" s="2"/>
      <c r="F320" s="2"/>
      <c r="G320" s="25"/>
      <c r="I320" s="23"/>
    </row>
    <row r="321" spans="1:9" ht="12.75">
      <c r="A321" s="2"/>
      <c r="B321" s="2"/>
      <c r="C321" s="2"/>
      <c r="D321" s="2"/>
      <c r="E321" s="2"/>
      <c r="F321" s="2"/>
      <c r="G321" s="25"/>
      <c r="I321" s="23"/>
    </row>
    <row r="322" spans="1:9" ht="12.75">
      <c r="A322" s="2"/>
      <c r="B322" s="2"/>
      <c r="C322" s="2"/>
      <c r="D322" s="2"/>
      <c r="E322" s="2"/>
      <c r="F322" s="2"/>
      <c r="G322" s="25"/>
      <c r="I322" s="23"/>
    </row>
    <row r="323" spans="1:9" ht="12.75">
      <c r="A323" s="2"/>
      <c r="B323" s="2"/>
      <c r="C323" s="2"/>
      <c r="D323" s="2"/>
      <c r="E323" s="2"/>
      <c r="F323" s="2"/>
      <c r="G323" s="25"/>
      <c r="I323" s="23"/>
    </row>
    <row r="324" spans="1:9" ht="12.75">
      <c r="A324" s="2"/>
      <c r="B324" s="2"/>
      <c r="C324" s="2"/>
      <c r="D324" s="2"/>
      <c r="E324" s="2"/>
      <c r="F324" s="2"/>
      <c r="G324" s="25"/>
      <c r="I324" s="23"/>
    </row>
    <row r="325" spans="1:9" ht="12.75">
      <c r="A325" s="2"/>
      <c r="B325" s="2"/>
      <c r="C325" s="2"/>
      <c r="D325" s="2"/>
      <c r="E325" s="2"/>
      <c r="F325" s="2"/>
      <c r="G325" s="25"/>
      <c r="I325" s="23"/>
    </row>
    <row r="326" spans="1:9" ht="12.75">
      <c r="A326" s="2"/>
      <c r="B326" s="2"/>
      <c r="C326" s="2"/>
      <c r="D326" s="2"/>
      <c r="E326" s="2"/>
      <c r="F326" s="2"/>
      <c r="G326" s="25"/>
      <c r="I326" s="23"/>
    </row>
    <row r="327" spans="1:9" ht="12.75">
      <c r="A327" s="2"/>
      <c r="B327" s="2"/>
      <c r="C327" s="2"/>
      <c r="D327" s="2"/>
      <c r="E327" s="2"/>
      <c r="F327" s="2"/>
      <c r="G327" s="25"/>
      <c r="I327" s="23"/>
    </row>
    <row r="328" spans="1:9" ht="12.75">
      <c r="A328" s="2"/>
      <c r="B328" s="2"/>
      <c r="C328" s="2"/>
      <c r="D328" s="2"/>
      <c r="E328" s="2"/>
      <c r="F328" s="2"/>
      <c r="G328" s="25"/>
      <c r="I328" s="23"/>
    </row>
    <row r="329" spans="1:9" ht="12.75">
      <c r="A329" s="2"/>
      <c r="B329" s="2"/>
      <c r="C329" s="2"/>
      <c r="D329" s="2"/>
      <c r="E329" s="2"/>
      <c r="F329" s="2"/>
      <c r="G329" s="25"/>
      <c r="I329" s="23"/>
    </row>
    <row r="330" spans="1:9" ht="12.75">
      <c r="A330" s="2"/>
      <c r="B330" s="2"/>
      <c r="C330" s="2"/>
      <c r="D330" s="2"/>
      <c r="E330" s="2"/>
      <c r="F330" s="2"/>
      <c r="G330" s="25"/>
      <c r="I330" s="23"/>
    </row>
    <row r="331" spans="1:9" ht="12.75">
      <c r="A331" s="2"/>
      <c r="B331" s="2"/>
      <c r="C331" s="2"/>
      <c r="D331" s="2"/>
      <c r="E331" s="2"/>
      <c r="F331" s="2"/>
      <c r="G331" s="25"/>
      <c r="I331" s="23"/>
    </row>
    <row r="332" spans="1:9" ht="12.75">
      <c r="A332" s="2"/>
      <c r="B332" s="2"/>
      <c r="C332" s="2"/>
      <c r="D332" s="2"/>
      <c r="E332" s="2"/>
      <c r="F332" s="2"/>
      <c r="G332" s="25"/>
      <c r="I332" s="23"/>
    </row>
    <row r="333" spans="1:9" ht="12.75">
      <c r="A333" s="2"/>
      <c r="B333" s="2"/>
      <c r="C333" s="2"/>
      <c r="D333" s="2"/>
      <c r="E333" s="2"/>
      <c r="F333" s="2"/>
      <c r="G333" s="25"/>
      <c r="I333" s="23"/>
    </row>
    <row r="334" spans="1:9" ht="12.75">
      <c r="A334" s="2"/>
      <c r="B334" s="2"/>
      <c r="C334" s="2"/>
      <c r="D334" s="2"/>
      <c r="E334" s="2"/>
      <c r="F334" s="2"/>
      <c r="G334" s="25"/>
      <c r="I334" s="23"/>
    </row>
    <row r="335" spans="1:9" ht="12.75">
      <c r="A335" s="2"/>
      <c r="B335" s="2"/>
      <c r="C335" s="2"/>
      <c r="D335" s="2"/>
      <c r="E335" s="2"/>
      <c r="F335" s="2"/>
      <c r="G335" s="25"/>
      <c r="I335" s="23"/>
    </row>
    <row r="336" spans="1:9" ht="12.75">
      <c r="A336" s="2"/>
      <c r="B336" s="2"/>
      <c r="C336" s="2"/>
      <c r="D336" s="2"/>
      <c r="E336" s="2"/>
      <c r="F336" s="2"/>
      <c r="G336" s="25"/>
      <c r="I336" s="23"/>
    </row>
    <row r="337" spans="1:9" ht="12.75">
      <c r="A337" s="2"/>
      <c r="B337" s="2"/>
      <c r="C337" s="2"/>
      <c r="D337" s="2"/>
      <c r="E337" s="2"/>
      <c r="F337" s="2"/>
      <c r="G337" s="25"/>
      <c r="I337" s="23"/>
    </row>
    <row r="338" spans="1:9" ht="12.75">
      <c r="A338" s="2"/>
      <c r="B338" s="2"/>
      <c r="C338" s="2"/>
      <c r="D338" s="2"/>
      <c r="E338" s="2"/>
      <c r="F338" s="2"/>
      <c r="G338" s="25"/>
      <c r="I338" s="23"/>
    </row>
    <row r="339" spans="1:9" ht="12.75">
      <c r="A339" s="2"/>
      <c r="B339" s="2"/>
      <c r="C339" s="2"/>
      <c r="D339" s="2"/>
      <c r="E339" s="2"/>
      <c r="F339" s="2"/>
      <c r="G339" s="25"/>
      <c r="I339" s="23"/>
    </row>
    <row r="340" spans="1:9" ht="12.75">
      <c r="A340" s="2"/>
      <c r="B340" s="2"/>
      <c r="C340" s="2"/>
      <c r="D340" s="2"/>
      <c r="E340" s="2"/>
      <c r="F340" s="2"/>
      <c r="G340" s="25"/>
      <c r="I340" s="23"/>
    </row>
    <row r="341" spans="1:9" ht="12.75">
      <c r="A341" s="2"/>
      <c r="B341" s="2"/>
      <c r="C341" s="2"/>
      <c r="D341" s="2"/>
      <c r="E341" s="2"/>
      <c r="F341" s="2"/>
      <c r="G341" s="25"/>
      <c r="I341" s="23"/>
    </row>
    <row r="342" spans="1:9" ht="12.75">
      <c r="A342" s="2"/>
      <c r="B342" s="2"/>
      <c r="C342" s="2"/>
      <c r="D342" s="2"/>
      <c r="E342" s="2"/>
      <c r="F342" s="2"/>
      <c r="G342" s="25"/>
      <c r="I342" s="23"/>
    </row>
    <row r="343" spans="1:9" ht="12.75">
      <c r="A343" s="2"/>
      <c r="B343" s="2"/>
      <c r="C343" s="2"/>
      <c r="D343" s="2"/>
      <c r="E343" s="2"/>
      <c r="F343" s="2"/>
      <c r="G343" s="25"/>
      <c r="I343" s="23"/>
    </row>
    <row r="344" spans="1:9" ht="12.75">
      <c r="A344" s="2"/>
      <c r="B344" s="2"/>
      <c r="C344" s="2"/>
      <c r="D344" s="2"/>
      <c r="E344" s="2"/>
      <c r="F344" s="2"/>
      <c r="G344" s="25"/>
      <c r="I344" s="23"/>
    </row>
    <row r="345" spans="1:9" ht="12.75">
      <c r="A345" s="2"/>
      <c r="B345" s="2"/>
      <c r="C345" s="2"/>
      <c r="D345" s="2"/>
      <c r="E345" s="2"/>
      <c r="F345" s="2"/>
      <c r="G345" s="25"/>
      <c r="I345" s="23"/>
    </row>
    <row r="346" spans="1:9" ht="12.75">
      <c r="A346" s="2"/>
      <c r="B346" s="2"/>
      <c r="C346" s="2"/>
      <c r="D346" s="2"/>
      <c r="E346" s="2"/>
      <c r="F346" s="2"/>
      <c r="G346" s="25"/>
      <c r="I346" s="23"/>
    </row>
    <row r="347" spans="1:9" ht="12.75">
      <c r="A347" s="2"/>
      <c r="B347" s="2"/>
      <c r="C347" s="2"/>
      <c r="D347" s="2"/>
      <c r="E347" s="2"/>
      <c r="F347" s="2"/>
      <c r="G347" s="25"/>
      <c r="I347" s="23"/>
    </row>
    <row r="348" spans="1:9" ht="12.75">
      <c r="A348" s="2"/>
      <c r="B348" s="2"/>
      <c r="C348" s="2"/>
      <c r="D348" s="2"/>
      <c r="E348" s="2"/>
      <c r="F348" s="2"/>
      <c r="G348" s="25"/>
      <c r="I348" s="23"/>
    </row>
    <row r="349" spans="1:9" ht="12.75">
      <c r="A349" s="2"/>
      <c r="B349" s="2"/>
      <c r="C349" s="2"/>
      <c r="D349" s="2"/>
      <c r="E349" s="2"/>
      <c r="F349" s="2"/>
      <c r="G349" s="25"/>
      <c r="I349" s="23"/>
    </row>
    <row r="350" spans="1:9" ht="12.75">
      <c r="A350" s="2"/>
      <c r="B350" s="2"/>
      <c r="C350" s="2"/>
      <c r="D350" s="2"/>
      <c r="E350" s="2"/>
      <c r="F350" s="2"/>
      <c r="G350" s="25"/>
      <c r="I350" s="23"/>
    </row>
    <row r="351" spans="1:9" ht="12.75">
      <c r="A351" s="2"/>
      <c r="B351" s="2"/>
      <c r="C351" s="2"/>
      <c r="D351" s="2"/>
      <c r="E351" s="2"/>
      <c r="F351" s="2"/>
      <c r="G351" s="25"/>
      <c r="I351" s="23"/>
    </row>
    <row r="352" spans="1:9" ht="12.75">
      <c r="A352" s="2"/>
      <c r="B352" s="2"/>
      <c r="C352" s="2"/>
      <c r="D352" s="2"/>
      <c r="E352" s="2"/>
      <c r="F352" s="2"/>
      <c r="G352" s="25"/>
      <c r="I352" s="23"/>
    </row>
    <row r="353" spans="1:9" ht="12.75">
      <c r="A353" s="2"/>
      <c r="B353" s="2"/>
      <c r="C353" s="2"/>
      <c r="D353" s="2"/>
      <c r="E353" s="2"/>
      <c r="F353" s="2"/>
      <c r="G353" s="25"/>
      <c r="I353" s="23"/>
    </row>
    <row r="354" spans="1:9" ht="12.75">
      <c r="A354" s="2"/>
      <c r="B354" s="2"/>
      <c r="C354" s="2"/>
      <c r="D354" s="2"/>
      <c r="E354" s="2"/>
      <c r="F354" s="2"/>
      <c r="G354" s="25"/>
      <c r="I354" s="23"/>
    </row>
    <row r="355" spans="1:9" ht="12.75">
      <c r="A355" s="2"/>
      <c r="B355" s="2"/>
      <c r="C355" s="2"/>
      <c r="D355" s="2"/>
      <c r="E355" s="2"/>
      <c r="F355" s="2"/>
      <c r="G355" s="25"/>
      <c r="I355" s="23"/>
    </row>
    <row r="356" spans="1:9" ht="12.75">
      <c r="A356" s="2"/>
      <c r="B356" s="2"/>
      <c r="C356" s="2"/>
      <c r="D356" s="2"/>
      <c r="E356" s="2"/>
      <c r="F356" s="2"/>
      <c r="G356" s="25"/>
      <c r="I356" s="23"/>
    </row>
    <row r="357" spans="1:9" ht="12.75">
      <c r="A357" s="2"/>
      <c r="B357" s="2"/>
      <c r="C357" s="2"/>
      <c r="D357" s="2"/>
      <c r="E357" s="2"/>
      <c r="F357" s="2"/>
      <c r="G357" s="25"/>
      <c r="I357" s="23"/>
    </row>
    <row r="358" spans="1:9" ht="12.75">
      <c r="A358" s="2"/>
      <c r="B358" s="2"/>
      <c r="C358" s="2"/>
      <c r="D358" s="2"/>
      <c r="E358" s="2"/>
      <c r="F358" s="2"/>
      <c r="G358" s="25"/>
      <c r="I358" s="23"/>
    </row>
    <row r="359" spans="1:9" ht="12.75">
      <c r="A359" s="2"/>
      <c r="B359" s="2"/>
      <c r="C359" s="2"/>
      <c r="D359" s="2"/>
      <c r="E359" s="2"/>
      <c r="F359" s="2"/>
      <c r="G359" s="25"/>
      <c r="I359" s="23"/>
    </row>
    <row r="360" spans="1:9" ht="12.75">
      <c r="A360" s="2"/>
      <c r="B360" s="2"/>
      <c r="C360" s="2"/>
      <c r="D360" s="2"/>
      <c r="E360" s="2"/>
      <c r="F360" s="2"/>
      <c r="G360" s="25"/>
      <c r="I360" s="23"/>
    </row>
    <row r="361" spans="1:9" ht="12.75">
      <c r="A361" s="2"/>
      <c r="B361" s="2"/>
      <c r="C361" s="2"/>
      <c r="D361" s="2"/>
      <c r="E361" s="2"/>
      <c r="F361" s="2"/>
      <c r="G361" s="25"/>
      <c r="I361" s="23"/>
    </row>
    <row r="362" spans="1:9" ht="12.75">
      <c r="A362" s="2"/>
      <c r="B362" s="2"/>
      <c r="C362" s="2"/>
      <c r="D362" s="2"/>
      <c r="E362" s="2"/>
      <c r="F362" s="2"/>
      <c r="G362" s="25"/>
      <c r="I362" s="23"/>
    </row>
    <row r="363" spans="1:9" ht="12.75">
      <c r="A363" s="2"/>
      <c r="B363" s="2"/>
      <c r="C363" s="2"/>
      <c r="D363" s="2"/>
      <c r="E363" s="2"/>
      <c r="F363" s="2"/>
      <c r="G363" s="25"/>
      <c r="I363" s="23"/>
    </row>
    <row r="364" spans="1:9" ht="12.75">
      <c r="A364" s="2"/>
      <c r="B364" s="2"/>
      <c r="C364" s="2"/>
      <c r="D364" s="2"/>
      <c r="E364" s="2"/>
      <c r="F364" s="2"/>
      <c r="G364" s="25"/>
      <c r="I364" s="23"/>
    </row>
    <row r="365" spans="1:9" ht="12.75">
      <c r="A365" s="2"/>
      <c r="B365" s="2"/>
      <c r="C365" s="2"/>
      <c r="D365" s="2"/>
      <c r="E365" s="2"/>
      <c r="F365" s="2"/>
      <c r="G365" s="25"/>
      <c r="I365" s="23"/>
    </row>
    <row r="366" spans="1:9" ht="12.75">
      <c r="A366" s="2"/>
      <c r="B366" s="2"/>
      <c r="C366" s="2"/>
      <c r="D366" s="2"/>
      <c r="E366" s="2"/>
      <c r="F366" s="2"/>
      <c r="G366" s="25"/>
      <c r="I366" s="23"/>
    </row>
    <row r="367" spans="1:9" ht="12.75">
      <c r="A367" s="2"/>
      <c r="B367" s="2"/>
      <c r="C367" s="2"/>
      <c r="D367" s="2"/>
      <c r="E367" s="2"/>
      <c r="F367" s="2"/>
      <c r="G367" s="25"/>
      <c r="I367" s="23"/>
    </row>
    <row r="368" spans="1:9" ht="12.75">
      <c r="A368" s="2"/>
      <c r="B368" s="2"/>
      <c r="C368" s="2"/>
      <c r="D368" s="2"/>
      <c r="E368" s="2"/>
      <c r="F368" s="2"/>
      <c r="G368" s="25"/>
      <c r="I368" s="23"/>
    </row>
    <row r="369" spans="1:9" ht="12.75">
      <c r="A369" s="2"/>
      <c r="B369" s="2"/>
      <c r="C369" s="2"/>
      <c r="D369" s="2"/>
      <c r="E369" s="2"/>
      <c r="F369" s="2"/>
      <c r="G369" s="25"/>
      <c r="I369" s="23"/>
    </row>
    <row r="370" spans="1:9" ht="12.75">
      <c r="A370" s="2"/>
      <c r="B370" s="2"/>
      <c r="C370" s="2"/>
      <c r="D370" s="2"/>
      <c r="E370" s="2"/>
      <c r="F370" s="2"/>
      <c r="G370" s="25"/>
      <c r="I370" s="23"/>
    </row>
    <row r="371" spans="1:9" ht="12.75">
      <c r="A371" s="2"/>
      <c r="B371" s="2"/>
      <c r="C371" s="2"/>
      <c r="D371" s="2"/>
      <c r="E371" s="2"/>
      <c r="F371" s="2"/>
      <c r="G371" s="25"/>
      <c r="I371" s="23"/>
    </row>
    <row r="372" spans="1:9" ht="12.75">
      <c r="A372" s="2"/>
      <c r="B372" s="2"/>
      <c r="C372" s="2"/>
      <c r="D372" s="2"/>
      <c r="E372" s="2"/>
      <c r="F372" s="2"/>
      <c r="G372" s="25"/>
      <c r="I372" s="23"/>
    </row>
    <row r="373" spans="1:9" ht="12.75">
      <c r="A373" s="2"/>
      <c r="B373" s="2"/>
      <c r="C373" s="2"/>
      <c r="D373" s="2"/>
      <c r="E373" s="2"/>
      <c r="F373" s="2"/>
      <c r="G373" s="25"/>
      <c r="I373" s="23"/>
    </row>
    <row r="374" spans="1:9" ht="12.75">
      <c r="A374" s="2"/>
      <c r="B374" s="2"/>
      <c r="C374" s="2"/>
      <c r="D374" s="2"/>
      <c r="E374" s="2"/>
      <c r="F374" s="2"/>
      <c r="G374" s="25"/>
      <c r="I374" s="23"/>
    </row>
    <row r="375" spans="1:9" ht="12.75">
      <c r="A375" s="2"/>
      <c r="B375" s="2"/>
      <c r="C375" s="2"/>
      <c r="D375" s="2"/>
      <c r="E375" s="2"/>
      <c r="F375" s="2"/>
      <c r="G375" s="25"/>
      <c r="I375" s="23"/>
    </row>
    <row r="376" spans="1:9" ht="12.75">
      <c r="A376" s="2"/>
      <c r="B376" s="2"/>
      <c r="C376" s="2"/>
      <c r="D376" s="2"/>
      <c r="E376" s="2"/>
      <c r="F376" s="2"/>
      <c r="G376" s="25"/>
      <c r="I376" s="23"/>
    </row>
    <row r="377" spans="1:9" ht="12.75">
      <c r="A377" s="2"/>
      <c r="B377" s="2"/>
      <c r="C377" s="2"/>
      <c r="D377" s="2"/>
      <c r="E377" s="2"/>
      <c r="F377" s="2"/>
      <c r="G377" s="25"/>
      <c r="I377" s="23"/>
    </row>
    <row r="378" spans="1:9" ht="12.75">
      <c r="A378" s="2"/>
      <c r="B378" s="2"/>
      <c r="C378" s="2"/>
      <c r="D378" s="2"/>
      <c r="E378" s="2"/>
      <c r="F378" s="2"/>
      <c r="G378" s="25"/>
      <c r="I378" s="23"/>
    </row>
    <row r="379" spans="1:9" ht="12.75">
      <c r="A379" s="2"/>
      <c r="B379" s="2"/>
      <c r="C379" s="2"/>
      <c r="D379" s="2"/>
      <c r="E379" s="2"/>
      <c r="F379" s="2"/>
      <c r="G379" s="25"/>
      <c r="I379" s="23"/>
    </row>
    <row r="380" spans="1:9" ht="12.75">
      <c r="A380" s="2"/>
      <c r="B380" s="2"/>
      <c r="C380" s="2"/>
      <c r="D380" s="2"/>
      <c r="E380" s="2"/>
      <c r="F380" s="2"/>
      <c r="G380" s="25"/>
      <c r="I380" s="23"/>
    </row>
    <row r="381" spans="1:9" ht="12.75">
      <c r="A381" s="2"/>
      <c r="B381" s="2"/>
      <c r="C381" s="2"/>
      <c r="D381" s="2"/>
      <c r="E381" s="2"/>
      <c r="F381" s="2"/>
      <c r="G381" s="25"/>
      <c r="I381" s="23"/>
    </row>
    <row r="382" spans="1:9" ht="12.75">
      <c r="A382" s="2"/>
      <c r="B382" s="2"/>
      <c r="C382" s="2"/>
      <c r="D382" s="2"/>
      <c r="E382" s="2"/>
      <c r="F382" s="2"/>
      <c r="G382" s="25"/>
      <c r="I382" s="23"/>
    </row>
    <row r="383" spans="1:9" ht="12.75">
      <c r="A383" s="2"/>
      <c r="B383" s="2"/>
      <c r="C383" s="2"/>
      <c r="D383" s="2"/>
      <c r="E383" s="2"/>
      <c r="F383" s="2"/>
      <c r="G383" s="25"/>
      <c r="I383" s="23"/>
    </row>
    <row r="384" spans="1:9" ht="12.75">
      <c r="A384" s="2"/>
      <c r="B384" s="2"/>
      <c r="C384" s="2"/>
      <c r="D384" s="2"/>
      <c r="E384" s="2"/>
      <c r="F384" s="2"/>
      <c r="G384" s="25"/>
      <c r="I384" s="23"/>
    </row>
    <row r="385" spans="1:9" ht="12.75">
      <c r="A385" s="2"/>
      <c r="B385" s="2"/>
      <c r="C385" s="2"/>
      <c r="D385" s="2"/>
      <c r="E385" s="2"/>
      <c r="F385" s="2"/>
      <c r="G385" s="25"/>
      <c r="I385" s="23"/>
    </row>
    <row r="386" spans="1:9" ht="12.75">
      <c r="A386" s="2"/>
      <c r="B386" s="2"/>
      <c r="C386" s="2"/>
      <c r="D386" s="2"/>
      <c r="E386" s="2"/>
      <c r="F386" s="2"/>
      <c r="G386" s="25"/>
      <c r="I386" s="23"/>
    </row>
    <row r="387" spans="1:9" ht="12.75">
      <c r="A387" s="2"/>
      <c r="B387" s="2"/>
      <c r="C387" s="2"/>
      <c r="D387" s="2"/>
      <c r="E387" s="2"/>
      <c r="F387" s="2"/>
      <c r="G387" s="25"/>
      <c r="I387" s="23"/>
    </row>
    <row r="388" spans="1:9" ht="12.75">
      <c r="A388" s="2"/>
      <c r="B388" s="2"/>
      <c r="C388" s="2"/>
      <c r="D388" s="2"/>
      <c r="E388" s="2"/>
      <c r="F388" s="2"/>
      <c r="G388" s="25"/>
      <c r="I388" s="23"/>
    </row>
    <row r="389" spans="1:9" ht="12.75">
      <c r="A389" s="2"/>
      <c r="B389" s="2"/>
      <c r="C389" s="2"/>
      <c r="D389" s="2"/>
      <c r="E389" s="2"/>
      <c r="F389" s="2"/>
      <c r="G389" s="25"/>
      <c r="I389" s="23"/>
    </row>
    <row r="390" spans="1:9" ht="12.75">
      <c r="A390" s="2"/>
      <c r="B390" s="2"/>
      <c r="C390" s="2"/>
      <c r="D390" s="2"/>
      <c r="E390" s="2"/>
      <c r="F390" s="2"/>
      <c r="G390" s="25"/>
      <c r="I390" s="23"/>
    </row>
    <row r="391" spans="1:9" ht="12.75">
      <c r="A391" s="2"/>
      <c r="B391" s="2"/>
      <c r="C391" s="2"/>
      <c r="D391" s="2"/>
      <c r="E391" s="2"/>
      <c r="F391" s="2"/>
      <c r="G391" s="25"/>
      <c r="I391" s="23"/>
    </row>
    <row r="392" spans="1:9" ht="12.75">
      <c r="A392" s="2"/>
      <c r="B392" s="2"/>
      <c r="C392" s="2"/>
      <c r="D392" s="2"/>
      <c r="E392" s="2"/>
      <c r="F392" s="2"/>
      <c r="G392" s="25"/>
      <c r="I392" s="23"/>
    </row>
    <row r="393" spans="1:9" ht="12.75">
      <c r="A393" s="2"/>
      <c r="B393" s="2"/>
      <c r="C393" s="2"/>
      <c r="D393" s="2"/>
      <c r="E393" s="2"/>
      <c r="F393" s="2"/>
      <c r="G393" s="25"/>
      <c r="I393" s="23"/>
    </row>
    <row r="394" spans="1:9" ht="12.75">
      <c r="A394" s="2"/>
      <c r="B394" s="2"/>
      <c r="C394" s="2"/>
      <c r="D394" s="2"/>
      <c r="E394" s="2"/>
      <c r="F394" s="2"/>
      <c r="G394" s="25"/>
      <c r="I394" s="23"/>
    </row>
    <row r="395" spans="1:9" ht="12.75">
      <c r="A395" s="2"/>
      <c r="B395" s="2"/>
      <c r="C395" s="2"/>
      <c r="D395" s="2"/>
      <c r="E395" s="2"/>
      <c r="F395" s="2"/>
      <c r="G395" s="25"/>
      <c r="I395" s="23"/>
    </row>
    <row r="396" spans="1:9" ht="12.75">
      <c r="A396" s="2"/>
      <c r="B396" s="2"/>
      <c r="C396" s="2"/>
      <c r="D396" s="2"/>
      <c r="E396" s="2"/>
      <c r="F396" s="2"/>
      <c r="G396" s="25"/>
      <c r="I396" s="23"/>
    </row>
    <row r="397" spans="1:9" ht="12.75">
      <c r="A397" s="2"/>
      <c r="B397" s="2"/>
      <c r="C397" s="2"/>
      <c r="D397" s="2"/>
      <c r="E397" s="2"/>
      <c r="F397" s="2"/>
      <c r="G397" s="25"/>
      <c r="I397" s="23"/>
    </row>
    <row r="398" spans="1:9" ht="12.75">
      <c r="A398" s="2"/>
      <c r="B398" s="2"/>
      <c r="C398" s="2"/>
      <c r="D398" s="2"/>
      <c r="E398" s="2"/>
      <c r="F398" s="2"/>
      <c r="G398" s="25"/>
      <c r="I398" s="23"/>
    </row>
    <row r="399" spans="1:9" ht="12.75">
      <c r="A399" s="2"/>
      <c r="B399" s="2"/>
      <c r="C399" s="2"/>
      <c r="D399" s="2"/>
      <c r="E399" s="2"/>
      <c r="F399" s="2"/>
      <c r="G399" s="25"/>
      <c r="I399" s="23"/>
    </row>
    <row r="400" spans="1:9" ht="12.75">
      <c r="A400" s="2"/>
      <c r="B400" s="2"/>
      <c r="C400" s="2"/>
      <c r="D400" s="2"/>
      <c r="E400" s="2"/>
      <c r="F400" s="2"/>
      <c r="G400" s="25"/>
      <c r="I400" s="23"/>
    </row>
    <row r="401" spans="1:9" ht="12.75">
      <c r="A401" s="2"/>
      <c r="B401" s="2"/>
      <c r="C401" s="2"/>
      <c r="D401" s="2"/>
      <c r="E401" s="2"/>
      <c r="F401" s="2"/>
      <c r="G401" s="25"/>
      <c r="I401" s="23"/>
    </row>
    <row r="402" spans="1:9" ht="12.75">
      <c r="A402" s="2"/>
      <c r="B402" s="2"/>
      <c r="C402" s="2"/>
      <c r="D402" s="2"/>
      <c r="E402" s="2"/>
      <c r="F402" s="2"/>
      <c r="G402" s="25"/>
      <c r="I402" s="23"/>
    </row>
    <row r="403" spans="1:9" ht="12.75">
      <c r="A403" s="2"/>
      <c r="B403" s="2"/>
      <c r="C403" s="2"/>
      <c r="D403" s="2"/>
      <c r="E403" s="2"/>
      <c r="F403" s="2"/>
      <c r="G403" s="25"/>
      <c r="I403" s="23"/>
    </row>
    <row r="404" spans="1:9" ht="12.75">
      <c r="A404" s="2"/>
      <c r="B404" s="2"/>
      <c r="C404" s="2"/>
      <c r="D404" s="2"/>
      <c r="E404" s="2"/>
      <c r="F404" s="2"/>
      <c r="G404" s="25"/>
      <c r="I404" s="23"/>
    </row>
    <row r="405" spans="1:9" ht="12.75">
      <c r="A405" s="2"/>
      <c r="B405" s="2"/>
      <c r="C405" s="2"/>
      <c r="D405" s="2"/>
      <c r="E405" s="2"/>
      <c r="F405" s="2"/>
      <c r="G405" s="25"/>
      <c r="I405" s="23"/>
    </row>
    <row r="406" spans="1:9" ht="12.75">
      <c r="A406" s="2"/>
      <c r="B406" s="2"/>
      <c r="C406" s="2"/>
      <c r="D406" s="2"/>
      <c r="E406" s="2"/>
      <c r="F406" s="2"/>
      <c r="G406" s="25"/>
      <c r="I406" s="23"/>
    </row>
    <row r="407" spans="1:9" ht="12.75">
      <c r="A407" s="2"/>
      <c r="B407" s="2"/>
      <c r="C407" s="2"/>
      <c r="D407" s="2"/>
      <c r="E407" s="2"/>
      <c r="F407" s="2"/>
      <c r="G407" s="25"/>
      <c r="I407" s="23"/>
    </row>
    <row r="408" spans="1:9" ht="12.75">
      <c r="A408" s="2"/>
      <c r="B408" s="2"/>
      <c r="C408" s="2"/>
      <c r="D408" s="2"/>
      <c r="E408" s="2"/>
      <c r="F408" s="2"/>
      <c r="G408" s="25"/>
      <c r="I408" s="23"/>
    </row>
    <row r="409" spans="1:9" ht="12.75">
      <c r="A409" s="2"/>
      <c r="B409" s="2"/>
      <c r="C409" s="2"/>
      <c r="D409" s="2"/>
      <c r="E409" s="2"/>
      <c r="F409" s="2"/>
      <c r="G409" s="25"/>
      <c r="I409" s="23"/>
    </row>
    <row r="410" spans="1:9" ht="12.75">
      <c r="A410" s="2"/>
      <c r="B410" s="2"/>
      <c r="C410" s="2"/>
      <c r="D410" s="2"/>
      <c r="E410" s="2"/>
      <c r="F410" s="2"/>
      <c r="G410" s="25"/>
      <c r="I410" s="23"/>
    </row>
    <row r="411" spans="1:9" ht="12.75">
      <c r="A411" s="2"/>
      <c r="B411" s="2"/>
      <c r="C411" s="2"/>
      <c r="D411" s="2"/>
      <c r="E411" s="2"/>
      <c r="F411" s="2"/>
      <c r="G411" s="25"/>
      <c r="I411" s="23"/>
    </row>
    <row r="412" spans="1:9" ht="12.75">
      <c r="A412" s="2"/>
      <c r="B412" s="2"/>
      <c r="C412" s="2"/>
      <c r="D412" s="2"/>
      <c r="E412" s="2"/>
      <c r="F412" s="2"/>
      <c r="G412" s="25"/>
      <c r="I412" s="23"/>
    </row>
    <row r="413" spans="1:9" ht="12.75">
      <c r="A413" s="2"/>
      <c r="B413" s="2"/>
      <c r="C413" s="2"/>
      <c r="D413" s="2"/>
      <c r="E413" s="2"/>
      <c r="F413" s="2"/>
      <c r="G413" s="25"/>
      <c r="I413" s="23"/>
    </row>
    <row r="414" spans="1:9" ht="12.75">
      <c r="A414" s="2"/>
      <c r="B414" s="2"/>
      <c r="C414" s="2"/>
      <c r="D414" s="2"/>
      <c r="E414" s="2"/>
      <c r="F414" s="2"/>
      <c r="G414" s="25"/>
      <c r="I414" s="23"/>
    </row>
    <row r="415" spans="1:9" ht="12.75">
      <c r="A415" s="2"/>
      <c r="B415" s="2"/>
      <c r="C415" s="2"/>
      <c r="D415" s="2"/>
      <c r="E415" s="2"/>
      <c r="F415" s="2"/>
      <c r="G415" s="25"/>
      <c r="I415" s="23"/>
    </row>
    <row r="416" spans="1:9" ht="12.75">
      <c r="A416" s="2"/>
      <c r="B416" s="2"/>
      <c r="C416" s="2"/>
      <c r="D416" s="2"/>
      <c r="E416" s="2"/>
      <c r="F416" s="2"/>
      <c r="G416" s="25"/>
      <c r="I416" s="23"/>
    </row>
    <row r="417" spans="1:9" ht="12.75">
      <c r="A417" s="2"/>
      <c r="B417" s="2"/>
      <c r="C417" s="2"/>
      <c r="D417" s="2"/>
      <c r="E417" s="2"/>
      <c r="F417" s="2"/>
      <c r="G417" s="25"/>
      <c r="I417" s="23"/>
    </row>
    <row r="418" spans="1:9" ht="12.75">
      <c r="A418" s="2"/>
      <c r="B418" s="2"/>
      <c r="C418" s="2"/>
      <c r="D418" s="2"/>
      <c r="E418" s="2"/>
      <c r="F418" s="2"/>
      <c r="G418" s="25"/>
      <c r="I418" s="23"/>
    </row>
    <row r="419" spans="1:9" ht="12.75">
      <c r="A419" s="2"/>
      <c r="B419" s="2"/>
      <c r="C419" s="2"/>
      <c r="D419" s="2"/>
      <c r="E419" s="2"/>
      <c r="F419" s="2"/>
      <c r="G419" s="25"/>
      <c r="I419" s="23"/>
    </row>
    <row r="420" spans="1:9" ht="12.75">
      <c r="A420" s="2"/>
      <c r="B420" s="2"/>
      <c r="C420" s="2"/>
      <c r="D420" s="2"/>
      <c r="E420" s="2"/>
      <c r="F420" s="2"/>
      <c r="G420" s="25"/>
      <c r="I420" s="23"/>
    </row>
    <row r="421" spans="1:9" ht="12.75">
      <c r="A421" s="2"/>
      <c r="B421" s="2"/>
      <c r="C421" s="2"/>
      <c r="D421" s="2"/>
      <c r="E421" s="2"/>
      <c r="F421" s="2"/>
      <c r="G421" s="25"/>
      <c r="I421" s="23"/>
    </row>
    <row r="422" spans="1:9" ht="12.75">
      <c r="A422" s="2"/>
      <c r="B422" s="2"/>
      <c r="C422" s="2"/>
      <c r="D422" s="2"/>
      <c r="E422" s="2"/>
      <c r="F422" s="2"/>
      <c r="G422" s="25"/>
      <c r="I422" s="23"/>
    </row>
    <row r="423" spans="1:9" ht="12.75">
      <c r="A423" s="2"/>
      <c r="B423" s="2"/>
      <c r="C423" s="2"/>
      <c r="D423" s="2"/>
      <c r="E423" s="2"/>
      <c r="F423" s="2"/>
      <c r="G423" s="25"/>
      <c r="I423" s="23"/>
    </row>
    <row r="424" spans="1:9" ht="12.75">
      <c r="A424" s="2"/>
      <c r="B424" s="2"/>
      <c r="C424" s="2"/>
      <c r="D424" s="2"/>
      <c r="E424" s="2"/>
      <c r="F424" s="2"/>
      <c r="G424" s="25"/>
      <c r="I424" s="23"/>
    </row>
    <row r="425" spans="1:9" ht="12.75">
      <c r="A425" s="2"/>
      <c r="B425" s="2"/>
      <c r="C425" s="2"/>
      <c r="D425" s="2"/>
      <c r="E425" s="2"/>
      <c r="F425" s="2"/>
      <c r="G425" s="25"/>
      <c r="I425" s="23"/>
    </row>
    <row r="426" spans="1:9" ht="12.75">
      <c r="A426" s="2"/>
      <c r="B426" s="2"/>
      <c r="C426" s="2"/>
      <c r="D426" s="2"/>
      <c r="E426" s="2"/>
      <c r="F426" s="2"/>
      <c r="G426" s="25"/>
      <c r="I426" s="23"/>
    </row>
    <row r="427" spans="1:9" ht="12.75">
      <c r="A427" s="2"/>
      <c r="B427" s="2"/>
      <c r="C427" s="2"/>
      <c r="D427" s="2"/>
      <c r="E427" s="2"/>
      <c r="F427" s="2"/>
      <c r="G427" s="25"/>
      <c r="I427" s="23"/>
    </row>
    <row r="428" spans="1:9" ht="12.75">
      <c r="A428" s="2"/>
      <c r="B428" s="2"/>
      <c r="C428" s="2"/>
      <c r="D428" s="2"/>
      <c r="E428" s="2"/>
      <c r="F428" s="2"/>
      <c r="G428" s="25"/>
      <c r="I428" s="23"/>
    </row>
    <row r="429" spans="1:9" ht="12.75">
      <c r="A429" s="2"/>
      <c r="B429" s="2"/>
      <c r="C429" s="2"/>
      <c r="D429" s="2"/>
      <c r="E429" s="2"/>
      <c r="F429" s="2"/>
      <c r="G429" s="25"/>
      <c r="I429" s="23"/>
    </row>
    <row r="430" spans="1:9" ht="12.75">
      <c r="A430" s="2"/>
      <c r="B430" s="2"/>
      <c r="C430" s="2"/>
      <c r="D430" s="2"/>
      <c r="E430" s="2"/>
      <c r="F430" s="2"/>
      <c r="G430" s="25"/>
      <c r="I430" s="23"/>
    </row>
    <row r="431" spans="1:9" ht="12.75">
      <c r="A431" s="2"/>
      <c r="B431" s="2"/>
      <c r="C431" s="2"/>
      <c r="D431" s="2"/>
      <c r="E431" s="2"/>
      <c r="F431" s="2"/>
      <c r="G431" s="25"/>
      <c r="I431" s="23"/>
    </row>
    <row r="432" spans="1:9" ht="12.75">
      <c r="A432" s="2"/>
      <c r="B432" s="2"/>
      <c r="C432" s="2"/>
      <c r="D432" s="2"/>
      <c r="E432" s="2"/>
      <c r="F432" s="2"/>
      <c r="G432" s="25"/>
      <c r="I432" s="23"/>
    </row>
    <row r="433" spans="1:9" ht="12.75">
      <c r="A433" s="2"/>
      <c r="B433" s="2"/>
      <c r="C433" s="2"/>
      <c r="D433" s="2"/>
      <c r="E433" s="2"/>
      <c r="F433" s="2"/>
      <c r="G433" s="25"/>
      <c r="I433" s="23"/>
    </row>
    <row r="434" spans="1:9" ht="12.75">
      <c r="A434" s="2"/>
      <c r="B434" s="2"/>
      <c r="C434" s="2"/>
      <c r="D434" s="2"/>
      <c r="E434" s="2"/>
      <c r="F434" s="2"/>
      <c r="G434" s="25"/>
      <c r="I434" s="23"/>
    </row>
    <row r="435" spans="1:9" ht="12.75">
      <c r="A435" s="2"/>
      <c r="B435" s="2"/>
      <c r="C435" s="2"/>
      <c r="D435" s="2"/>
      <c r="E435" s="2"/>
      <c r="F435" s="2"/>
      <c r="G435" s="25"/>
      <c r="I435" s="23"/>
    </row>
    <row r="436" spans="1:9" ht="12.75">
      <c r="A436" s="2"/>
      <c r="B436" s="2"/>
      <c r="C436" s="2"/>
      <c r="D436" s="2"/>
      <c r="E436" s="2"/>
      <c r="F436" s="2"/>
      <c r="G436" s="25"/>
      <c r="I436" s="23"/>
    </row>
    <row r="437" spans="1:9" ht="12.75">
      <c r="A437" s="2"/>
      <c r="B437" s="2"/>
      <c r="C437" s="2"/>
      <c r="D437" s="2"/>
      <c r="E437" s="2"/>
      <c r="F437" s="2"/>
      <c r="G437" s="25"/>
      <c r="I437" s="23"/>
    </row>
    <row r="438" spans="1:9" ht="12.75">
      <c r="A438" s="2"/>
      <c r="B438" s="2"/>
      <c r="C438" s="2"/>
      <c r="D438" s="2"/>
      <c r="E438" s="2"/>
      <c r="F438" s="2"/>
      <c r="G438" s="25"/>
      <c r="I438" s="23"/>
    </row>
    <row r="439" spans="1:9" ht="12.75">
      <c r="A439" s="2"/>
      <c r="B439" s="2"/>
      <c r="C439" s="2"/>
      <c r="D439" s="2"/>
      <c r="E439" s="2"/>
      <c r="F439" s="2"/>
      <c r="G439" s="25"/>
      <c r="I439" s="23"/>
    </row>
    <row r="440" spans="1:9" ht="12.75">
      <c r="A440" s="2"/>
      <c r="B440" s="2"/>
      <c r="C440" s="2"/>
      <c r="D440" s="2"/>
      <c r="E440" s="2"/>
      <c r="F440" s="2"/>
      <c r="G440" s="25"/>
      <c r="I440" s="23"/>
    </row>
    <row r="441" spans="1:9" ht="12.75">
      <c r="A441" s="2"/>
      <c r="B441" s="2"/>
      <c r="C441" s="2"/>
      <c r="D441" s="2"/>
      <c r="E441" s="2"/>
      <c r="F441" s="2"/>
      <c r="G441" s="25"/>
      <c r="I441" s="23"/>
    </row>
    <row r="442" spans="1:9" ht="12.75">
      <c r="A442" s="2"/>
      <c r="B442" s="2"/>
      <c r="C442" s="2"/>
      <c r="D442" s="2"/>
      <c r="E442" s="2"/>
      <c r="F442" s="2"/>
      <c r="G442" s="25"/>
      <c r="I442" s="23"/>
    </row>
    <row r="443" spans="1:9" ht="12.75">
      <c r="A443" s="2"/>
      <c r="B443" s="2"/>
      <c r="C443" s="2"/>
      <c r="D443" s="2"/>
      <c r="E443" s="2"/>
      <c r="F443" s="2"/>
      <c r="G443" s="25"/>
      <c r="I443" s="23"/>
    </row>
    <row r="444" spans="1:9" ht="12.75">
      <c r="A444" s="2"/>
      <c r="B444" s="2"/>
      <c r="C444" s="2"/>
      <c r="D444" s="2"/>
      <c r="E444" s="2"/>
      <c r="F444" s="2"/>
      <c r="G444" s="25"/>
      <c r="I444" s="23"/>
    </row>
    <row r="445" spans="1:9" ht="12.75">
      <c r="A445" s="2"/>
      <c r="B445" s="2"/>
      <c r="C445" s="2"/>
      <c r="D445" s="2"/>
      <c r="E445" s="2"/>
      <c r="F445" s="2"/>
      <c r="G445" s="25"/>
      <c r="I445" s="23"/>
    </row>
    <row r="446" spans="1:9" ht="12.75">
      <c r="A446" s="2"/>
      <c r="B446" s="2"/>
      <c r="C446" s="2"/>
      <c r="D446" s="2"/>
      <c r="E446" s="2"/>
      <c r="F446" s="2"/>
      <c r="G446" s="25"/>
      <c r="I446" s="23"/>
    </row>
    <row r="447" spans="1:9" ht="12.75">
      <c r="A447" s="2"/>
      <c r="B447" s="2"/>
      <c r="C447" s="2"/>
      <c r="D447" s="2"/>
      <c r="E447" s="2"/>
      <c r="F447" s="2"/>
      <c r="G447" s="25"/>
      <c r="I447" s="23"/>
    </row>
    <row r="448" spans="1:9" ht="12.75">
      <c r="A448" s="2"/>
      <c r="B448" s="2"/>
      <c r="C448" s="2"/>
      <c r="D448" s="2"/>
      <c r="E448" s="2"/>
      <c r="F448" s="2"/>
      <c r="G448" s="25"/>
      <c r="I448" s="23"/>
    </row>
    <row r="449" spans="1:9" ht="12.75">
      <c r="A449" s="2"/>
      <c r="B449" s="2"/>
      <c r="C449" s="2"/>
      <c r="D449" s="2"/>
      <c r="E449" s="2"/>
      <c r="F449" s="2"/>
      <c r="G449" s="25"/>
      <c r="I449" s="23"/>
    </row>
    <row r="450" spans="1:9" ht="12.75">
      <c r="A450" s="2"/>
      <c r="B450" s="2"/>
      <c r="C450" s="2"/>
      <c r="D450" s="2"/>
      <c r="E450" s="2"/>
      <c r="F450" s="2"/>
      <c r="G450" s="25"/>
      <c r="I450" s="23"/>
    </row>
    <row r="451" spans="1:9" ht="12.75">
      <c r="A451" s="2"/>
      <c r="B451" s="2"/>
      <c r="C451" s="2"/>
      <c r="D451" s="2"/>
      <c r="E451" s="2"/>
      <c r="F451" s="2"/>
      <c r="G451" s="25"/>
      <c r="I451" s="23"/>
    </row>
    <row r="452" spans="1:9" ht="12.75">
      <c r="A452" s="2"/>
      <c r="B452" s="2"/>
      <c r="C452" s="2"/>
      <c r="D452" s="2"/>
      <c r="E452" s="2"/>
      <c r="F452" s="2"/>
      <c r="G452" s="25"/>
      <c r="I452" s="23"/>
    </row>
    <row r="453" spans="1:9" ht="12.75">
      <c r="A453" s="2"/>
      <c r="B453" s="2"/>
      <c r="C453" s="2"/>
      <c r="D453" s="2"/>
      <c r="E453" s="2"/>
      <c r="F453" s="2"/>
      <c r="G453" s="25"/>
      <c r="I453" s="23"/>
    </row>
    <row r="454" spans="1:9" ht="12.75">
      <c r="A454" s="2"/>
      <c r="B454" s="2"/>
      <c r="C454" s="2"/>
      <c r="D454" s="2"/>
      <c r="E454" s="2"/>
      <c r="F454" s="2"/>
      <c r="G454" s="25"/>
      <c r="I454" s="23"/>
    </row>
    <row r="455" spans="1:9" ht="12.75">
      <c r="A455" s="2"/>
      <c r="B455" s="2"/>
      <c r="C455" s="2"/>
      <c r="D455" s="2"/>
      <c r="E455" s="2"/>
      <c r="F455" s="2"/>
      <c r="G455" s="25"/>
      <c r="I455" s="23"/>
    </row>
    <row r="456" spans="1:9" ht="12.75">
      <c r="A456" s="2"/>
      <c r="B456" s="2"/>
      <c r="C456" s="2"/>
      <c r="D456" s="2"/>
      <c r="E456" s="2"/>
      <c r="F456" s="2"/>
      <c r="G456" s="25"/>
      <c r="I456" s="23"/>
    </row>
    <row r="457" spans="1:9" ht="12.75">
      <c r="A457" s="2"/>
      <c r="B457" s="2"/>
      <c r="C457" s="2"/>
      <c r="D457" s="2"/>
      <c r="E457" s="2"/>
      <c r="F457" s="2"/>
      <c r="G457" s="25"/>
      <c r="I457" s="23"/>
    </row>
    <row r="458" spans="1:9" ht="12.75">
      <c r="A458" s="2"/>
      <c r="B458" s="2"/>
      <c r="C458" s="2"/>
      <c r="D458" s="2"/>
      <c r="E458" s="2"/>
      <c r="F458" s="2"/>
      <c r="G458" s="25"/>
      <c r="I458" s="23"/>
    </row>
    <row r="459" spans="1:9" ht="12.75">
      <c r="A459" s="2"/>
      <c r="B459" s="2"/>
      <c r="C459" s="2"/>
      <c r="D459" s="2"/>
      <c r="E459" s="2"/>
      <c r="F459" s="2"/>
      <c r="G459" s="25"/>
      <c r="I459" s="23"/>
    </row>
    <row r="460" spans="1:9" ht="12.75">
      <c r="A460" s="2"/>
      <c r="B460" s="2"/>
      <c r="C460" s="2"/>
      <c r="D460" s="2"/>
      <c r="E460" s="2"/>
      <c r="F460" s="2"/>
      <c r="G460" s="25"/>
      <c r="I460" s="23"/>
    </row>
    <row r="461" spans="1:9" ht="12.75">
      <c r="A461" s="2"/>
      <c r="B461" s="2"/>
      <c r="C461" s="2"/>
      <c r="D461" s="2"/>
      <c r="E461" s="2"/>
      <c r="F461" s="2"/>
      <c r="G461" s="25"/>
      <c r="I461" s="23"/>
    </row>
    <row r="462" spans="1:9" ht="12.75">
      <c r="A462" s="2"/>
      <c r="B462" s="2"/>
      <c r="C462" s="2"/>
      <c r="D462" s="2"/>
      <c r="E462" s="2"/>
      <c r="F462" s="2"/>
      <c r="G462" s="25"/>
      <c r="I462" s="23"/>
    </row>
    <row r="463" spans="1:9" ht="12.75">
      <c r="A463" s="2"/>
      <c r="B463" s="2"/>
      <c r="C463" s="2"/>
      <c r="D463" s="2"/>
      <c r="E463" s="2"/>
      <c r="F463" s="2"/>
      <c r="G463" s="25"/>
      <c r="I463" s="23"/>
    </row>
    <row r="464" spans="1:9" ht="12.75">
      <c r="A464" s="2"/>
      <c r="B464" s="2"/>
      <c r="C464" s="2"/>
      <c r="D464" s="2"/>
      <c r="E464" s="2"/>
      <c r="F464" s="2"/>
      <c r="G464" s="25"/>
      <c r="I464" s="23"/>
    </row>
    <row r="465" spans="1:9" ht="12.75">
      <c r="A465" s="2"/>
      <c r="B465" s="2"/>
      <c r="C465" s="2"/>
      <c r="D465" s="2"/>
      <c r="E465" s="2"/>
      <c r="F465" s="2"/>
      <c r="G465" s="25"/>
      <c r="I465" s="23"/>
    </row>
    <row r="466" spans="1:9" ht="12.75">
      <c r="A466" s="2"/>
      <c r="B466" s="2"/>
      <c r="C466" s="2"/>
      <c r="D466" s="2"/>
      <c r="E466" s="2"/>
      <c r="F466" s="2"/>
      <c r="G466" s="25"/>
      <c r="I466" s="23"/>
    </row>
    <row r="467" spans="1:9" ht="12.75">
      <c r="A467" s="2"/>
      <c r="B467" s="2"/>
      <c r="C467" s="2"/>
      <c r="D467" s="2"/>
      <c r="E467" s="2"/>
      <c r="F467" s="2"/>
      <c r="G467" s="25"/>
      <c r="I467" s="23"/>
    </row>
    <row r="468" spans="1:9" ht="12.75">
      <c r="A468" s="2"/>
      <c r="B468" s="2"/>
      <c r="C468" s="2"/>
      <c r="D468" s="2"/>
      <c r="E468" s="2"/>
      <c r="F468" s="2"/>
      <c r="G468" s="25"/>
      <c r="I468" s="23"/>
    </row>
    <row r="469" spans="1:9" ht="12.75">
      <c r="A469" s="2"/>
      <c r="B469" s="2"/>
      <c r="C469" s="2"/>
      <c r="D469" s="2"/>
      <c r="E469" s="2"/>
      <c r="F469" s="2"/>
      <c r="G469" s="25"/>
      <c r="I469" s="23"/>
    </row>
    <row r="470" spans="1:9" ht="12.75">
      <c r="A470" s="2"/>
      <c r="B470" s="2"/>
      <c r="C470" s="2"/>
      <c r="D470" s="2"/>
      <c r="E470" s="2"/>
      <c r="F470" s="2"/>
      <c r="G470" s="25"/>
      <c r="I470" s="23"/>
    </row>
    <row r="471" spans="1:9" ht="12.75">
      <c r="A471" s="2"/>
      <c r="B471" s="2"/>
      <c r="C471" s="2"/>
      <c r="D471" s="2"/>
      <c r="E471" s="2"/>
      <c r="F471" s="2"/>
      <c r="G471" s="25"/>
      <c r="I471" s="23"/>
    </row>
    <row r="472" spans="1:9" ht="12.75">
      <c r="A472" s="2"/>
      <c r="B472" s="2"/>
      <c r="C472" s="2"/>
      <c r="D472" s="2"/>
      <c r="E472" s="2"/>
      <c r="F472" s="2"/>
      <c r="G472" s="25"/>
      <c r="I472" s="23"/>
    </row>
    <row r="473" spans="1:9" ht="12.75">
      <c r="A473" s="2"/>
      <c r="B473" s="2"/>
      <c r="C473" s="2"/>
      <c r="D473" s="2"/>
      <c r="E473" s="2"/>
      <c r="F473" s="2"/>
      <c r="G473" s="25"/>
      <c r="I473" s="23"/>
    </row>
    <row r="474" spans="1:9" ht="12.75">
      <c r="A474" s="2"/>
      <c r="B474" s="2"/>
      <c r="C474" s="2"/>
      <c r="D474" s="2"/>
      <c r="E474" s="2"/>
      <c r="F474" s="2"/>
      <c r="G474" s="25"/>
      <c r="I474" s="23"/>
    </row>
    <row r="475" spans="1:9" ht="12.75">
      <c r="A475" s="2"/>
      <c r="B475" s="2"/>
      <c r="C475" s="2"/>
      <c r="D475" s="2"/>
      <c r="E475" s="2"/>
      <c r="F475" s="2"/>
      <c r="G475" s="25"/>
      <c r="I475" s="23"/>
    </row>
    <row r="476" spans="1:9" ht="12.75">
      <c r="A476" s="2"/>
      <c r="B476" s="2"/>
      <c r="C476" s="2"/>
      <c r="D476" s="2"/>
      <c r="E476" s="2"/>
      <c r="F476" s="2"/>
      <c r="G476" s="25"/>
      <c r="I476" s="23"/>
    </row>
    <row r="477" spans="1:9" ht="12.75">
      <c r="A477" s="2"/>
      <c r="B477" s="2"/>
      <c r="C477" s="2"/>
      <c r="D477" s="2"/>
      <c r="E477" s="2"/>
      <c r="F477" s="2"/>
      <c r="G477" s="25"/>
      <c r="I477" s="23"/>
    </row>
    <row r="478" spans="1:9" ht="12.75">
      <c r="A478" s="2"/>
      <c r="B478" s="2"/>
      <c r="C478" s="2"/>
      <c r="D478" s="2"/>
      <c r="E478" s="2"/>
      <c r="F478" s="2"/>
      <c r="G478" s="25"/>
      <c r="I478" s="23"/>
    </row>
    <row r="479" spans="1:9" ht="12.75">
      <c r="A479" s="2"/>
      <c r="B479" s="2"/>
      <c r="C479" s="2"/>
      <c r="D479" s="2"/>
      <c r="E479" s="2"/>
      <c r="F479" s="2"/>
      <c r="G479" s="25"/>
      <c r="I479" s="23"/>
    </row>
    <row r="480" spans="1:9" ht="12.75">
      <c r="A480" s="2"/>
      <c r="B480" s="2"/>
      <c r="C480" s="2"/>
      <c r="D480" s="2"/>
      <c r="E480" s="2"/>
      <c r="F480" s="2"/>
      <c r="G480" s="25"/>
      <c r="I480" s="23"/>
    </row>
    <row r="481" spans="1:9" ht="12.75">
      <c r="A481" s="2"/>
      <c r="B481" s="2"/>
      <c r="C481" s="2"/>
      <c r="D481" s="2"/>
      <c r="E481" s="2"/>
      <c r="F481" s="2"/>
      <c r="G481" s="25"/>
      <c r="I481" s="23"/>
    </row>
    <row r="482" spans="1:9" ht="12.75">
      <c r="A482" s="2"/>
      <c r="B482" s="2"/>
      <c r="C482" s="2"/>
      <c r="D482" s="2"/>
      <c r="E482" s="2"/>
      <c r="F482" s="2"/>
      <c r="G482" s="25"/>
      <c r="I482" s="23"/>
    </row>
    <row r="483" spans="1:9" ht="12.75">
      <c r="A483" s="2"/>
      <c r="B483" s="2"/>
      <c r="C483" s="2"/>
      <c r="D483" s="2"/>
      <c r="E483" s="2"/>
      <c r="F483" s="2"/>
      <c r="G483" s="25"/>
      <c r="I483" s="23"/>
    </row>
    <row r="484" spans="1:9" ht="12.75">
      <c r="A484" s="2"/>
      <c r="B484" s="2"/>
      <c r="C484" s="2"/>
      <c r="D484" s="2"/>
      <c r="E484" s="2"/>
      <c r="F484" s="2"/>
      <c r="G484" s="25"/>
      <c r="I484" s="23"/>
    </row>
    <row r="485" spans="1:9" ht="12.75">
      <c r="A485" s="2"/>
      <c r="B485" s="2"/>
      <c r="C485" s="2"/>
      <c r="D485" s="2"/>
      <c r="E485" s="2"/>
      <c r="F485" s="2"/>
      <c r="G485" s="25"/>
      <c r="I485" s="23"/>
    </row>
    <row r="486" spans="1:9" ht="12.75">
      <c r="A486" s="2"/>
      <c r="B486" s="2"/>
      <c r="C486" s="2"/>
      <c r="D486" s="2"/>
      <c r="E486" s="2"/>
      <c r="F486" s="2"/>
      <c r="G486" s="25"/>
      <c r="I486" s="23"/>
    </row>
    <row r="487" spans="1:9" ht="12.75">
      <c r="A487" s="2"/>
      <c r="B487" s="2"/>
      <c r="C487" s="2"/>
      <c r="D487" s="2"/>
      <c r="E487" s="2"/>
      <c r="F487" s="2"/>
      <c r="G487" s="25"/>
      <c r="I487" s="23"/>
    </row>
    <row r="488" spans="1:9" ht="12.75">
      <c r="A488" s="2"/>
      <c r="B488" s="2"/>
      <c r="C488" s="2"/>
      <c r="D488" s="2"/>
      <c r="E488" s="2"/>
      <c r="F488" s="2"/>
      <c r="G488" s="25"/>
      <c r="I488" s="23"/>
    </row>
    <row r="489" spans="1:9" ht="12.75">
      <c r="A489" s="2"/>
      <c r="B489" s="2"/>
      <c r="C489" s="2"/>
      <c r="D489" s="2"/>
      <c r="E489" s="2"/>
      <c r="F489" s="2"/>
      <c r="G489" s="25"/>
      <c r="I489" s="23"/>
    </row>
    <row r="490" spans="1:9" ht="12.75">
      <c r="A490" s="2"/>
      <c r="B490" s="2"/>
      <c r="C490" s="2"/>
      <c r="D490" s="2"/>
      <c r="E490" s="2"/>
      <c r="F490" s="2"/>
      <c r="G490" s="25"/>
      <c r="I490" s="23"/>
    </row>
    <row r="491" spans="1:9" ht="12.75">
      <c r="A491" s="2"/>
      <c r="B491" s="2"/>
      <c r="C491" s="2"/>
      <c r="D491" s="2"/>
      <c r="E491" s="2"/>
      <c r="F491" s="2"/>
      <c r="G491" s="25"/>
      <c r="I491" s="23"/>
    </row>
    <row r="492" spans="1:9" ht="12.75">
      <c r="A492" s="2"/>
      <c r="B492" s="2"/>
      <c r="C492" s="2"/>
      <c r="D492" s="2"/>
      <c r="E492" s="2"/>
      <c r="F492" s="2"/>
      <c r="G492" s="25"/>
      <c r="I492" s="23"/>
    </row>
    <row r="493" spans="1:9" ht="12.75">
      <c r="A493" s="2"/>
      <c r="B493" s="2"/>
      <c r="C493" s="2"/>
      <c r="D493" s="2"/>
      <c r="E493" s="2"/>
      <c r="F493" s="2"/>
      <c r="G493" s="25"/>
      <c r="I493" s="23"/>
    </row>
    <row r="494" spans="1:9" ht="12.75">
      <c r="A494" s="2"/>
      <c r="B494" s="2"/>
      <c r="C494" s="2"/>
      <c r="D494" s="2"/>
      <c r="E494" s="2"/>
      <c r="F494" s="2"/>
      <c r="G494" s="25"/>
      <c r="I494" s="23"/>
    </row>
    <row r="495" spans="1:9" ht="12.75">
      <c r="A495" s="2"/>
      <c r="B495" s="2"/>
      <c r="C495" s="2"/>
      <c r="D495" s="2"/>
      <c r="E495" s="2"/>
      <c r="F495" s="2"/>
      <c r="G495" s="25"/>
      <c r="I495" s="23"/>
    </row>
    <row r="496" spans="1:9" ht="12.75">
      <c r="A496" s="2"/>
      <c r="B496" s="2"/>
      <c r="C496" s="2"/>
      <c r="D496" s="2"/>
      <c r="E496" s="2"/>
      <c r="F496" s="2"/>
      <c r="G496" s="25"/>
      <c r="I496" s="23"/>
    </row>
    <row r="497" spans="1:9" ht="12.75">
      <c r="A497" s="2"/>
      <c r="B497" s="2"/>
      <c r="C497" s="2"/>
      <c r="D497" s="2"/>
      <c r="E497" s="2"/>
      <c r="F497" s="2"/>
      <c r="G497" s="25"/>
      <c r="I497" s="23"/>
    </row>
    <row r="498" spans="1:9" ht="12.75">
      <c r="A498" s="2"/>
      <c r="B498" s="2"/>
      <c r="C498" s="2"/>
      <c r="D498" s="2"/>
      <c r="E498" s="2"/>
      <c r="F498" s="2"/>
      <c r="G498" s="25"/>
      <c r="I498" s="23"/>
    </row>
    <row r="499" spans="1:9" ht="12.75">
      <c r="A499" s="2"/>
      <c r="B499" s="2"/>
      <c r="C499" s="2"/>
      <c r="D499" s="2"/>
      <c r="E499" s="2"/>
      <c r="F499" s="2"/>
      <c r="G499" s="25"/>
      <c r="I499" s="23"/>
    </row>
    <row r="500" spans="1:9" ht="12.75">
      <c r="A500" s="2"/>
      <c r="B500" s="2"/>
      <c r="C500" s="2"/>
      <c r="D500" s="2"/>
      <c r="E500" s="2"/>
      <c r="F500" s="2"/>
      <c r="G500" s="25"/>
      <c r="I500" s="23"/>
    </row>
    <row r="501" spans="1:9" ht="12.75">
      <c r="A501" s="2"/>
      <c r="B501" s="2"/>
      <c r="C501" s="2"/>
      <c r="D501" s="2"/>
      <c r="E501" s="2"/>
      <c r="F501" s="2"/>
      <c r="G501" s="25"/>
      <c r="I501" s="23"/>
    </row>
    <row r="502" spans="1:9" ht="12.75">
      <c r="A502" s="2"/>
      <c r="B502" s="2"/>
      <c r="C502" s="2"/>
      <c r="D502" s="2"/>
      <c r="E502" s="2"/>
      <c r="F502" s="2"/>
      <c r="G502" s="25"/>
      <c r="I502" s="23"/>
    </row>
    <row r="503" spans="1:9" ht="12.75">
      <c r="A503" s="2"/>
      <c r="B503" s="2"/>
      <c r="C503" s="2"/>
      <c r="D503" s="2"/>
      <c r="E503" s="2"/>
      <c r="F503" s="2"/>
      <c r="G503" s="25"/>
      <c r="I503" s="23"/>
    </row>
    <row r="504" spans="1:9" ht="12.75">
      <c r="A504" s="2"/>
      <c r="B504" s="2"/>
      <c r="C504" s="2"/>
      <c r="D504" s="2"/>
      <c r="E504" s="2"/>
      <c r="F504" s="2"/>
      <c r="G504" s="25"/>
      <c r="I504" s="23"/>
    </row>
    <row r="505" spans="1:9" ht="12.75">
      <c r="A505" s="2"/>
      <c r="B505" s="2"/>
      <c r="C505" s="2"/>
      <c r="D505" s="2"/>
      <c r="E505" s="2"/>
      <c r="F505" s="2"/>
      <c r="G505" s="25"/>
      <c r="I505" s="23"/>
    </row>
    <row r="506" spans="1:9" ht="12.75">
      <c r="A506" s="2"/>
      <c r="B506" s="2"/>
      <c r="C506" s="2"/>
      <c r="D506" s="2"/>
      <c r="E506" s="2"/>
      <c r="F506" s="2"/>
      <c r="G506" s="25"/>
      <c r="I506" s="23"/>
    </row>
    <row r="507" spans="1:9" ht="12.75">
      <c r="A507" s="2"/>
      <c r="B507" s="2"/>
      <c r="C507" s="2"/>
      <c r="D507" s="2"/>
      <c r="E507" s="2"/>
      <c r="F507" s="2"/>
      <c r="G507" s="25"/>
      <c r="I507" s="23"/>
    </row>
    <row r="508" spans="1:9" ht="12.75">
      <c r="A508" s="2"/>
      <c r="B508" s="2"/>
      <c r="C508" s="2"/>
      <c r="D508" s="2"/>
      <c r="E508" s="2"/>
      <c r="F508" s="2"/>
      <c r="G508" s="25"/>
      <c r="I508" s="23"/>
    </row>
    <row r="509" spans="1:9" ht="12.75">
      <c r="A509" s="2"/>
      <c r="B509" s="2"/>
      <c r="C509" s="2"/>
      <c r="D509" s="2"/>
      <c r="E509" s="2"/>
      <c r="F509" s="2"/>
      <c r="G509" s="25"/>
      <c r="I509" s="23"/>
    </row>
    <row r="510" spans="1:9" ht="12.75">
      <c r="A510" s="2"/>
      <c r="B510" s="2"/>
      <c r="C510" s="2"/>
      <c r="D510" s="2"/>
      <c r="E510" s="2"/>
      <c r="F510" s="2"/>
      <c r="G510" s="25"/>
      <c r="I510" s="23"/>
    </row>
    <row r="511" spans="1:9" ht="12.75">
      <c r="A511" s="2"/>
      <c r="B511" s="2"/>
      <c r="C511" s="2"/>
      <c r="D511" s="2"/>
      <c r="E511" s="2"/>
      <c r="F511" s="2"/>
      <c r="G511" s="25"/>
      <c r="I511" s="23"/>
    </row>
    <row r="512" spans="1:9" ht="12.75">
      <c r="A512" s="2"/>
      <c r="B512" s="2"/>
      <c r="C512" s="2"/>
      <c r="D512" s="2"/>
      <c r="E512" s="2"/>
      <c r="F512" s="2"/>
      <c r="G512" s="25"/>
      <c r="I512" s="23"/>
    </row>
    <row r="513" spans="1:9" ht="12.75">
      <c r="A513" s="2"/>
      <c r="B513" s="2"/>
      <c r="C513" s="2"/>
      <c r="D513" s="2"/>
      <c r="E513" s="2"/>
      <c r="F513" s="2"/>
      <c r="G513" s="25"/>
      <c r="I513" s="23"/>
    </row>
    <row r="514" spans="1:9" ht="12.75">
      <c r="A514" s="2"/>
      <c r="B514" s="2"/>
      <c r="C514" s="2"/>
      <c r="D514" s="2"/>
      <c r="E514" s="2"/>
      <c r="F514" s="2"/>
      <c r="G514" s="25"/>
      <c r="I514" s="23"/>
    </row>
    <row r="515" spans="1:9" ht="12.75">
      <c r="A515" s="2"/>
      <c r="B515" s="2"/>
      <c r="C515" s="2"/>
      <c r="D515" s="2"/>
      <c r="E515" s="2"/>
      <c r="F515" s="2"/>
      <c r="G515" s="25"/>
      <c r="I515" s="23"/>
    </row>
    <row r="516" spans="1:9" ht="12.75">
      <c r="A516" s="2"/>
      <c r="B516" s="2"/>
      <c r="C516" s="2"/>
      <c r="D516" s="2"/>
      <c r="E516" s="2"/>
      <c r="F516" s="2"/>
      <c r="G516" s="25"/>
      <c r="I516" s="23"/>
    </row>
    <row r="517" spans="1:9" ht="12.75">
      <c r="A517" s="2"/>
      <c r="B517" s="2"/>
      <c r="C517" s="2"/>
      <c r="D517" s="2"/>
      <c r="E517" s="2"/>
      <c r="F517" s="2"/>
      <c r="G517" s="25"/>
      <c r="I517" s="23"/>
    </row>
    <row r="518" spans="1:9" ht="12.75">
      <c r="A518" s="2"/>
      <c r="B518" s="2"/>
      <c r="C518" s="2"/>
      <c r="D518" s="2"/>
      <c r="E518" s="2"/>
      <c r="F518" s="2"/>
      <c r="G518" s="25"/>
      <c r="I518" s="23"/>
    </row>
    <row r="519" spans="1:9" ht="12.75">
      <c r="A519" s="2"/>
      <c r="B519" s="2"/>
      <c r="C519" s="2"/>
      <c r="D519" s="2"/>
      <c r="E519" s="2"/>
      <c r="F519" s="2"/>
      <c r="G519" s="25"/>
      <c r="I519" s="23"/>
    </row>
    <row r="520" spans="1:9" ht="12.75">
      <c r="A520" s="2"/>
      <c r="B520" s="2"/>
      <c r="C520" s="2"/>
      <c r="D520" s="2"/>
      <c r="E520" s="2"/>
      <c r="F520" s="2"/>
      <c r="G520" s="25"/>
      <c r="I520" s="23"/>
    </row>
    <row r="521" spans="1:9" ht="12.75">
      <c r="A521" s="2"/>
      <c r="B521" s="2"/>
      <c r="C521" s="2"/>
      <c r="D521" s="2"/>
      <c r="E521" s="2"/>
      <c r="F521" s="2"/>
      <c r="G521" s="25"/>
      <c r="I521" s="23"/>
    </row>
    <row r="522" spans="1:9" ht="12.75">
      <c r="A522" s="2"/>
      <c r="B522" s="2"/>
      <c r="C522" s="2"/>
      <c r="D522" s="2"/>
      <c r="E522" s="2"/>
      <c r="F522" s="2"/>
      <c r="G522" s="25"/>
      <c r="I522" s="23"/>
    </row>
    <row r="523" spans="1:9" ht="12.75">
      <c r="A523" s="2"/>
      <c r="B523" s="2"/>
      <c r="C523" s="2"/>
      <c r="D523" s="2"/>
      <c r="E523" s="2"/>
      <c r="F523" s="2"/>
      <c r="G523" s="25"/>
      <c r="I523" s="23"/>
    </row>
    <row r="524" spans="1:9" ht="12.75">
      <c r="A524" s="2"/>
      <c r="B524" s="2"/>
      <c r="C524" s="2"/>
      <c r="D524" s="2"/>
      <c r="E524" s="2"/>
      <c r="F524" s="2"/>
      <c r="G524" s="25"/>
      <c r="I524" s="23"/>
    </row>
    <row r="525" spans="1:9" ht="12.75">
      <c r="A525" s="2"/>
      <c r="B525" s="2"/>
      <c r="C525" s="2"/>
      <c r="D525" s="2"/>
      <c r="E525" s="2"/>
      <c r="F525" s="2"/>
      <c r="G525" s="25"/>
      <c r="I525" s="23"/>
    </row>
    <row r="526" spans="1:9" ht="12.75">
      <c r="A526" s="2"/>
      <c r="B526" s="2"/>
      <c r="C526" s="2"/>
      <c r="D526" s="2"/>
      <c r="E526" s="2"/>
      <c r="F526" s="2"/>
      <c r="G526" s="25"/>
      <c r="I526" s="23"/>
    </row>
    <row r="527" spans="1:9" ht="12.75">
      <c r="A527" s="2"/>
      <c r="B527" s="2"/>
      <c r="C527" s="2"/>
      <c r="D527" s="2"/>
      <c r="E527" s="2"/>
      <c r="F527" s="2"/>
      <c r="G527" s="25"/>
      <c r="I527" s="23"/>
    </row>
    <row r="528" spans="1:9" ht="12.75">
      <c r="A528" s="2"/>
      <c r="B528" s="2"/>
      <c r="C528" s="2"/>
      <c r="D528" s="2"/>
      <c r="E528" s="2"/>
      <c r="F528" s="2"/>
      <c r="G528" s="25"/>
      <c r="I528" s="23"/>
    </row>
    <row r="529" spans="1:9" ht="12.75">
      <c r="A529" s="2"/>
      <c r="B529" s="2"/>
      <c r="C529" s="2"/>
      <c r="D529" s="2"/>
      <c r="E529" s="2"/>
      <c r="F529" s="2"/>
      <c r="G529" s="25"/>
      <c r="I529" s="23"/>
    </row>
    <row r="530" spans="1:9" ht="12.75">
      <c r="A530" s="2"/>
      <c r="B530" s="2"/>
      <c r="C530" s="2"/>
      <c r="D530" s="2"/>
      <c r="E530" s="2"/>
      <c r="F530" s="2"/>
      <c r="G530" s="25"/>
      <c r="I530" s="23"/>
    </row>
    <row r="531" spans="1:9" ht="12.75">
      <c r="A531" s="2"/>
      <c r="B531" s="2"/>
      <c r="C531" s="2"/>
      <c r="D531" s="2"/>
      <c r="E531" s="2"/>
      <c r="F531" s="2"/>
      <c r="G531" s="25"/>
      <c r="I531" s="23"/>
    </row>
    <row r="532" spans="1:9" ht="12.75">
      <c r="A532" s="2"/>
      <c r="B532" s="2"/>
      <c r="C532" s="2"/>
      <c r="D532" s="2"/>
      <c r="E532" s="2"/>
      <c r="F532" s="2"/>
      <c r="G532" s="25"/>
      <c r="I532" s="23"/>
    </row>
    <row r="533" spans="1:9" ht="12.75">
      <c r="A533" s="2"/>
      <c r="B533" s="2"/>
      <c r="C533" s="2"/>
      <c r="D533" s="2"/>
      <c r="E533" s="2"/>
      <c r="F533" s="2"/>
      <c r="G533" s="25"/>
      <c r="I533" s="23"/>
    </row>
    <row r="534" spans="1:9" ht="12.75">
      <c r="A534" s="2"/>
      <c r="B534" s="2"/>
      <c r="C534" s="2"/>
      <c r="D534" s="2"/>
      <c r="E534" s="2"/>
      <c r="F534" s="2"/>
      <c r="G534" s="25"/>
      <c r="I534" s="23"/>
    </row>
    <row r="535" spans="1:9" ht="12.75">
      <c r="A535" s="2"/>
      <c r="B535" s="2"/>
      <c r="C535" s="2"/>
      <c r="D535" s="2"/>
      <c r="E535" s="2"/>
      <c r="F535" s="2"/>
      <c r="G535" s="25"/>
      <c r="I535" s="23"/>
    </row>
    <row r="536" spans="1:9" ht="12.75">
      <c r="A536" s="2"/>
      <c r="B536" s="2"/>
      <c r="C536" s="2"/>
      <c r="D536" s="2"/>
      <c r="E536" s="2"/>
      <c r="F536" s="2"/>
      <c r="G536" s="25"/>
      <c r="I536" s="23"/>
    </row>
    <row r="537" spans="1:9" ht="12.75">
      <c r="A537" s="2"/>
      <c r="B537" s="2"/>
      <c r="C537" s="2"/>
      <c r="D537" s="2"/>
      <c r="E537" s="2"/>
      <c r="F537" s="2"/>
      <c r="G537" s="25"/>
      <c r="I537" s="23"/>
    </row>
    <row r="538" spans="1:9" ht="12.75">
      <c r="A538" s="2"/>
      <c r="B538" s="2"/>
      <c r="C538" s="2"/>
      <c r="D538" s="2"/>
      <c r="E538" s="2"/>
      <c r="F538" s="2"/>
      <c r="G538" s="25"/>
      <c r="I538" s="23"/>
    </row>
    <row r="539" spans="1:9" ht="12.75">
      <c r="A539" s="2"/>
      <c r="B539" s="2"/>
      <c r="C539" s="2"/>
      <c r="D539" s="2"/>
      <c r="E539" s="2"/>
      <c r="F539" s="2"/>
      <c r="G539" s="25"/>
      <c r="I539" s="23"/>
    </row>
    <row r="540" spans="1:9" ht="12.75">
      <c r="A540" s="2"/>
      <c r="B540" s="2"/>
      <c r="C540" s="2"/>
      <c r="D540" s="2"/>
      <c r="E540" s="2"/>
      <c r="F540" s="2"/>
      <c r="G540" s="25"/>
      <c r="I540" s="23"/>
    </row>
    <row r="541" spans="1:9" ht="12.75">
      <c r="A541" s="2"/>
      <c r="B541" s="2"/>
      <c r="C541" s="2"/>
      <c r="D541" s="2"/>
      <c r="E541" s="2"/>
      <c r="F541" s="2"/>
      <c r="G541" s="25"/>
      <c r="I541" s="23"/>
    </row>
    <row r="542" spans="1:9" ht="12.75">
      <c r="A542" s="2"/>
      <c r="B542" s="2"/>
      <c r="C542" s="2"/>
      <c r="D542" s="2"/>
      <c r="E542" s="2"/>
      <c r="F542" s="2"/>
      <c r="G542" s="25"/>
      <c r="I542" s="23"/>
    </row>
    <row r="543" spans="1:9" ht="12.75">
      <c r="A543" s="2"/>
      <c r="B543" s="2"/>
      <c r="C543" s="2"/>
      <c r="D543" s="2"/>
      <c r="E543" s="2"/>
      <c r="F543" s="2"/>
      <c r="G543" s="25"/>
      <c r="I543" s="23"/>
    </row>
    <row r="544" spans="1:9" ht="12.75">
      <c r="A544" s="2"/>
      <c r="B544" s="2"/>
      <c r="C544" s="2"/>
      <c r="D544" s="2"/>
      <c r="E544" s="2"/>
      <c r="F544" s="2"/>
      <c r="G544" s="25"/>
      <c r="I544" s="23"/>
    </row>
    <row r="545" spans="1:9" ht="12.75">
      <c r="A545" s="2"/>
      <c r="B545" s="2"/>
      <c r="C545" s="2"/>
      <c r="D545" s="2"/>
      <c r="E545" s="2"/>
      <c r="F545" s="2"/>
      <c r="G545" s="25"/>
      <c r="I545" s="23"/>
    </row>
    <row r="546" spans="1:9" ht="12.75">
      <c r="A546" s="2"/>
      <c r="B546" s="2"/>
      <c r="C546" s="2"/>
      <c r="D546" s="2"/>
      <c r="E546" s="2"/>
      <c r="F546" s="2"/>
      <c r="G546" s="25"/>
      <c r="I546" s="23"/>
    </row>
    <row r="547" spans="1:9" ht="12.75">
      <c r="A547" s="2"/>
      <c r="B547" s="2"/>
      <c r="C547" s="2"/>
      <c r="D547" s="2"/>
      <c r="E547" s="2"/>
      <c r="F547" s="2"/>
      <c r="G547" s="25"/>
      <c r="I547" s="23"/>
    </row>
    <row r="548" spans="1:9" ht="12.75">
      <c r="A548" s="2"/>
      <c r="B548" s="2"/>
      <c r="C548" s="2"/>
      <c r="D548" s="2"/>
      <c r="E548" s="2"/>
      <c r="F548" s="2"/>
      <c r="G548" s="25"/>
      <c r="I548" s="23"/>
    </row>
    <row r="549" spans="1:9" ht="12.75">
      <c r="A549" s="2"/>
      <c r="B549" s="2"/>
      <c r="C549" s="2"/>
      <c r="D549" s="2"/>
      <c r="E549" s="2"/>
      <c r="F549" s="2"/>
      <c r="G549" s="25"/>
      <c r="I549" s="23"/>
    </row>
    <row r="550" spans="1:9" ht="12.75">
      <c r="A550" s="2"/>
      <c r="B550" s="2"/>
      <c r="C550" s="2"/>
      <c r="D550" s="2"/>
      <c r="E550" s="2"/>
      <c r="F550" s="2"/>
      <c r="G550" s="25"/>
      <c r="I550" s="23"/>
    </row>
    <row r="551" spans="1:9" ht="12.75">
      <c r="A551" s="2"/>
      <c r="B551" s="2"/>
      <c r="C551" s="2"/>
      <c r="D551" s="2"/>
      <c r="E551" s="2"/>
      <c r="F551" s="2"/>
      <c r="G551" s="25"/>
      <c r="I551" s="23"/>
    </row>
    <row r="552" spans="1:9" ht="12.75">
      <c r="A552" s="2"/>
      <c r="B552" s="2"/>
      <c r="C552" s="2"/>
      <c r="D552" s="2"/>
      <c r="E552" s="2"/>
      <c r="F552" s="2"/>
      <c r="G552" s="25"/>
      <c r="I552" s="23"/>
    </row>
    <row r="553" spans="1:9" ht="12.75">
      <c r="A553" s="2"/>
      <c r="B553" s="2"/>
      <c r="C553" s="2"/>
      <c r="D553" s="2"/>
      <c r="E553" s="2"/>
      <c r="F553" s="2"/>
      <c r="G553" s="25"/>
      <c r="I553" s="23"/>
    </row>
    <row r="554" spans="1:9" ht="12.75">
      <c r="A554" s="2"/>
      <c r="B554" s="2"/>
      <c r="C554" s="2"/>
      <c r="D554" s="2"/>
      <c r="E554" s="2"/>
      <c r="F554" s="2"/>
      <c r="G554" s="25"/>
      <c r="I554" s="23"/>
    </row>
    <row r="555" spans="1:9" ht="12.75">
      <c r="A555" s="2"/>
      <c r="B555" s="2"/>
      <c r="C555" s="2"/>
      <c r="D555" s="2"/>
      <c r="E555" s="2"/>
      <c r="F555" s="2"/>
      <c r="G555" s="25"/>
      <c r="I555" s="23"/>
    </row>
    <row r="556" spans="1:9" ht="12.75">
      <c r="A556" s="2"/>
      <c r="B556" s="2"/>
      <c r="C556" s="2"/>
      <c r="D556" s="2"/>
      <c r="E556" s="2"/>
      <c r="F556" s="2"/>
      <c r="G556" s="25"/>
      <c r="I556" s="23"/>
    </row>
    <row r="557" spans="1:9" ht="12.75">
      <c r="A557" s="2"/>
      <c r="B557" s="2"/>
      <c r="C557" s="2"/>
      <c r="D557" s="2"/>
      <c r="E557" s="2"/>
      <c r="F557" s="2"/>
      <c r="G557" s="25"/>
      <c r="I557" s="23"/>
    </row>
    <row r="558" spans="1:9" ht="12.75">
      <c r="A558" s="2"/>
      <c r="B558" s="2"/>
      <c r="C558" s="2"/>
      <c r="D558" s="2"/>
      <c r="E558" s="2"/>
      <c r="F558" s="2"/>
      <c r="G558" s="25"/>
      <c r="I558" s="23"/>
    </row>
    <row r="559" spans="1:9" ht="12.75">
      <c r="A559" s="2"/>
      <c r="B559" s="2"/>
      <c r="C559" s="2"/>
      <c r="D559" s="2"/>
      <c r="E559" s="2"/>
      <c r="F559" s="2"/>
      <c r="G559" s="25"/>
      <c r="I559" s="23"/>
    </row>
    <row r="560" spans="1:9" ht="12.75">
      <c r="A560" s="2"/>
      <c r="B560" s="2"/>
      <c r="C560" s="2"/>
      <c r="D560" s="2"/>
      <c r="E560" s="2"/>
      <c r="F560" s="2"/>
      <c r="G560" s="25"/>
      <c r="I560" s="23"/>
    </row>
    <row r="561" spans="1:9" ht="12.75">
      <c r="A561" s="2"/>
      <c r="B561" s="2"/>
      <c r="C561" s="2"/>
      <c r="D561" s="2"/>
      <c r="E561" s="2"/>
      <c r="F561" s="2"/>
      <c r="G561" s="25"/>
      <c r="I561" s="23"/>
    </row>
    <row r="562" spans="1:9" ht="12.75">
      <c r="A562" s="2"/>
      <c r="B562" s="2"/>
      <c r="C562" s="2"/>
      <c r="D562" s="2"/>
      <c r="E562" s="2"/>
      <c r="F562" s="2"/>
      <c r="G562" s="25"/>
      <c r="I562" s="23"/>
    </row>
    <row r="563" spans="1:9" ht="12.75">
      <c r="A563" s="2"/>
      <c r="B563" s="2"/>
      <c r="C563" s="2"/>
      <c r="D563" s="2"/>
      <c r="E563" s="2"/>
      <c r="F563" s="2"/>
      <c r="G563" s="25"/>
      <c r="I563" s="23"/>
    </row>
    <row r="564" spans="1:9" ht="12.75">
      <c r="A564" s="2"/>
      <c r="B564" s="2"/>
      <c r="C564" s="2"/>
      <c r="D564" s="2"/>
      <c r="E564" s="2"/>
      <c r="F564" s="2"/>
      <c r="G564" s="25"/>
      <c r="I564" s="23"/>
    </row>
    <row r="565" spans="1:9" ht="12.75">
      <c r="A565" s="2"/>
      <c r="B565" s="2"/>
      <c r="C565" s="2"/>
      <c r="D565" s="2"/>
      <c r="E565" s="2"/>
      <c r="F565" s="2"/>
      <c r="G565" s="25"/>
      <c r="I565" s="23"/>
    </row>
    <row r="566" spans="1:9" ht="12.75">
      <c r="A566" s="2"/>
      <c r="B566" s="2"/>
      <c r="C566" s="2"/>
      <c r="D566" s="2"/>
      <c r="E566" s="2"/>
      <c r="F566" s="2"/>
      <c r="G566" s="25"/>
      <c r="I566" s="23"/>
    </row>
    <row r="567" spans="1:9" ht="12.75">
      <c r="A567" s="2"/>
      <c r="B567" s="2"/>
      <c r="C567" s="2"/>
      <c r="D567" s="2"/>
      <c r="E567" s="2"/>
      <c r="F567" s="2"/>
      <c r="G567" s="25"/>
      <c r="I567" s="23"/>
    </row>
    <row r="568" spans="1:9" ht="12.75">
      <c r="A568" s="2"/>
      <c r="B568" s="2"/>
      <c r="C568" s="2"/>
      <c r="D568" s="2"/>
      <c r="E568" s="2"/>
      <c r="F568" s="2"/>
      <c r="G568" s="25"/>
      <c r="I568" s="23"/>
    </row>
    <row r="569" spans="1:9" ht="12.75">
      <c r="A569" s="2"/>
      <c r="B569" s="2"/>
      <c r="C569" s="2"/>
      <c r="D569" s="2"/>
      <c r="E569" s="2"/>
      <c r="F569" s="2"/>
      <c r="G569" s="25"/>
      <c r="I569" s="23"/>
    </row>
    <row r="570" spans="1:9" ht="12.75">
      <c r="A570" s="2"/>
      <c r="B570" s="2"/>
      <c r="C570" s="2"/>
      <c r="D570" s="2"/>
      <c r="E570" s="2"/>
      <c r="F570" s="2"/>
      <c r="G570" s="25"/>
      <c r="I570" s="23"/>
    </row>
    <row r="571" spans="1:9" ht="12.75">
      <c r="A571" s="2"/>
      <c r="B571" s="2"/>
      <c r="C571" s="2"/>
      <c r="D571" s="2"/>
      <c r="E571" s="2"/>
      <c r="F571" s="2"/>
      <c r="G571" s="25"/>
      <c r="I571" s="23"/>
    </row>
    <row r="572" spans="1:9" ht="12.75">
      <c r="A572" s="2"/>
      <c r="B572" s="2"/>
      <c r="C572" s="2"/>
      <c r="D572" s="2"/>
      <c r="E572" s="2"/>
      <c r="F572" s="2"/>
      <c r="G572" s="25"/>
      <c r="I572" s="23"/>
    </row>
    <row r="573" spans="1:9" ht="12.75">
      <c r="A573" s="2"/>
      <c r="B573" s="2"/>
      <c r="C573" s="2"/>
      <c r="D573" s="2"/>
      <c r="E573" s="2"/>
      <c r="F573" s="2"/>
      <c r="G573" s="25"/>
      <c r="I573" s="23"/>
    </row>
    <row r="574" spans="1:9" ht="12.75">
      <c r="A574" s="2"/>
      <c r="B574" s="2"/>
      <c r="C574" s="2"/>
      <c r="D574" s="2"/>
      <c r="E574" s="2"/>
      <c r="F574" s="2"/>
      <c r="G574" s="25"/>
      <c r="I574" s="23"/>
    </row>
    <row r="575" spans="1:9" ht="12.75">
      <c r="A575" s="2"/>
      <c r="B575" s="2"/>
      <c r="C575" s="2"/>
      <c r="D575" s="2"/>
      <c r="E575" s="2"/>
      <c r="F575" s="2"/>
      <c r="G575" s="25"/>
      <c r="I575" s="23"/>
    </row>
    <row r="576" spans="1:9" ht="12.75">
      <c r="A576" s="2"/>
      <c r="B576" s="2"/>
      <c r="C576" s="2"/>
      <c r="D576" s="2"/>
      <c r="E576" s="2"/>
      <c r="F576" s="2"/>
      <c r="G576" s="25"/>
      <c r="I576" s="23"/>
    </row>
    <row r="577" spans="1:9" ht="12.75">
      <c r="A577" s="2"/>
      <c r="B577" s="2"/>
      <c r="C577" s="2"/>
      <c r="D577" s="2"/>
      <c r="E577" s="2"/>
      <c r="F577" s="2"/>
      <c r="G577" s="25"/>
      <c r="I577" s="23"/>
    </row>
    <row r="578" spans="1:9" ht="12.75">
      <c r="A578" s="2"/>
      <c r="B578" s="2"/>
      <c r="C578" s="2"/>
      <c r="D578" s="2"/>
      <c r="E578" s="2"/>
      <c r="F578" s="2"/>
      <c r="G578" s="25"/>
      <c r="I578" s="23"/>
    </row>
    <row r="579" spans="1:9" ht="12.75">
      <c r="A579" s="2"/>
      <c r="B579" s="2"/>
      <c r="C579" s="2"/>
      <c r="D579" s="2"/>
      <c r="E579" s="2"/>
      <c r="F579" s="2"/>
      <c r="G579" s="25"/>
      <c r="I579" s="23"/>
    </row>
    <row r="580" spans="1:9" ht="12.75">
      <c r="A580" s="2"/>
      <c r="B580" s="2"/>
      <c r="C580" s="2"/>
      <c r="D580" s="2"/>
      <c r="E580" s="2"/>
      <c r="F580" s="2"/>
      <c r="G580" s="25"/>
      <c r="I580" s="23"/>
    </row>
    <row r="581" spans="1:9" ht="12.75">
      <c r="A581" s="2"/>
      <c r="B581" s="2"/>
      <c r="C581" s="2"/>
      <c r="D581" s="2"/>
      <c r="E581" s="2"/>
      <c r="F581" s="2"/>
      <c r="G581" s="25"/>
      <c r="I581" s="23"/>
    </row>
    <row r="582" spans="1:9" ht="12.75">
      <c r="A582" s="2"/>
      <c r="B582" s="2"/>
      <c r="C582" s="2"/>
      <c r="D582" s="2"/>
      <c r="E582" s="2"/>
      <c r="F582" s="2"/>
      <c r="G582" s="25"/>
      <c r="I582" s="23"/>
    </row>
    <row r="583" spans="1:9" ht="12.75">
      <c r="A583" s="2"/>
      <c r="B583" s="2"/>
      <c r="C583" s="2"/>
      <c r="D583" s="2"/>
      <c r="E583" s="2"/>
      <c r="F583" s="2"/>
      <c r="G583" s="25"/>
      <c r="I583" s="23"/>
    </row>
    <row r="584" spans="1:9" ht="12.75">
      <c r="A584" s="2"/>
      <c r="B584" s="2"/>
      <c r="C584" s="2"/>
      <c r="D584" s="2"/>
      <c r="E584" s="2"/>
      <c r="F584" s="2"/>
      <c r="G584" s="25"/>
      <c r="I584" s="23"/>
    </row>
    <row r="585" spans="1:9" ht="12.75">
      <c r="A585" s="2"/>
      <c r="B585" s="2"/>
      <c r="C585" s="2"/>
      <c r="D585" s="2"/>
      <c r="E585" s="2"/>
      <c r="F585" s="2"/>
      <c r="G585" s="25"/>
      <c r="I585" s="23"/>
    </row>
    <row r="586" spans="1:9" ht="12.75">
      <c r="A586" s="2"/>
      <c r="B586" s="2"/>
      <c r="C586" s="2"/>
      <c r="D586" s="2"/>
      <c r="E586" s="2"/>
      <c r="F586" s="2"/>
      <c r="G586" s="25"/>
      <c r="I586" s="23"/>
    </row>
    <row r="587" spans="1:9" ht="12.75">
      <c r="A587" s="2"/>
      <c r="B587" s="2"/>
      <c r="C587" s="2"/>
      <c r="D587" s="2"/>
      <c r="E587" s="2"/>
      <c r="F587" s="2"/>
      <c r="G587" s="25"/>
      <c r="I587" s="23"/>
    </row>
    <row r="588" spans="1:9" ht="12.75">
      <c r="A588" s="2"/>
      <c r="B588" s="2"/>
      <c r="C588" s="2"/>
      <c r="D588" s="2"/>
      <c r="E588" s="2"/>
      <c r="F588" s="2"/>
      <c r="G588" s="25"/>
      <c r="I588" s="23"/>
    </row>
    <row r="589" spans="1:9" ht="12.75">
      <c r="A589" s="2"/>
      <c r="B589" s="2"/>
      <c r="C589" s="2"/>
      <c r="D589" s="2"/>
      <c r="E589" s="2"/>
      <c r="F589" s="2"/>
      <c r="G589" s="25"/>
      <c r="I589" s="23"/>
    </row>
    <row r="590" spans="1:9" ht="12.75">
      <c r="A590" s="2"/>
      <c r="B590" s="2"/>
      <c r="C590" s="2"/>
      <c r="D590" s="2"/>
      <c r="E590" s="2"/>
      <c r="F590" s="2"/>
      <c r="G590" s="25"/>
      <c r="I590" s="23"/>
    </row>
    <row r="591" spans="1:9" ht="12.75">
      <c r="A591" s="2"/>
      <c r="B591" s="2"/>
      <c r="C591" s="2"/>
      <c r="D591" s="2"/>
      <c r="E591" s="2"/>
      <c r="F591" s="2"/>
      <c r="G591" s="25"/>
      <c r="I591" s="23"/>
    </row>
    <row r="592" spans="1:9" ht="12.75">
      <c r="A592" s="2"/>
      <c r="B592" s="2"/>
      <c r="C592" s="2"/>
      <c r="D592" s="2"/>
      <c r="E592" s="2"/>
      <c r="F592" s="2"/>
      <c r="G592" s="25"/>
      <c r="I592" s="23"/>
    </row>
    <row r="593" spans="1:9" ht="12.75">
      <c r="A593" s="2"/>
      <c r="B593" s="2"/>
      <c r="C593" s="2"/>
      <c r="D593" s="2"/>
      <c r="E593" s="2"/>
      <c r="F593" s="2"/>
      <c r="G593" s="25"/>
      <c r="I593" s="23"/>
    </row>
    <row r="594" spans="1:9" ht="12.75">
      <c r="A594" s="2"/>
      <c r="B594" s="2"/>
      <c r="C594" s="2"/>
      <c r="D594" s="2"/>
      <c r="E594" s="2"/>
      <c r="F594" s="2"/>
      <c r="G594" s="25"/>
      <c r="I594" s="23"/>
    </row>
    <row r="595" spans="1:9" ht="12.75">
      <c r="A595" s="2"/>
      <c r="B595" s="2"/>
      <c r="C595" s="2"/>
      <c r="D595" s="2"/>
      <c r="E595" s="2"/>
      <c r="F595" s="2"/>
      <c r="G595" s="25"/>
      <c r="I595" s="23"/>
    </row>
    <row r="596" spans="1:9" ht="12.75">
      <c r="A596" s="2"/>
      <c r="B596" s="2"/>
      <c r="C596" s="2"/>
      <c r="D596" s="2"/>
      <c r="E596" s="2"/>
      <c r="F596" s="2"/>
      <c r="G596" s="25"/>
      <c r="I596" s="23"/>
    </row>
    <row r="597" spans="1:9" ht="12.75">
      <c r="A597" s="2"/>
      <c r="B597" s="2"/>
      <c r="C597" s="2"/>
      <c r="D597" s="2"/>
      <c r="E597" s="2"/>
      <c r="F597" s="2"/>
      <c r="G597" s="25"/>
      <c r="I597" s="23"/>
    </row>
    <row r="598" spans="1:9" ht="12.75">
      <c r="A598" s="2"/>
      <c r="B598" s="2"/>
      <c r="C598" s="2"/>
      <c r="D598" s="2"/>
      <c r="E598" s="2"/>
      <c r="F598" s="2"/>
      <c r="G598" s="25"/>
      <c r="I598" s="23"/>
    </row>
    <row r="599" spans="1:9" ht="12.75">
      <c r="A599" s="2"/>
      <c r="B599" s="2"/>
      <c r="C599" s="2"/>
      <c r="D599" s="2"/>
      <c r="E599" s="2"/>
      <c r="F599" s="2"/>
      <c r="G599" s="25"/>
      <c r="I599" s="23"/>
    </row>
    <row r="600" spans="1:9" ht="12.75">
      <c r="A600" s="2"/>
      <c r="B600" s="2"/>
      <c r="C600" s="2"/>
      <c r="D600" s="2"/>
      <c r="E600" s="2"/>
      <c r="F600" s="2"/>
      <c r="G600" s="25"/>
      <c r="I600" s="23"/>
    </row>
    <row r="601" spans="1:9" ht="12.75">
      <c r="A601" s="2"/>
      <c r="B601" s="2"/>
      <c r="C601" s="2"/>
      <c r="D601" s="2"/>
      <c r="E601" s="2"/>
      <c r="F601" s="2"/>
      <c r="G601" s="25"/>
      <c r="I601" s="23"/>
    </row>
    <row r="602" spans="1:9" ht="12.75">
      <c r="A602" s="2"/>
      <c r="B602" s="2"/>
      <c r="C602" s="2"/>
      <c r="D602" s="2"/>
      <c r="E602" s="2"/>
      <c r="F602" s="2"/>
      <c r="G602" s="25"/>
      <c r="I602" s="23"/>
    </row>
    <row r="603" spans="1:9" ht="12.75">
      <c r="A603" s="2"/>
      <c r="B603" s="2"/>
      <c r="C603" s="2"/>
      <c r="D603" s="2"/>
      <c r="E603" s="2"/>
      <c r="F603" s="2"/>
      <c r="G603" s="25"/>
      <c r="I603" s="23"/>
    </row>
    <row r="604" spans="1:9" ht="12.75">
      <c r="A604" s="2"/>
      <c r="B604" s="2"/>
      <c r="C604" s="2"/>
      <c r="D604" s="2"/>
      <c r="E604" s="2"/>
      <c r="F604" s="2"/>
      <c r="G604" s="25"/>
      <c r="I604" s="23"/>
    </row>
    <row r="605" spans="1:9" ht="12.75">
      <c r="A605" s="2"/>
      <c r="B605" s="2"/>
      <c r="C605" s="2"/>
      <c r="D605" s="2"/>
      <c r="E605" s="2"/>
      <c r="F605" s="2"/>
      <c r="G605" s="25"/>
      <c r="I605" s="23"/>
    </row>
    <row r="606" spans="1:9" ht="12.75">
      <c r="A606" s="2"/>
      <c r="B606" s="2"/>
      <c r="C606" s="2"/>
      <c r="D606" s="2"/>
      <c r="E606" s="2"/>
      <c r="F606" s="2"/>
      <c r="G606" s="25"/>
      <c r="I606" s="23"/>
    </row>
    <row r="607" spans="1:9" ht="12.75">
      <c r="A607" s="2"/>
      <c r="B607" s="2"/>
      <c r="C607" s="2"/>
      <c r="D607" s="2"/>
      <c r="E607" s="2"/>
      <c r="F607" s="2"/>
      <c r="G607" s="25"/>
      <c r="I607" s="23"/>
    </row>
    <row r="608" spans="1:9" ht="12.75">
      <c r="A608" s="2"/>
      <c r="B608" s="2"/>
      <c r="C608" s="2"/>
      <c r="D608" s="2"/>
      <c r="E608" s="2"/>
      <c r="F608" s="2"/>
      <c r="G608" s="25"/>
      <c r="I608" s="23"/>
    </row>
    <row r="609" spans="1:9" ht="12.75">
      <c r="A609" s="2"/>
      <c r="B609" s="2"/>
      <c r="C609" s="2"/>
      <c r="D609" s="2"/>
      <c r="E609" s="2"/>
      <c r="F609" s="2"/>
      <c r="G609" s="25"/>
      <c r="I609" s="23"/>
    </row>
    <row r="610" spans="1:9" ht="12.75">
      <c r="A610" s="2"/>
      <c r="B610" s="2"/>
      <c r="C610" s="2"/>
      <c r="D610" s="2"/>
      <c r="E610" s="2"/>
      <c r="F610" s="2"/>
      <c r="G610" s="25"/>
      <c r="I610" s="23"/>
    </row>
    <row r="611" spans="1:9" ht="12.75">
      <c r="A611" s="2"/>
      <c r="B611" s="2"/>
      <c r="C611" s="2"/>
      <c r="D611" s="2"/>
      <c r="E611" s="2"/>
      <c r="F611" s="2"/>
      <c r="G611" s="25"/>
      <c r="I611" s="23"/>
    </row>
    <row r="612" spans="1:9" ht="12.75">
      <c r="A612" s="2"/>
      <c r="B612" s="2"/>
      <c r="C612" s="2"/>
      <c r="D612" s="2"/>
      <c r="E612" s="2"/>
      <c r="F612" s="2"/>
      <c r="G612" s="25"/>
      <c r="I612" s="23"/>
    </row>
    <row r="613" spans="1:9" ht="12.75">
      <c r="A613" s="2"/>
      <c r="B613" s="2"/>
      <c r="C613" s="2"/>
      <c r="D613" s="2"/>
      <c r="E613" s="2"/>
      <c r="F613" s="2"/>
      <c r="G613" s="25"/>
      <c r="I613" s="23"/>
    </row>
    <row r="614" spans="1:9" ht="12.75">
      <c r="A614" s="2"/>
      <c r="B614" s="2"/>
      <c r="C614" s="2"/>
      <c r="D614" s="2"/>
      <c r="E614" s="2"/>
      <c r="F614" s="2"/>
      <c r="G614" s="25"/>
      <c r="I614" s="23"/>
    </row>
    <row r="615" spans="1:9" ht="12.75">
      <c r="A615" s="2"/>
      <c r="B615" s="2"/>
      <c r="C615" s="2"/>
      <c r="D615" s="2"/>
      <c r="E615" s="2"/>
      <c r="F615" s="2"/>
      <c r="G615" s="25"/>
      <c r="I615" s="23"/>
    </row>
    <row r="616" spans="1:9" ht="12.75">
      <c r="A616" s="2"/>
      <c r="B616" s="2"/>
      <c r="C616" s="2"/>
      <c r="D616" s="2"/>
      <c r="E616" s="2"/>
      <c r="F616" s="2"/>
      <c r="G616" s="25"/>
      <c r="I616" s="23"/>
    </row>
    <row r="617" spans="1:9" ht="12.75">
      <c r="A617" s="2"/>
      <c r="B617" s="2"/>
      <c r="C617" s="2"/>
      <c r="D617" s="2"/>
      <c r="E617" s="2"/>
      <c r="F617" s="2"/>
      <c r="G617" s="25"/>
      <c r="I617" s="23"/>
    </row>
    <row r="618" spans="1:9" ht="12.75">
      <c r="A618" s="2"/>
      <c r="B618" s="2"/>
      <c r="C618" s="2"/>
      <c r="D618" s="2"/>
      <c r="E618" s="2"/>
      <c r="F618" s="2"/>
      <c r="G618" s="25"/>
      <c r="I618" s="23"/>
    </row>
    <row r="619" spans="1:9" ht="12.75">
      <c r="A619" s="2"/>
      <c r="B619" s="2"/>
      <c r="C619" s="2"/>
      <c r="D619" s="2"/>
      <c r="E619" s="2"/>
      <c r="F619" s="2"/>
      <c r="G619" s="25"/>
      <c r="I619" s="23"/>
    </row>
    <row r="620" spans="1:9" ht="12.75">
      <c r="A620" s="2"/>
      <c r="B620" s="2"/>
      <c r="C620" s="2"/>
      <c r="D620" s="2"/>
      <c r="E620" s="2"/>
      <c r="F620" s="2"/>
      <c r="G620" s="25"/>
      <c r="I620" s="23"/>
    </row>
    <row r="621" spans="1:9" ht="12.75">
      <c r="A621" s="2"/>
      <c r="B621" s="2"/>
      <c r="C621" s="2"/>
      <c r="D621" s="2"/>
      <c r="E621" s="2"/>
      <c r="F621" s="2"/>
      <c r="G621" s="25"/>
      <c r="I621" s="23"/>
    </row>
    <row r="622" spans="1:9" ht="12.75">
      <c r="A622" s="2"/>
      <c r="B622" s="2"/>
      <c r="C622" s="2"/>
      <c r="D622" s="2"/>
      <c r="E622" s="2"/>
      <c r="F622" s="2"/>
      <c r="G622" s="25"/>
      <c r="I622" s="23"/>
    </row>
    <row r="623" spans="1:9" ht="12.75">
      <c r="A623" s="2"/>
      <c r="B623" s="2"/>
      <c r="C623" s="2"/>
      <c r="D623" s="2"/>
      <c r="E623" s="2"/>
      <c r="F623" s="2"/>
      <c r="G623" s="25"/>
      <c r="I623" s="23"/>
    </row>
    <row r="624" spans="1:9" ht="12.75">
      <c r="A624" s="2"/>
      <c r="B624" s="2"/>
      <c r="C624" s="2"/>
      <c r="D624" s="2"/>
      <c r="E624" s="2"/>
      <c r="F624" s="2"/>
      <c r="G624" s="25"/>
      <c r="I624" s="23"/>
    </row>
    <row r="625" spans="1:9" ht="12.75">
      <c r="A625" s="2"/>
      <c r="B625" s="2"/>
      <c r="C625" s="2"/>
      <c r="D625" s="2"/>
      <c r="E625" s="2"/>
      <c r="F625" s="2"/>
      <c r="G625" s="25"/>
      <c r="I625" s="23"/>
    </row>
    <row r="626" spans="1:9" ht="12.75">
      <c r="A626" s="2"/>
      <c r="B626" s="2"/>
      <c r="C626" s="2"/>
      <c r="D626" s="2"/>
      <c r="E626" s="2"/>
      <c r="F626" s="2"/>
      <c r="G626" s="25"/>
      <c r="I626" s="23"/>
    </row>
    <row r="627" spans="1:9" ht="12.75">
      <c r="A627" s="2"/>
      <c r="B627" s="2"/>
      <c r="C627" s="2"/>
      <c r="D627" s="2"/>
      <c r="E627" s="2"/>
      <c r="F627" s="2"/>
      <c r="G627" s="25"/>
      <c r="I627" s="23"/>
    </row>
    <row r="628" spans="1:9" ht="12.75">
      <c r="A628" s="2"/>
      <c r="B628" s="2"/>
      <c r="C628" s="2"/>
      <c r="D628" s="2"/>
      <c r="E628" s="2"/>
      <c r="F628" s="2"/>
      <c r="G628" s="25"/>
      <c r="I628" s="23"/>
    </row>
    <row r="629" spans="1:9" ht="12.75">
      <c r="A629" s="2"/>
      <c r="B629" s="2"/>
      <c r="C629" s="2"/>
      <c r="D629" s="2"/>
      <c r="E629" s="2"/>
      <c r="F629" s="2"/>
      <c r="G629" s="25"/>
      <c r="I629" s="23"/>
    </row>
    <row r="630" spans="1:9" ht="12.75">
      <c r="A630" s="2"/>
      <c r="B630" s="2"/>
      <c r="C630" s="2"/>
      <c r="D630" s="2"/>
      <c r="E630" s="2"/>
      <c r="F630" s="2"/>
      <c r="G630" s="25"/>
      <c r="I630" s="23"/>
    </row>
    <row r="631" spans="1:9" ht="12.75">
      <c r="A631" s="2"/>
      <c r="B631" s="2"/>
      <c r="C631" s="2"/>
      <c r="D631" s="2"/>
      <c r="E631" s="2"/>
      <c r="F631" s="2"/>
      <c r="G631" s="25"/>
      <c r="I631" s="23"/>
    </row>
    <row r="632" spans="1:9" ht="12.75">
      <c r="A632" s="2"/>
      <c r="B632" s="2"/>
      <c r="C632" s="2"/>
      <c r="D632" s="2"/>
      <c r="E632" s="2"/>
      <c r="F632" s="2"/>
      <c r="G632" s="25"/>
      <c r="I632" s="23"/>
    </row>
    <row r="633" spans="1:9" ht="12.75">
      <c r="A633" s="2"/>
      <c r="B633" s="2"/>
      <c r="C633" s="2"/>
      <c r="D633" s="2"/>
      <c r="E633" s="2"/>
      <c r="F633" s="2"/>
      <c r="G633" s="25"/>
      <c r="I633" s="23"/>
    </row>
    <row r="634" spans="1:9" ht="12.75">
      <c r="A634" s="2"/>
      <c r="B634" s="2"/>
      <c r="C634" s="2"/>
      <c r="D634" s="2"/>
      <c r="E634" s="2"/>
      <c r="F634" s="2"/>
      <c r="G634" s="25"/>
      <c r="I634" s="23"/>
    </row>
    <row r="635" spans="1:9" ht="12.75">
      <c r="A635" s="2"/>
      <c r="B635" s="2"/>
      <c r="C635" s="2"/>
      <c r="D635" s="2"/>
      <c r="E635" s="2"/>
      <c r="F635" s="2"/>
      <c r="G635" s="25"/>
      <c r="I635" s="23"/>
    </row>
    <row r="636" spans="1:9" ht="12.75">
      <c r="A636" s="2"/>
      <c r="B636" s="2"/>
      <c r="C636" s="2"/>
      <c r="D636" s="2"/>
      <c r="E636" s="2"/>
      <c r="F636" s="2"/>
      <c r="G636" s="25"/>
      <c r="I636" s="23"/>
    </row>
    <row r="637" spans="1:9" ht="12.75">
      <c r="A637" s="2"/>
      <c r="B637" s="2"/>
      <c r="C637" s="2"/>
      <c r="D637" s="2"/>
      <c r="E637" s="2"/>
      <c r="F637" s="2"/>
      <c r="G637" s="25"/>
      <c r="I637" s="23"/>
    </row>
    <row r="638" spans="1:9" ht="12.75">
      <c r="A638" s="2"/>
      <c r="B638" s="2"/>
      <c r="C638" s="2"/>
      <c r="D638" s="2"/>
      <c r="E638" s="2"/>
      <c r="F638" s="2"/>
      <c r="G638" s="25"/>
      <c r="I638" s="23"/>
    </row>
    <row r="639" spans="1:9" ht="12.75">
      <c r="A639" s="2"/>
      <c r="B639" s="2"/>
      <c r="C639" s="2"/>
      <c r="D639" s="2"/>
      <c r="E639" s="2"/>
      <c r="F639" s="2"/>
      <c r="G639" s="25"/>
      <c r="I639" s="23"/>
    </row>
    <row r="640" spans="1:9" ht="12.75">
      <c r="A640" s="2"/>
      <c r="B640" s="2"/>
      <c r="C640" s="2"/>
      <c r="D640" s="2"/>
      <c r="E640" s="2"/>
      <c r="F640" s="2"/>
      <c r="G640" s="25"/>
      <c r="I640" s="23"/>
    </row>
    <row r="641" spans="1:9" ht="12.75">
      <c r="A641" s="2"/>
      <c r="B641" s="2"/>
      <c r="C641" s="2"/>
      <c r="D641" s="2"/>
      <c r="E641" s="2"/>
      <c r="F641" s="2"/>
      <c r="G641" s="25"/>
      <c r="I641" s="23"/>
    </row>
    <row r="642" spans="1:9" ht="12.75">
      <c r="A642" s="2"/>
      <c r="B642" s="2"/>
      <c r="C642" s="2"/>
      <c r="D642" s="2"/>
      <c r="E642" s="2"/>
      <c r="F642" s="2"/>
      <c r="G642" s="25"/>
      <c r="I642" s="23"/>
    </row>
    <row r="643" spans="1:9" ht="12.75">
      <c r="A643" s="2"/>
      <c r="B643" s="2"/>
      <c r="C643" s="2"/>
      <c r="D643" s="2"/>
      <c r="E643" s="2"/>
      <c r="F643" s="2"/>
      <c r="G643" s="25"/>
      <c r="I643" s="23"/>
    </row>
    <row r="644" spans="1:9" ht="12.75">
      <c r="A644" s="2"/>
      <c r="B644" s="2"/>
      <c r="C644" s="2"/>
      <c r="D644" s="2"/>
      <c r="E644" s="2"/>
      <c r="F644" s="2"/>
      <c r="G644" s="25"/>
      <c r="I644" s="23"/>
    </row>
    <row r="645" spans="1:9" ht="12.75">
      <c r="A645" s="2"/>
      <c r="B645" s="2"/>
      <c r="C645" s="2"/>
      <c r="D645" s="2"/>
      <c r="E645" s="2"/>
      <c r="F645" s="2"/>
      <c r="G645" s="25"/>
      <c r="I645" s="23"/>
    </row>
    <row r="646" spans="1:9" ht="12.75">
      <c r="A646" s="2"/>
      <c r="B646" s="2"/>
      <c r="C646" s="2"/>
      <c r="D646" s="2"/>
      <c r="E646" s="2"/>
      <c r="F646" s="2"/>
      <c r="G646" s="25"/>
      <c r="I646" s="23"/>
    </row>
    <row r="647" spans="1:9" ht="12.75">
      <c r="A647" s="2"/>
      <c r="B647" s="2"/>
      <c r="C647" s="2"/>
      <c r="D647" s="2"/>
      <c r="E647" s="2"/>
      <c r="F647" s="2"/>
      <c r="G647" s="25"/>
      <c r="I647" s="23"/>
    </row>
    <row r="648" spans="1:9" ht="12.75">
      <c r="A648" s="2"/>
      <c r="B648" s="2"/>
      <c r="C648" s="2"/>
      <c r="D648" s="2"/>
      <c r="E648" s="2"/>
      <c r="F648" s="2"/>
      <c r="G648" s="25"/>
      <c r="I648" s="23"/>
    </row>
    <row r="649" spans="1:9" ht="12.75">
      <c r="A649" s="2"/>
      <c r="B649" s="2"/>
      <c r="C649" s="2"/>
      <c r="D649" s="2"/>
      <c r="E649" s="2"/>
      <c r="F649" s="2"/>
      <c r="G649" s="25"/>
      <c r="I649" s="23"/>
    </row>
    <row r="650" spans="1:9" ht="12.75">
      <c r="A650" s="2"/>
      <c r="B650" s="2"/>
      <c r="C650" s="2"/>
      <c r="D650" s="2"/>
      <c r="E650" s="2"/>
      <c r="F650" s="2"/>
      <c r="G650" s="25"/>
      <c r="I650" s="23"/>
    </row>
    <row r="651" spans="1:9" ht="12.75">
      <c r="A651" s="2"/>
      <c r="B651" s="2"/>
      <c r="C651" s="2"/>
      <c r="D651" s="2"/>
      <c r="E651" s="2"/>
      <c r="F651" s="2"/>
      <c r="G651" s="25"/>
      <c r="I651" s="23"/>
    </row>
    <row r="652" spans="1:9" ht="12.75">
      <c r="A652" s="2"/>
      <c r="B652" s="2"/>
      <c r="C652" s="2"/>
      <c r="D652" s="2"/>
      <c r="E652" s="2"/>
      <c r="F652" s="2"/>
      <c r="G652" s="25"/>
      <c r="I652" s="23"/>
    </row>
    <row r="653" spans="1:9" ht="12.75">
      <c r="A653" s="2"/>
      <c r="B653" s="2"/>
      <c r="C653" s="2"/>
      <c r="D653" s="2"/>
      <c r="E653" s="2"/>
      <c r="F653" s="2"/>
      <c r="G653" s="25"/>
      <c r="I653" s="23"/>
    </row>
    <row r="654" spans="1:9" ht="12.75">
      <c r="A654" s="2"/>
      <c r="B654" s="2"/>
      <c r="C654" s="2"/>
      <c r="D654" s="2"/>
      <c r="E654" s="2"/>
      <c r="F654" s="2"/>
      <c r="G654" s="25"/>
      <c r="I654" s="23"/>
    </row>
    <row r="655" spans="1:9" ht="12.75">
      <c r="A655" s="2"/>
      <c r="B655" s="2"/>
      <c r="C655" s="2"/>
      <c r="D655" s="2"/>
      <c r="E655" s="2"/>
      <c r="F655" s="2"/>
      <c r="G655" s="25"/>
      <c r="I655" s="23"/>
    </row>
    <row r="656" spans="1:9" ht="12.75">
      <c r="A656" s="2"/>
      <c r="B656" s="2"/>
      <c r="C656" s="2"/>
      <c r="D656" s="2"/>
      <c r="E656" s="2"/>
      <c r="F656" s="2"/>
      <c r="G656" s="25"/>
      <c r="I656" s="23"/>
    </row>
    <row r="657" spans="1:9" ht="12.75">
      <c r="A657" s="2"/>
      <c r="B657" s="2"/>
      <c r="C657" s="2"/>
      <c r="D657" s="2"/>
      <c r="E657" s="2"/>
      <c r="F657" s="2"/>
      <c r="G657" s="25"/>
      <c r="I657" s="23"/>
    </row>
    <row r="658" spans="1:9" ht="12.75">
      <c r="A658" s="2"/>
      <c r="B658" s="2"/>
      <c r="C658" s="2"/>
      <c r="D658" s="2"/>
      <c r="E658" s="2"/>
      <c r="F658" s="2"/>
      <c r="G658" s="25"/>
      <c r="I658" s="23"/>
    </row>
    <row r="659" spans="1:9" ht="12.75">
      <c r="A659" s="2"/>
      <c r="B659" s="2"/>
      <c r="C659" s="2"/>
      <c r="D659" s="2"/>
      <c r="E659" s="2"/>
      <c r="F659" s="2"/>
      <c r="G659" s="25"/>
      <c r="I659" s="23"/>
    </row>
    <row r="660" spans="1:9" ht="12.75">
      <c r="A660" s="2"/>
      <c r="B660" s="2"/>
      <c r="C660" s="2"/>
      <c r="D660" s="2"/>
      <c r="E660" s="2"/>
      <c r="F660" s="2"/>
      <c r="G660" s="25"/>
      <c r="I660" s="23"/>
    </row>
    <row r="661" spans="1:9" ht="12.75">
      <c r="A661" s="2"/>
      <c r="B661" s="2"/>
      <c r="C661" s="2"/>
      <c r="D661" s="2"/>
      <c r="E661" s="2"/>
      <c r="F661" s="2"/>
      <c r="G661" s="25"/>
      <c r="I661" s="23"/>
    </row>
    <row r="662" spans="1:9" ht="12.75">
      <c r="A662" s="2"/>
      <c r="B662" s="2"/>
      <c r="C662" s="2"/>
      <c r="D662" s="2"/>
      <c r="E662" s="2"/>
      <c r="F662" s="2"/>
      <c r="G662" s="25"/>
      <c r="I662" s="23"/>
    </row>
    <row r="663" spans="1:9" ht="12.75">
      <c r="A663" s="2"/>
      <c r="B663" s="2"/>
      <c r="C663" s="2"/>
      <c r="D663" s="2"/>
      <c r="E663" s="2"/>
      <c r="F663" s="2"/>
      <c r="G663" s="25"/>
      <c r="I663" s="23"/>
    </row>
    <row r="664" spans="1:9" ht="12.75">
      <c r="A664" s="2"/>
      <c r="B664" s="2"/>
      <c r="C664" s="2"/>
      <c r="D664" s="2"/>
      <c r="E664" s="2"/>
      <c r="F664" s="2"/>
      <c r="G664" s="25"/>
      <c r="I664" s="23"/>
    </row>
    <row r="665" spans="1:9" ht="12.75">
      <c r="A665" s="2"/>
      <c r="B665" s="2"/>
      <c r="C665" s="2"/>
      <c r="D665" s="2"/>
      <c r="E665" s="2"/>
      <c r="F665" s="2"/>
      <c r="G665" s="25"/>
      <c r="I665" s="23"/>
    </row>
    <row r="666" spans="1:9" ht="12.75">
      <c r="A666" s="2"/>
      <c r="B666" s="2"/>
      <c r="C666" s="2"/>
      <c r="D666" s="2"/>
      <c r="E666" s="2"/>
      <c r="F666" s="2"/>
      <c r="G666" s="25"/>
      <c r="I666" s="23"/>
    </row>
    <row r="667" spans="1:9" ht="12.75">
      <c r="A667" s="2"/>
      <c r="B667" s="2"/>
      <c r="C667" s="2"/>
      <c r="D667" s="2"/>
      <c r="E667" s="2"/>
      <c r="F667" s="2"/>
      <c r="G667" s="25"/>
      <c r="I667" s="23"/>
    </row>
    <row r="668" spans="1:9" ht="12.75">
      <c r="A668" s="2"/>
      <c r="B668" s="2"/>
      <c r="C668" s="2"/>
      <c r="D668" s="2"/>
      <c r="E668" s="2"/>
      <c r="F668" s="2"/>
      <c r="G668" s="25"/>
      <c r="I668" s="23"/>
    </row>
    <row r="669" spans="1:9" ht="12.75">
      <c r="A669" s="2"/>
      <c r="B669" s="2"/>
      <c r="C669" s="2"/>
      <c r="D669" s="2"/>
      <c r="E669" s="2"/>
      <c r="F669" s="2"/>
      <c r="G669" s="25"/>
      <c r="I669" s="23"/>
    </row>
    <row r="670" spans="1:9" ht="12.75">
      <c r="A670" s="2"/>
      <c r="B670" s="2"/>
      <c r="C670" s="2"/>
      <c r="D670" s="2"/>
      <c r="E670" s="2"/>
      <c r="F670" s="2"/>
      <c r="G670" s="25"/>
      <c r="I670" s="23"/>
    </row>
    <row r="671" spans="1:9" ht="12.75">
      <c r="A671" s="2"/>
      <c r="B671" s="2"/>
      <c r="C671" s="2"/>
      <c r="D671" s="2"/>
      <c r="E671" s="2"/>
      <c r="F671" s="2"/>
      <c r="G671" s="25"/>
      <c r="I671" s="23"/>
    </row>
    <row r="672" spans="1:9" ht="12.75">
      <c r="A672" s="2"/>
      <c r="B672" s="2"/>
      <c r="C672" s="2"/>
      <c r="D672" s="2"/>
      <c r="E672" s="2"/>
      <c r="F672" s="2"/>
      <c r="G672" s="25"/>
      <c r="I672" s="23"/>
    </row>
    <row r="673" spans="1:9" ht="12.75">
      <c r="A673" s="2"/>
      <c r="B673" s="2"/>
      <c r="C673" s="2"/>
      <c r="D673" s="2"/>
      <c r="E673" s="2"/>
      <c r="F673" s="2"/>
      <c r="G673" s="25"/>
      <c r="I673" s="23"/>
    </row>
    <row r="674" spans="1:9" ht="12.75">
      <c r="A674" s="2"/>
      <c r="B674" s="2"/>
      <c r="C674" s="2"/>
      <c r="D674" s="2"/>
      <c r="E674" s="2"/>
      <c r="F674" s="2"/>
      <c r="G674" s="25"/>
      <c r="I674" s="23"/>
    </row>
    <row r="675" spans="1:9" ht="12.75">
      <c r="A675" s="2"/>
      <c r="B675" s="2"/>
      <c r="C675" s="2"/>
      <c r="D675" s="2"/>
      <c r="E675" s="2"/>
      <c r="F675" s="2"/>
      <c r="G675" s="25"/>
      <c r="I675" s="23"/>
    </row>
    <row r="676" spans="1:9" ht="12.75">
      <c r="A676" s="2"/>
      <c r="B676" s="2"/>
      <c r="C676" s="2"/>
      <c r="D676" s="2"/>
      <c r="E676" s="2"/>
      <c r="F676" s="2"/>
      <c r="G676" s="25"/>
      <c r="I676" s="23"/>
    </row>
    <row r="677" spans="1:9" ht="12.75">
      <c r="A677" s="2"/>
      <c r="B677" s="2"/>
      <c r="C677" s="2"/>
      <c r="D677" s="2"/>
      <c r="E677" s="2"/>
      <c r="F677" s="2"/>
      <c r="G677" s="25"/>
      <c r="I677" s="23"/>
    </row>
    <row r="678" spans="1:9" ht="12.75">
      <c r="A678" s="2"/>
      <c r="B678" s="2"/>
      <c r="C678" s="2"/>
      <c r="D678" s="2"/>
      <c r="E678" s="2"/>
      <c r="F678" s="2"/>
      <c r="G678" s="25"/>
      <c r="I678" s="23"/>
    </row>
    <row r="679" spans="1:9" ht="12.75">
      <c r="A679" s="2"/>
      <c r="B679" s="2"/>
      <c r="C679" s="2"/>
      <c r="D679" s="2"/>
      <c r="E679" s="2"/>
      <c r="F679" s="2"/>
      <c r="G679" s="25"/>
      <c r="I679" s="23"/>
    </row>
    <row r="680" spans="1:9" ht="12.75">
      <c r="A680" s="2"/>
      <c r="B680" s="2"/>
      <c r="C680" s="2"/>
      <c r="D680" s="2"/>
      <c r="E680" s="2"/>
      <c r="F680" s="2"/>
      <c r="G680" s="25"/>
      <c r="I680" s="23"/>
    </row>
    <row r="681" spans="1:9" ht="12.75">
      <c r="A681" s="2"/>
      <c r="B681" s="2"/>
      <c r="C681" s="2"/>
      <c r="D681" s="2"/>
      <c r="E681" s="2"/>
      <c r="F681" s="2"/>
      <c r="G681" s="25"/>
      <c r="I681" s="23"/>
    </row>
    <row r="682" spans="1:9" ht="12.75">
      <c r="A682" s="2"/>
      <c r="B682" s="2"/>
      <c r="C682" s="2"/>
      <c r="D682" s="2"/>
      <c r="E682" s="2"/>
      <c r="F682" s="2"/>
      <c r="G682" s="25"/>
      <c r="I682" s="23"/>
    </row>
    <row r="683" spans="1:9" ht="12.75">
      <c r="A683" s="2"/>
      <c r="B683" s="2"/>
      <c r="C683" s="2"/>
      <c r="D683" s="2"/>
      <c r="E683" s="2"/>
      <c r="F683" s="2"/>
      <c r="G683" s="25"/>
      <c r="I683" s="23"/>
    </row>
    <row r="684" spans="1:9" ht="12.75">
      <c r="A684" s="2"/>
      <c r="B684" s="2"/>
      <c r="C684" s="2"/>
      <c r="D684" s="2"/>
      <c r="E684" s="2"/>
      <c r="F684" s="2"/>
      <c r="G684" s="25"/>
      <c r="I684" s="23"/>
    </row>
    <row r="685" spans="1:9" ht="12.75">
      <c r="A685" s="2"/>
      <c r="B685" s="2"/>
      <c r="C685" s="2"/>
      <c r="D685" s="2"/>
      <c r="E685" s="2"/>
      <c r="F685" s="2"/>
      <c r="G685" s="25"/>
      <c r="I685" s="23"/>
    </row>
    <row r="686" spans="1:9" ht="12.75">
      <c r="A686" s="2"/>
      <c r="B686" s="2"/>
      <c r="C686" s="2"/>
      <c r="D686" s="2"/>
      <c r="E686" s="2"/>
      <c r="F686" s="2"/>
      <c r="G686" s="25"/>
      <c r="I686" s="23"/>
    </row>
    <row r="687" spans="1:9" ht="12.75">
      <c r="A687" s="2"/>
      <c r="B687" s="2"/>
      <c r="C687" s="2"/>
      <c r="D687" s="2"/>
      <c r="E687" s="2"/>
      <c r="F687" s="2"/>
      <c r="G687" s="25"/>
      <c r="I687" s="23"/>
    </row>
    <row r="688" spans="1:9" ht="12.75">
      <c r="A688" s="2"/>
      <c r="B688" s="2"/>
      <c r="C688" s="2"/>
      <c r="D688" s="2"/>
      <c r="E688" s="2"/>
      <c r="F688" s="2"/>
      <c r="G688" s="25"/>
      <c r="I688" s="23"/>
    </row>
    <row r="689" spans="1:9" ht="12.75">
      <c r="A689" s="2"/>
      <c r="B689" s="2"/>
      <c r="C689" s="2"/>
      <c r="D689" s="2"/>
      <c r="E689" s="2"/>
      <c r="F689" s="2"/>
      <c r="G689" s="25"/>
      <c r="I689" s="23"/>
    </row>
    <row r="690" spans="1:9" ht="12.75">
      <c r="A690" s="2"/>
      <c r="B690" s="2"/>
      <c r="C690" s="2"/>
      <c r="D690" s="2"/>
      <c r="E690" s="2"/>
      <c r="F690" s="2"/>
      <c r="G690" s="25"/>
      <c r="I690" s="23"/>
    </row>
    <row r="691" spans="1:9" ht="12.75">
      <c r="A691" s="2"/>
      <c r="B691" s="2"/>
      <c r="C691" s="2"/>
      <c r="D691" s="2"/>
      <c r="E691" s="2"/>
      <c r="F691" s="2"/>
      <c r="G691" s="25"/>
      <c r="I691" s="23"/>
    </row>
    <row r="692" spans="1:9" ht="12.75">
      <c r="A692" s="2"/>
      <c r="B692" s="2"/>
      <c r="C692" s="2"/>
      <c r="D692" s="2"/>
      <c r="E692" s="2"/>
      <c r="F692" s="2"/>
      <c r="G692" s="25"/>
      <c r="I692" s="23"/>
    </row>
    <row r="693" spans="1:9" ht="12.75">
      <c r="A693" s="2"/>
      <c r="B693" s="2"/>
      <c r="C693" s="2"/>
      <c r="D693" s="2"/>
      <c r="E693" s="2"/>
      <c r="F693" s="2"/>
      <c r="G693" s="25"/>
      <c r="I693" s="23"/>
    </row>
    <row r="694" spans="1:9" ht="12.75">
      <c r="A694" s="2"/>
      <c r="B694" s="2"/>
      <c r="C694" s="2"/>
      <c r="D694" s="2"/>
      <c r="E694" s="2"/>
      <c r="F694" s="2"/>
      <c r="G694" s="25"/>
      <c r="I694" s="23"/>
    </row>
    <row r="695" spans="1:9" ht="12.75">
      <c r="A695" s="2"/>
      <c r="B695" s="2"/>
      <c r="C695" s="2"/>
      <c r="D695" s="2"/>
      <c r="E695" s="2"/>
      <c r="F695" s="2"/>
      <c r="G695" s="25"/>
      <c r="I695" s="23"/>
    </row>
    <row r="696" spans="1:9" ht="12.75">
      <c r="A696" s="2"/>
      <c r="B696" s="2"/>
      <c r="C696" s="2"/>
      <c r="D696" s="2"/>
      <c r="E696" s="2"/>
      <c r="F696" s="2"/>
      <c r="G696" s="25"/>
      <c r="I696" s="23"/>
    </row>
    <row r="697" spans="1:9" ht="12.75">
      <c r="A697" s="2"/>
      <c r="B697" s="2"/>
      <c r="C697" s="2"/>
      <c r="D697" s="2"/>
      <c r="E697" s="2"/>
      <c r="F697" s="2"/>
      <c r="G697" s="25"/>
      <c r="I697" s="23"/>
    </row>
    <row r="698" spans="1:9" ht="12.75">
      <c r="A698" s="2"/>
      <c r="B698" s="2"/>
      <c r="C698" s="2"/>
      <c r="D698" s="2"/>
      <c r="E698" s="2"/>
      <c r="F698" s="2"/>
      <c r="G698" s="25"/>
      <c r="I698" s="23"/>
    </row>
    <row r="699" spans="1:9" ht="12.75">
      <c r="A699" s="2"/>
      <c r="B699" s="2"/>
      <c r="C699" s="2"/>
      <c r="D699" s="2"/>
      <c r="E699" s="2"/>
      <c r="F699" s="2"/>
      <c r="G699" s="25"/>
      <c r="I699" s="23"/>
    </row>
    <row r="700" spans="1:9" ht="12.75">
      <c r="A700" s="2"/>
      <c r="B700" s="2"/>
      <c r="C700" s="2"/>
      <c r="D700" s="2"/>
      <c r="E700" s="2"/>
      <c r="F700" s="2"/>
      <c r="G700" s="25"/>
      <c r="I700" s="23"/>
    </row>
    <row r="701" spans="1:9" ht="12.75">
      <c r="A701" s="2"/>
      <c r="B701" s="2"/>
      <c r="C701" s="2"/>
      <c r="D701" s="2"/>
      <c r="E701" s="2"/>
      <c r="F701" s="2"/>
      <c r="G701" s="25"/>
      <c r="I701" s="23"/>
    </row>
    <row r="702" spans="1:9" ht="12.75">
      <c r="A702" s="2"/>
      <c r="B702" s="2"/>
      <c r="C702" s="2"/>
      <c r="D702" s="2"/>
      <c r="E702" s="2"/>
      <c r="F702" s="2"/>
      <c r="G702" s="25"/>
      <c r="I702" s="23"/>
    </row>
    <row r="703" spans="1:9" ht="12.75">
      <c r="A703" s="2"/>
      <c r="B703" s="2"/>
      <c r="C703" s="2"/>
      <c r="D703" s="2"/>
      <c r="E703" s="2"/>
      <c r="F703" s="2"/>
      <c r="G703" s="25"/>
      <c r="I703" s="23"/>
    </row>
    <row r="704" spans="1:9" ht="12.75">
      <c r="A704" s="2"/>
      <c r="B704" s="2"/>
      <c r="C704" s="2"/>
      <c r="D704" s="2"/>
      <c r="E704" s="2"/>
      <c r="F704" s="2"/>
      <c r="G704" s="25"/>
      <c r="I704" s="23"/>
    </row>
    <row r="705" spans="1:9" ht="12.75">
      <c r="A705" s="2"/>
      <c r="B705" s="2"/>
      <c r="C705" s="2"/>
      <c r="D705" s="2"/>
      <c r="E705" s="2"/>
      <c r="F705" s="2"/>
      <c r="G705" s="25"/>
      <c r="I705" s="23"/>
    </row>
    <row r="706" spans="1:9" ht="12.75">
      <c r="A706" s="2"/>
      <c r="B706" s="2"/>
      <c r="C706" s="2"/>
      <c r="D706" s="2"/>
      <c r="E706" s="2"/>
      <c r="F706" s="2"/>
      <c r="G706" s="25"/>
      <c r="I706" s="23"/>
    </row>
    <row r="707" spans="1:9" ht="12.75">
      <c r="A707" s="2"/>
      <c r="B707" s="2"/>
      <c r="C707" s="2"/>
      <c r="D707" s="2"/>
      <c r="E707" s="2"/>
      <c r="F707" s="2"/>
      <c r="G707" s="25"/>
      <c r="I707" s="23"/>
    </row>
    <row r="708" spans="1:9" ht="12.75">
      <c r="A708" s="2"/>
      <c r="B708" s="2"/>
      <c r="C708" s="2"/>
      <c r="D708" s="2"/>
      <c r="E708" s="2"/>
      <c r="F708" s="2"/>
      <c r="G708" s="25"/>
      <c r="I708" s="23"/>
    </row>
    <row r="709" spans="1:9" ht="12.75">
      <c r="A709" s="2"/>
      <c r="B709" s="2"/>
      <c r="C709" s="2"/>
      <c r="D709" s="2"/>
      <c r="E709" s="2"/>
      <c r="F709" s="2"/>
      <c r="G709" s="25"/>
      <c r="I709" s="23"/>
    </row>
    <row r="710" spans="1:9" ht="12.75">
      <c r="A710" s="2"/>
      <c r="B710" s="2"/>
      <c r="C710" s="2"/>
      <c r="D710" s="2"/>
      <c r="E710" s="2"/>
      <c r="F710" s="2"/>
      <c r="G710" s="25"/>
      <c r="I710" s="23"/>
    </row>
    <row r="711" spans="1:9" ht="12.75">
      <c r="A711" s="2"/>
      <c r="B711" s="2"/>
      <c r="C711" s="2"/>
      <c r="D711" s="2"/>
      <c r="E711" s="2"/>
      <c r="F711" s="2"/>
      <c r="G711" s="25"/>
      <c r="I711" s="23"/>
    </row>
    <row r="712" spans="1:9" ht="12.75">
      <c r="A712" s="2"/>
      <c r="B712" s="2"/>
      <c r="C712" s="2"/>
      <c r="D712" s="2"/>
      <c r="E712" s="2"/>
      <c r="F712" s="2"/>
      <c r="G712" s="25"/>
      <c r="I712" s="23"/>
    </row>
    <row r="713" spans="1:9" ht="12.75">
      <c r="A713" s="2"/>
      <c r="B713" s="2"/>
      <c r="C713" s="2"/>
      <c r="D713" s="2"/>
      <c r="E713" s="2"/>
      <c r="F713" s="2"/>
      <c r="G713" s="25"/>
      <c r="I713" s="23"/>
    </row>
    <row r="714" spans="1:9" ht="12.75">
      <c r="A714" s="2"/>
      <c r="B714" s="2"/>
      <c r="C714" s="2"/>
      <c r="D714" s="2"/>
      <c r="E714" s="2"/>
      <c r="F714" s="2"/>
      <c r="G714" s="25"/>
      <c r="I714" s="23"/>
    </row>
    <row r="715" spans="1:9" ht="12.75">
      <c r="A715" s="2"/>
      <c r="B715" s="2"/>
      <c r="C715" s="2"/>
      <c r="D715" s="2"/>
      <c r="E715" s="2"/>
      <c r="F715" s="2"/>
      <c r="G715" s="25"/>
      <c r="I715" s="23"/>
    </row>
    <row r="716" spans="1:9" ht="12.75">
      <c r="A716" s="2"/>
      <c r="B716" s="2"/>
      <c r="C716" s="2"/>
      <c r="D716" s="2"/>
      <c r="E716" s="2"/>
      <c r="F716" s="2"/>
      <c r="G716" s="25"/>
      <c r="I716" s="23"/>
    </row>
    <row r="717" spans="1:9" ht="12.75">
      <c r="A717" s="2"/>
      <c r="B717" s="2"/>
      <c r="C717" s="2"/>
      <c r="D717" s="2"/>
      <c r="E717" s="2"/>
      <c r="F717" s="2"/>
      <c r="G717" s="25"/>
      <c r="I717" s="23"/>
    </row>
    <row r="718" spans="1:9" ht="12.75">
      <c r="A718" s="2"/>
      <c r="B718" s="2"/>
      <c r="C718" s="2"/>
      <c r="D718" s="2"/>
      <c r="E718" s="2"/>
      <c r="F718" s="2"/>
      <c r="G718" s="25"/>
      <c r="I718" s="23"/>
    </row>
    <row r="719" spans="1:9" ht="12.75">
      <c r="A719" s="2"/>
      <c r="B719" s="2"/>
      <c r="C719" s="2"/>
      <c r="D719" s="2"/>
      <c r="E719" s="2"/>
      <c r="F719" s="2"/>
      <c r="G719" s="25"/>
      <c r="I719" s="23"/>
    </row>
    <row r="720" spans="1:9" ht="12.75">
      <c r="A720" s="2"/>
      <c r="B720" s="2"/>
      <c r="C720" s="2"/>
      <c r="D720" s="2"/>
      <c r="E720" s="2"/>
      <c r="F720" s="2"/>
      <c r="G720" s="25"/>
      <c r="I720" s="23"/>
    </row>
    <row r="721" spans="1:9" ht="12.75">
      <c r="A721" s="2"/>
      <c r="B721" s="2"/>
      <c r="C721" s="2"/>
      <c r="D721" s="2"/>
      <c r="E721" s="2"/>
      <c r="F721" s="2"/>
      <c r="G721" s="25"/>
      <c r="I721" s="23"/>
    </row>
    <row r="722" spans="1:9" ht="12.75">
      <c r="A722" s="2"/>
      <c r="B722" s="2"/>
      <c r="C722" s="2"/>
      <c r="D722" s="2"/>
      <c r="E722" s="2"/>
      <c r="F722" s="2"/>
      <c r="G722" s="25"/>
      <c r="I722" s="23"/>
    </row>
    <row r="723" spans="1:9" ht="12.75">
      <c r="A723" s="2"/>
      <c r="B723" s="2"/>
      <c r="C723" s="2"/>
      <c r="D723" s="2"/>
      <c r="E723" s="2"/>
      <c r="F723" s="2"/>
      <c r="G723" s="25"/>
      <c r="I723" s="23"/>
    </row>
    <row r="724" spans="1:9" ht="12.75">
      <c r="A724" s="2"/>
      <c r="B724" s="2"/>
      <c r="C724" s="2"/>
      <c r="D724" s="2"/>
      <c r="E724" s="2"/>
      <c r="F724" s="2"/>
      <c r="G724" s="25"/>
      <c r="I724" s="23"/>
    </row>
    <row r="725" spans="1:9" ht="12.75">
      <c r="A725" s="2"/>
      <c r="B725" s="2"/>
      <c r="C725" s="2"/>
      <c r="D725" s="2"/>
      <c r="E725" s="2"/>
      <c r="F725" s="2"/>
      <c r="G725" s="25"/>
      <c r="I725" s="23"/>
    </row>
    <row r="726" spans="1:9" ht="12.75">
      <c r="A726" s="2"/>
      <c r="B726" s="2"/>
      <c r="C726" s="2"/>
      <c r="D726" s="2"/>
      <c r="E726" s="2"/>
      <c r="F726" s="2"/>
      <c r="G726" s="25"/>
      <c r="I726" s="23"/>
    </row>
    <row r="727" spans="1:9" ht="12.75">
      <c r="A727" s="2"/>
      <c r="B727" s="2"/>
      <c r="C727" s="2"/>
      <c r="D727" s="2"/>
      <c r="E727" s="2"/>
      <c r="F727" s="2"/>
      <c r="G727" s="25"/>
      <c r="I727" s="23"/>
    </row>
    <row r="728" spans="1:9" ht="12.75">
      <c r="A728" s="2"/>
      <c r="B728" s="2"/>
      <c r="C728" s="2"/>
      <c r="D728" s="2"/>
      <c r="E728" s="2"/>
      <c r="F728" s="2"/>
      <c r="G728" s="25"/>
      <c r="I728" s="23"/>
    </row>
    <row r="729" spans="1:9" ht="12.75">
      <c r="A729" s="2"/>
      <c r="B729" s="2"/>
      <c r="C729" s="2"/>
      <c r="D729" s="2"/>
      <c r="E729" s="2"/>
      <c r="F729" s="2"/>
      <c r="G729" s="25"/>
      <c r="I729" s="23"/>
    </row>
    <row r="730" spans="1:9" ht="12.75">
      <c r="A730" s="2"/>
      <c r="B730" s="2"/>
      <c r="C730" s="2"/>
      <c r="D730" s="2"/>
      <c r="E730" s="2"/>
      <c r="F730" s="2"/>
      <c r="G730" s="25"/>
      <c r="I730" s="23"/>
    </row>
    <row r="731" spans="1:9" ht="12.75">
      <c r="A731" s="2"/>
      <c r="B731" s="2"/>
      <c r="C731" s="2"/>
      <c r="D731" s="2"/>
      <c r="E731" s="2"/>
      <c r="F731" s="2"/>
      <c r="G731" s="25"/>
      <c r="I731" s="23"/>
    </row>
    <row r="732" spans="1:9" ht="12.75">
      <c r="A732" s="2"/>
      <c r="B732" s="2"/>
      <c r="C732" s="2"/>
      <c r="D732" s="2"/>
      <c r="E732" s="2"/>
      <c r="F732" s="2"/>
      <c r="G732" s="25"/>
      <c r="I732" s="23"/>
    </row>
    <row r="733" spans="1:9" ht="12.75">
      <c r="A733" s="2"/>
      <c r="B733" s="2"/>
      <c r="C733" s="2"/>
      <c r="D733" s="2"/>
      <c r="E733" s="2"/>
      <c r="F733" s="2"/>
      <c r="G733" s="25"/>
      <c r="I733" s="23"/>
    </row>
    <row r="734" spans="1:9" ht="12.75">
      <c r="A734" s="2"/>
      <c r="B734" s="2"/>
      <c r="C734" s="2"/>
      <c r="D734" s="2"/>
      <c r="E734" s="2"/>
      <c r="F734" s="2"/>
      <c r="G734" s="25"/>
      <c r="I734" s="23"/>
    </row>
    <row r="735" spans="1:9" ht="12.75">
      <c r="A735" s="2"/>
      <c r="B735" s="2"/>
      <c r="C735" s="2"/>
      <c r="D735" s="2"/>
      <c r="E735" s="2"/>
      <c r="F735" s="2"/>
      <c r="G735" s="25"/>
      <c r="I735" s="23"/>
    </row>
    <row r="736" spans="1:9" ht="12.75">
      <c r="A736" s="2"/>
      <c r="B736" s="2"/>
      <c r="C736" s="2"/>
      <c r="D736" s="2"/>
      <c r="E736" s="2"/>
      <c r="F736" s="2"/>
      <c r="G736" s="25"/>
      <c r="I736" s="23"/>
    </row>
    <row r="737" spans="1:9" ht="12.75">
      <c r="A737" s="2"/>
      <c r="B737" s="2"/>
      <c r="C737" s="2"/>
      <c r="D737" s="2"/>
      <c r="E737" s="2"/>
      <c r="F737" s="2"/>
      <c r="G737" s="25"/>
      <c r="I737" s="23"/>
    </row>
    <row r="738" spans="1:9" ht="12.75">
      <c r="A738" s="2"/>
      <c r="B738" s="2"/>
      <c r="C738" s="2"/>
      <c r="D738" s="2"/>
      <c r="E738" s="2"/>
      <c r="F738" s="2"/>
      <c r="G738" s="25"/>
      <c r="I738" s="23"/>
    </row>
    <row r="739" spans="1:9" ht="12.75">
      <c r="A739" s="2"/>
      <c r="B739" s="2"/>
      <c r="C739" s="2"/>
      <c r="D739" s="2"/>
      <c r="E739" s="2"/>
      <c r="F739" s="2"/>
      <c r="G739" s="25"/>
      <c r="I739" s="23"/>
    </row>
    <row r="740" spans="1:9" ht="12.75">
      <c r="A740" s="2"/>
      <c r="B740" s="2"/>
      <c r="C740" s="2"/>
      <c r="D740" s="2"/>
      <c r="E740" s="2"/>
      <c r="F740" s="2"/>
      <c r="G740" s="25"/>
      <c r="I740" s="23"/>
    </row>
    <row r="741" spans="1:9" ht="12.75">
      <c r="A741" s="2"/>
      <c r="B741" s="2"/>
      <c r="C741" s="2"/>
      <c r="D741" s="2"/>
      <c r="E741" s="2"/>
      <c r="F741" s="2"/>
      <c r="G741" s="25"/>
      <c r="I741" s="23"/>
    </row>
    <row r="742" spans="1:9" ht="12.75">
      <c r="A742" s="2"/>
      <c r="B742" s="2"/>
      <c r="C742" s="2"/>
      <c r="D742" s="2"/>
      <c r="E742" s="2"/>
      <c r="F742" s="2"/>
      <c r="G742" s="25"/>
      <c r="I742" s="23"/>
    </row>
    <row r="743" spans="1:9" ht="12.75">
      <c r="A743" s="2"/>
      <c r="B743" s="2"/>
      <c r="C743" s="2"/>
      <c r="D743" s="2"/>
      <c r="E743" s="2"/>
      <c r="F743" s="2"/>
      <c r="G743" s="25"/>
      <c r="I743" s="23"/>
    </row>
    <row r="744" spans="1:9" ht="12.75">
      <c r="A744" s="2"/>
      <c r="B744" s="2"/>
      <c r="C744" s="2"/>
      <c r="D744" s="2"/>
      <c r="E744" s="2"/>
      <c r="F744" s="2"/>
      <c r="G744" s="25"/>
      <c r="I744" s="23"/>
    </row>
    <row r="745" spans="1:9" ht="12.75">
      <c r="A745" s="2"/>
      <c r="B745" s="2"/>
      <c r="C745" s="2"/>
      <c r="D745" s="2"/>
      <c r="E745" s="2"/>
      <c r="F745" s="2"/>
      <c r="G745" s="25"/>
      <c r="I745" s="23"/>
    </row>
    <row r="746" spans="1:9" ht="12.75">
      <c r="A746" s="2"/>
      <c r="B746" s="2"/>
      <c r="C746" s="2"/>
      <c r="D746" s="2"/>
      <c r="E746" s="2"/>
      <c r="F746" s="2"/>
      <c r="G746" s="25"/>
      <c r="I746" s="23"/>
    </row>
    <row r="747" spans="1:9" ht="12.75">
      <c r="A747" s="2"/>
      <c r="B747" s="2"/>
      <c r="C747" s="2"/>
      <c r="D747" s="2"/>
      <c r="E747" s="2"/>
      <c r="F747" s="2"/>
      <c r="G747" s="25"/>
      <c r="I747" s="23"/>
    </row>
    <row r="748" spans="1:9" ht="12.75">
      <c r="A748" s="2"/>
      <c r="B748" s="2"/>
      <c r="C748" s="2"/>
      <c r="D748" s="2"/>
      <c r="E748" s="2"/>
      <c r="F748" s="2"/>
      <c r="G748" s="25"/>
      <c r="I748" s="23"/>
    </row>
    <row r="749" spans="1:9" ht="12.75">
      <c r="A749" s="2"/>
      <c r="B749" s="2"/>
      <c r="C749" s="2"/>
      <c r="D749" s="2"/>
      <c r="E749" s="2"/>
      <c r="F749" s="2"/>
      <c r="G749" s="25"/>
      <c r="I749" s="23"/>
    </row>
    <row r="750" spans="1:9" ht="12.75">
      <c r="A750" s="2"/>
      <c r="B750" s="2"/>
      <c r="C750" s="2"/>
      <c r="D750" s="2"/>
      <c r="E750" s="2"/>
      <c r="F750" s="2"/>
      <c r="G750" s="25"/>
      <c r="I750" s="23"/>
    </row>
    <row r="751" spans="1:9" ht="12.75">
      <c r="A751" s="2"/>
      <c r="B751" s="2"/>
      <c r="C751" s="2"/>
      <c r="D751" s="2"/>
      <c r="E751" s="2"/>
      <c r="F751" s="2"/>
      <c r="G751" s="25"/>
      <c r="I751" s="23"/>
    </row>
    <row r="752" spans="1:9" ht="12.75">
      <c r="A752" s="2"/>
      <c r="B752" s="2"/>
      <c r="C752" s="2"/>
      <c r="D752" s="2"/>
      <c r="E752" s="2"/>
      <c r="F752" s="2"/>
      <c r="G752" s="25"/>
      <c r="I752" s="23"/>
    </row>
    <row r="753" spans="1:9" ht="12.75">
      <c r="A753" s="2"/>
      <c r="B753" s="2"/>
      <c r="C753" s="2"/>
      <c r="D753" s="2"/>
      <c r="E753" s="2"/>
      <c r="F753" s="2"/>
      <c r="G753" s="25"/>
      <c r="I753" s="23"/>
    </row>
    <row r="754" spans="1:9" ht="12.75">
      <c r="A754" s="2"/>
      <c r="B754" s="2"/>
      <c r="C754" s="2"/>
      <c r="D754" s="2"/>
      <c r="E754" s="2"/>
      <c r="F754" s="2"/>
      <c r="G754" s="25"/>
      <c r="I754" s="23"/>
    </row>
    <row r="755" spans="1:9" ht="12.75">
      <c r="A755" s="2"/>
      <c r="B755" s="2"/>
      <c r="C755" s="2"/>
      <c r="D755" s="2"/>
      <c r="E755" s="2"/>
      <c r="F755" s="2"/>
      <c r="G755" s="25"/>
      <c r="I755" s="23"/>
    </row>
    <row r="756" spans="1:9" ht="12.75">
      <c r="A756" s="2"/>
      <c r="B756" s="2"/>
      <c r="C756" s="2"/>
      <c r="D756" s="2"/>
      <c r="E756" s="2"/>
      <c r="F756" s="2"/>
      <c r="G756" s="25"/>
      <c r="I756" s="23"/>
    </row>
    <row r="757" spans="1:9" ht="12.75">
      <c r="A757" s="2"/>
      <c r="B757" s="2"/>
      <c r="C757" s="2"/>
      <c r="D757" s="2"/>
      <c r="E757" s="2"/>
      <c r="F757" s="2"/>
      <c r="G757" s="25"/>
      <c r="I757" s="23"/>
    </row>
    <row r="758" spans="1:9" ht="12.75">
      <c r="A758" s="2"/>
      <c r="B758" s="2"/>
      <c r="C758" s="2"/>
      <c r="D758" s="2"/>
      <c r="E758" s="2"/>
      <c r="F758" s="2"/>
      <c r="G758" s="25"/>
      <c r="I758" s="23"/>
    </row>
    <row r="759" spans="1:9" ht="12.75">
      <c r="A759" s="2"/>
      <c r="B759" s="2"/>
      <c r="C759" s="2"/>
      <c r="D759" s="2"/>
      <c r="E759" s="2"/>
      <c r="F759" s="2"/>
      <c r="G759" s="25"/>
      <c r="I759" s="23"/>
    </row>
    <row r="760" spans="1:9" ht="12.75">
      <c r="A760" s="2"/>
      <c r="B760" s="2"/>
      <c r="C760" s="2"/>
      <c r="D760" s="2"/>
      <c r="E760" s="2"/>
      <c r="F760" s="2"/>
      <c r="G760" s="25"/>
      <c r="I760" s="23"/>
    </row>
    <row r="761" spans="1:9" ht="12.75">
      <c r="A761" s="2"/>
      <c r="B761" s="2"/>
      <c r="C761" s="2"/>
      <c r="D761" s="2"/>
      <c r="E761" s="2"/>
      <c r="F761" s="2"/>
      <c r="G761" s="25"/>
      <c r="I761" s="23"/>
    </row>
    <row r="762" spans="1:9" ht="12.75">
      <c r="A762" s="2"/>
      <c r="B762" s="2"/>
      <c r="C762" s="2"/>
      <c r="D762" s="2"/>
      <c r="E762" s="2"/>
      <c r="F762" s="2"/>
      <c r="G762" s="25"/>
      <c r="I762" s="23"/>
    </row>
    <row r="763" spans="1:9" ht="12.75">
      <c r="A763" s="2"/>
      <c r="B763" s="2"/>
      <c r="C763" s="2"/>
      <c r="D763" s="2"/>
      <c r="E763" s="2"/>
      <c r="F763" s="2"/>
      <c r="G763" s="25"/>
      <c r="I763" s="23"/>
    </row>
    <row r="764" spans="1:9" ht="12.75">
      <c r="A764" s="2"/>
      <c r="B764" s="2"/>
      <c r="C764" s="2"/>
      <c r="D764" s="2"/>
      <c r="E764" s="2"/>
      <c r="F764" s="2"/>
      <c r="G764" s="25"/>
      <c r="I764" s="23"/>
    </row>
    <row r="765" spans="1:9" ht="12.75">
      <c r="A765" s="2"/>
      <c r="B765" s="2"/>
      <c r="C765" s="2"/>
      <c r="D765" s="2"/>
      <c r="E765" s="2"/>
      <c r="F765" s="2"/>
      <c r="G765" s="25"/>
      <c r="I765" s="23"/>
    </row>
    <row r="766" spans="1:9" ht="12.75">
      <c r="A766" s="2"/>
      <c r="B766" s="2"/>
      <c r="C766" s="2"/>
      <c r="D766" s="2"/>
      <c r="E766" s="2"/>
      <c r="F766" s="2"/>
      <c r="G766" s="25"/>
      <c r="I766" s="23"/>
    </row>
    <row r="767" spans="1:9" ht="12.75">
      <c r="A767" s="2"/>
      <c r="B767" s="2"/>
      <c r="C767" s="2"/>
      <c r="D767" s="2"/>
      <c r="E767" s="2"/>
      <c r="F767" s="2"/>
      <c r="G767" s="25"/>
      <c r="I767" s="23"/>
    </row>
    <row r="768" spans="1:9" ht="12.75">
      <c r="A768" s="2"/>
      <c r="B768" s="2"/>
      <c r="C768" s="2"/>
      <c r="D768" s="2"/>
      <c r="E768" s="2"/>
      <c r="F768" s="2"/>
      <c r="G768" s="25"/>
      <c r="I768" s="23"/>
    </row>
    <row r="769" spans="1:9" ht="12.75">
      <c r="A769" s="2"/>
      <c r="B769" s="2"/>
      <c r="C769" s="2"/>
      <c r="D769" s="2"/>
      <c r="E769" s="2"/>
      <c r="F769" s="2"/>
      <c r="G769" s="25"/>
      <c r="I769" s="23"/>
    </row>
    <row r="770" spans="1:9" ht="12.75">
      <c r="A770" s="2"/>
      <c r="B770" s="2"/>
      <c r="C770" s="2"/>
      <c r="D770" s="2"/>
      <c r="E770" s="2"/>
      <c r="F770" s="2"/>
      <c r="G770" s="25"/>
      <c r="I770" s="23"/>
    </row>
    <row r="771" spans="1:9" ht="12.75">
      <c r="A771" s="2"/>
      <c r="B771" s="2"/>
      <c r="C771" s="2"/>
      <c r="D771" s="2"/>
      <c r="E771" s="2"/>
      <c r="F771" s="2"/>
      <c r="G771" s="25"/>
      <c r="I771" s="23"/>
    </row>
    <row r="772" spans="1:9" ht="12.75">
      <c r="A772" s="2"/>
      <c r="B772" s="2"/>
      <c r="C772" s="2"/>
      <c r="D772" s="2"/>
      <c r="E772" s="2"/>
      <c r="F772" s="2"/>
      <c r="G772" s="25"/>
      <c r="I772" s="23"/>
    </row>
    <row r="773" spans="1:9" ht="12.75">
      <c r="A773" s="2"/>
      <c r="B773" s="2"/>
      <c r="C773" s="2"/>
      <c r="D773" s="2"/>
      <c r="E773" s="2"/>
      <c r="F773" s="2"/>
      <c r="G773" s="25"/>
      <c r="I773" s="23"/>
    </row>
    <row r="774" spans="1:9" ht="12.75">
      <c r="A774" s="2"/>
      <c r="B774" s="2"/>
      <c r="C774" s="2"/>
      <c r="D774" s="2"/>
      <c r="E774" s="2"/>
      <c r="F774" s="2"/>
      <c r="G774" s="25"/>
      <c r="I774" s="23"/>
    </row>
    <row r="775" spans="1:9" ht="12.75">
      <c r="A775" s="2"/>
      <c r="B775" s="2"/>
      <c r="C775" s="2"/>
      <c r="D775" s="2"/>
      <c r="E775" s="2"/>
      <c r="F775" s="2"/>
      <c r="G775" s="25"/>
      <c r="I775" s="23"/>
    </row>
    <row r="776" spans="1:9" ht="12.75">
      <c r="A776" s="2"/>
      <c r="B776" s="2"/>
      <c r="C776" s="2"/>
      <c r="D776" s="2"/>
      <c r="E776" s="2"/>
      <c r="F776" s="2"/>
      <c r="G776" s="25"/>
      <c r="I776" s="23"/>
    </row>
    <row r="777" spans="1:9" ht="12.75">
      <c r="A777" s="2"/>
      <c r="B777" s="2"/>
      <c r="C777" s="2"/>
      <c r="D777" s="2"/>
      <c r="E777" s="2"/>
      <c r="F777" s="2"/>
      <c r="G777" s="25"/>
      <c r="I777" s="23"/>
    </row>
    <row r="778" spans="1:9" ht="12.75">
      <c r="A778" s="2"/>
      <c r="B778" s="2"/>
      <c r="C778" s="2"/>
      <c r="D778" s="2"/>
      <c r="E778" s="2"/>
      <c r="F778" s="2"/>
      <c r="G778" s="25"/>
      <c r="I778" s="23"/>
    </row>
    <row r="779" spans="1:9" ht="12.75">
      <c r="A779" s="2"/>
      <c r="B779" s="2"/>
      <c r="C779" s="2"/>
      <c r="D779" s="2"/>
      <c r="E779" s="2"/>
      <c r="F779" s="2"/>
      <c r="G779" s="25"/>
      <c r="I779" s="23"/>
    </row>
    <row r="780" spans="1:9" ht="12.75">
      <c r="A780" s="2"/>
      <c r="B780" s="2"/>
      <c r="C780" s="2"/>
      <c r="D780" s="2"/>
      <c r="E780" s="2"/>
      <c r="F780" s="2"/>
      <c r="G780" s="25"/>
      <c r="I780" s="23"/>
    </row>
    <row r="781" spans="1:9" ht="12.75">
      <c r="A781" s="2"/>
      <c r="B781" s="2"/>
      <c r="C781" s="2"/>
      <c r="D781" s="2"/>
      <c r="E781" s="2"/>
      <c r="F781" s="2"/>
      <c r="G781" s="25"/>
      <c r="I781" s="23"/>
    </row>
    <row r="782" spans="1:9" ht="12.75">
      <c r="A782" s="2"/>
      <c r="B782" s="2"/>
      <c r="C782" s="2"/>
      <c r="D782" s="2"/>
      <c r="E782" s="2"/>
      <c r="F782" s="2"/>
      <c r="G782" s="25"/>
      <c r="I782" s="23"/>
    </row>
    <row r="783" spans="1:9" ht="12.75">
      <c r="A783" s="2"/>
      <c r="B783" s="2"/>
      <c r="C783" s="2"/>
      <c r="D783" s="2"/>
      <c r="E783" s="2"/>
      <c r="F783" s="2"/>
      <c r="G783" s="25"/>
      <c r="I783" s="23"/>
    </row>
    <row r="784" spans="1:9" ht="12.75">
      <c r="A784" s="2"/>
      <c r="B784" s="2"/>
      <c r="C784" s="2"/>
      <c r="D784" s="2"/>
      <c r="E784" s="2"/>
      <c r="F784" s="2"/>
      <c r="G784" s="25"/>
      <c r="I784" s="23"/>
    </row>
    <row r="785" spans="1:9" ht="12.75">
      <c r="A785" s="2"/>
      <c r="B785" s="2"/>
      <c r="C785" s="2"/>
      <c r="D785" s="2"/>
      <c r="E785" s="2"/>
      <c r="F785" s="2"/>
      <c r="G785" s="25"/>
      <c r="I785" s="23"/>
    </row>
    <row r="786" spans="1:9" ht="12.75">
      <c r="A786" s="2"/>
      <c r="B786" s="2"/>
      <c r="C786" s="2"/>
      <c r="D786" s="2"/>
      <c r="E786" s="2"/>
      <c r="F786" s="2"/>
      <c r="G786" s="25"/>
      <c r="I786" s="23"/>
    </row>
    <row r="787" spans="1:9" ht="12.75">
      <c r="A787" s="2"/>
      <c r="B787" s="2"/>
      <c r="C787" s="2"/>
      <c r="D787" s="2"/>
      <c r="E787" s="2"/>
      <c r="F787" s="2"/>
      <c r="G787" s="25"/>
      <c r="I787" s="23"/>
    </row>
    <row r="788" spans="1:9" ht="12.75">
      <c r="A788" s="2"/>
      <c r="B788" s="2"/>
      <c r="C788" s="2"/>
      <c r="D788" s="2"/>
      <c r="E788" s="2"/>
      <c r="F788" s="2"/>
      <c r="G788" s="25"/>
      <c r="I788" s="23"/>
    </row>
    <row r="789" spans="1:9" ht="12.75">
      <c r="A789" s="2"/>
      <c r="B789" s="2"/>
      <c r="C789" s="2"/>
      <c r="D789" s="2"/>
      <c r="E789" s="2"/>
      <c r="F789" s="2"/>
      <c r="G789" s="25"/>
      <c r="I789" s="23"/>
    </row>
    <row r="790" spans="1:9" ht="12.75">
      <c r="A790" s="2"/>
      <c r="B790" s="2"/>
      <c r="C790" s="2"/>
      <c r="D790" s="2"/>
      <c r="E790" s="2"/>
      <c r="F790" s="2"/>
      <c r="G790" s="25"/>
      <c r="I790" s="23"/>
    </row>
    <row r="791" spans="1:9" ht="12.75">
      <c r="A791" s="2"/>
      <c r="B791" s="2"/>
      <c r="C791" s="2"/>
      <c r="D791" s="2"/>
      <c r="E791" s="2"/>
      <c r="F791" s="2"/>
      <c r="G791" s="25"/>
      <c r="I791" s="23"/>
    </row>
    <row r="792" spans="1:9" ht="12.75">
      <c r="A792" s="2"/>
      <c r="B792" s="2"/>
      <c r="C792" s="2"/>
      <c r="D792" s="2"/>
      <c r="E792" s="2"/>
      <c r="F792" s="2"/>
      <c r="G792" s="25"/>
      <c r="I792" s="23"/>
    </row>
    <row r="793" spans="1:9" ht="12.75">
      <c r="A793" s="2"/>
      <c r="B793" s="2"/>
      <c r="C793" s="2"/>
      <c r="D793" s="2"/>
      <c r="E793" s="2"/>
      <c r="F793" s="2"/>
      <c r="G793" s="25"/>
      <c r="I793" s="23"/>
    </row>
    <row r="794" spans="1:9" ht="12.75">
      <c r="A794" s="2"/>
      <c r="B794" s="2"/>
      <c r="C794" s="2"/>
      <c r="D794" s="2"/>
      <c r="E794" s="2"/>
      <c r="F794" s="2"/>
      <c r="G794" s="25"/>
      <c r="I794" s="23"/>
    </row>
    <row r="795" spans="1:9" ht="12.75">
      <c r="A795" s="2"/>
      <c r="B795" s="2"/>
      <c r="C795" s="2"/>
      <c r="D795" s="2"/>
      <c r="E795" s="2"/>
      <c r="F795" s="2"/>
      <c r="G795" s="25"/>
      <c r="I795" s="23"/>
    </row>
    <row r="796" spans="1:9" ht="12.75">
      <c r="A796" s="2"/>
      <c r="B796" s="2"/>
      <c r="C796" s="2"/>
      <c r="D796" s="2"/>
      <c r="E796" s="2"/>
      <c r="F796" s="2"/>
      <c r="G796" s="25"/>
      <c r="I796" s="23"/>
    </row>
    <row r="797" spans="1:9" ht="12.75">
      <c r="A797" s="2"/>
      <c r="B797" s="2"/>
      <c r="C797" s="2"/>
      <c r="D797" s="2"/>
      <c r="E797" s="2"/>
      <c r="F797" s="2"/>
      <c r="G797" s="25"/>
      <c r="I797" s="23"/>
    </row>
    <row r="798" spans="1:9" ht="12.75">
      <c r="A798" s="2"/>
      <c r="B798" s="2"/>
      <c r="C798" s="2"/>
      <c r="D798" s="2"/>
      <c r="E798" s="2"/>
      <c r="F798" s="2"/>
      <c r="G798" s="25"/>
      <c r="I798" s="23"/>
    </row>
    <row r="799" spans="1:9" ht="12.75">
      <c r="A799" s="2"/>
      <c r="B799" s="2"/>
      <c r="C799" s="2"/>
      <c r="D799" s="2"/>
      <c r="E799" s="2"/>
      <c r="F799" s="2"/>
      <c r="G799" s="25"/>
      <c r="I799" s="23"/>
    </row>
    <row r="800" spans="1:9" ht="12.75">
      <c r="A800" s="2"/>
      <c r="B800" s="2"/>
      <c r="C800" s="2"/>
      <c r="D800" s="2"/>
      <c r="E800" s="2"/>
      <c r="F800" s="2"/>
      <c r="G800" s="25"/>
      <c r="I800" s="23"/>
    </row>
    <row r="801" spans="1:9" ht="12.75">
      <c r="A801" s="2"/>
      <c r="B801" s="2"/>
      <c r="C801" s="2"/>
      <c r="D801" s="2"/>
      <c r="E801" s="2"/>
      <c r="F801" s="2"/>
      <c r="G801" s="25"/>
      <c r="I801" s="23"/>
    </row>
    <row r="802" spans="1:9" ht="12.75">
      <c r="A802" s="2"/>
      <c r="B802" s="2"/>
      <c r="C802" s="2"/>
      <c r="D802" s="2"/>
      <c r="E802" s="2"/>
      <c r="F802" s="2"/>
      <c r="G802" s="25"/>
      <c r="I802" s="23"/>
    </row>
    <row r="803" spans="1:9" ht="12.75">
      <c r="A803" s="2"/>
      <c r="B803" s="2"/>
      <c r="C803" s="2"/>
      <c r="D803" s="2"/>
      <c r="E803" s="2"/>
      <c r="F803" s="2"/>
      <c r="G803" s="25"/>
      <c r="I803" s="23"/>
    </row>
    <row r="804" spans="1:9" ht="12.75">
      <c r="A804" s="2"/>
      <c r="B804" s="2"/>
      <c r="C804" s="2"/>
      <c r="D804" s="2"/>
      <c r="E804" s="2"/>
      <c r="F804" s="2"/>
      <c r="G804" s="25"/>
      <c r="I804" s="23"/>
    </row>
    <row r="805" spans="1:9" ht="12.75">
      <c r="A805" s="2"/>
      <c r="B805" s="2"/>
      <c r="C805" s="2"/>
      <c r="D805" s="2"/>
      <c r="E805" s="2"/>
      <c r="F805" s="2"/>
      <c r="G805" s="25"/>
      <c r="I805" s="23"/>
    </row>
    <row r="806" spans="1:9" ht="12.75">
      <c r="A806" s="2"/>
      <c r="B806" s="2"/>
      <c r="C806" s="2"/>
      <c r="D806" s="2"/>
      <c r="E806" s="2"/>
      <c r="F806" s="2"/>
      <c r="G806" s="25"/>
      <c r="I806" s="23"/>
    </row>
    <row r="807" spans="1:9" ht="12.75">
      <c r="A807" s="2"/>
      <c r="B807" s="2"/>
      <c r="C807" s="2"/>
      <c r="D807" s="2"/>
      <c r="E807" s="2"/>
      <c r="F807" s="2"/>
      <c r="G807" s="25"/>
      <c r="I807" s="23"/>
    </row>
    <row r="808" spans="1:9" ht="12.75">
      <c r="A808" s="2"/>
      <c r="B808" s="2"/>
      <c r="C808" s="2"/>
      <c r="D808" s="2"/>
      <c r="E808" s="2"/>
      <c r="F808" s="2"/>
      <c r="G808" s="25"/>
      <c r="I808" s="23"/>
    </row>
    <row r="809" spans="1:9" ht="12.75">
      <c r="A809" s="2"/>
      <c r="B809" s="2"/>
      <c r="C809" s="2"/>
      <c r="D809" s="2"/>
      <c r="E809" s="2"/>
      <c r="F809" s="2"/>
      <c r="G809" s="25"/>
      <c r="I809" s="23"/>
    </row>
    <row r="810" spans="1:9" ht="12.75">
      <c r="A810" s="2"/>
      <c r="B810" s="2"/>
      <c r="C810" s="2"/>
      <c r="D810" s="2"/>
      <c r="E810" s="2"/>
      <c r="F810" s="2"/>
      <c r="G810" s="25"/>
      <c r="I810" s="23"/>
    </row>
    <row r="811" spans="1:9" ht="12.75">
      <c r="A811" s="2"/>
      <c r="B811" s="2"/>
      <c r="C811" s="2"/>
      <c r="D811" s="2"/>
      <c r="E811" s="2"/>
      <c r="F811" s="2"/>
      <c r="G811" s="25"/>
      <c r="I811" s="23"/>
    </row>
    <row r="812" spans="1:9" ht="12.75">
      <c r="A812" s="2"/>
      <c r="B812" s="2"/>
      <c r="C812" s="2"/>
      <c r="D812" s="2"/>
      <c r="E812" s="2"/>
      <c r="F812" s="2"/>
      <c r="G812" s="25"/>
      <c r="I812" s="23"/>
    </row>
    <row r="813" spans="1:9" ht="12.75">
      <c r="A813" s="2"/>
      <c r="B813" s="2"/>
      <c r="C813" s="2"/>
      <c r="D813" s="2"/>
      <c r="E813" s="2"/>
      <c r="F813" s="2"/>
      <c r="G813" s="25"/>
      <c r="I813" s="23"/>
    </row>
    <row r="814" spans="1:9" ht="12.75">
      <c r="A814" s="2"/>
      <c r="B814" s="2"/>
      <c r="C814" s="2"/>
      <c r="D814" s="2"/>
      <c r="E814" s="2"/>
      <c r="F814" s="2"/>
      <c r="G814" s="25"/>
      <c r="I814" s="23"/>
    </row>
    <row r="815" spans="1:9" ht="12.75">
      <c r="A815" s="2"/>
      <c r="B815" s="2"/>
      <c r="C815" s="2"/>
      <c r="D815" s="2"/>
      <c r="E815" s="2"/>
      <c r="F815" s="2"/>
      <c r="G815" s="25"/>
      <c r="I815" s="23"/>
    </row>
    <row r="816" spans="1:9" ht="12.75">
      <c r="A816" s="2"/>
      <c r="B816" s="2"/>
      <c r="C816" s="2"/>
      <c r="D816" s="2"/>
      <c r="E816" s="2"/>
      <c r="F816" s="2"/>
      <c r="G816" s="25"/>
      <c r="I816" s="23"/>
    </row>
    <row r="817" spans="1:9" ht="12.75">
      <c r="A817" s="2"/>
      <c r="B817" s="2"/>
      <c r="C817" s="2"/>
      <c r="D817" s="2"/>
      <c r="E817" s="2"/>
      <c r="F817" s="2"/>
      <c r="G817" s="25"/>
      <c r="I817" s="23"/>
    </row>
    <row r="818" spans="1:9" ht="12.75">
      <c r="A818" s="2"/>
      <c r="B818" s="2"/>
      <c r="C818" s="2"/>
      <c r="D818" s="2"/>
      <c r="E818" s="2"/>
      <c r="F818" s="2"/>
      <c r="G818" s="25"/>
      <c r="I818" s="23"/>
    </row>
    <row r="819" spans="1:9" ht="12.75">
      <c r="A819" s="2"/>
      <c r="B819" s="2"/>
      <c r="C819" s="2"/>
      <c r="D819" s="2"/>
      <c r="E819" s="2"/>
      <c r="F819" s="2"/>
      <c r="G819" s="25"/>
      <c r="I819" s="23"/>
    </row>
    <row r="820" spans="1:9" ht="12.75">
      <c r="A820" s="2"/>
      <c r="B820" s="2"/>
      <c r="C820" s="2"/>
      <c r="D820" s="2"/>
      <c r="E820" s="2"/>
      <c r="F820" s="2"/>
      <c r="G820" s="25"/>
      <c r="I820" s="23"/>
    </row>
    <row r="821" spans="1:9" ht="12.75">
      <c r="A821" s="2"/>
      <c r="B821" s="2"/>
      <c r="C821" s="2"/>
      <c r="D821" s="2"/>
      <c r="E821" s="2"/>
      <c r="F821" s="2"/>
      <c r="G821" s="25"/>
      <c r="I821" s="23"/>
    </row>
    <row r="822" spans="1:9" ht="12.75">
      <c r="A822" s="2"/>
      <c r="B822" s="2"/>
      <c r="C822" s="2"/>
      <c r="D822" s="2"/>
      <c r="E822" s="2"/>
      <c r="F822" s="2"/>
      <c r="G822" s="25"/>
      <c r="I822" s="23"/>
    </row>
    <row r="823" spans="1:9" ht="12.75">
      <c r="A823" s="2"/>
      <c r="B823" s="2"/>
      <c r="C823" s="2"/>
      <c r="D823" s="2"/>
      <c r="E823" s="2"/>
      <c r="F823" s="2"/>
      <c r="G823" s="25"/>
      <c r="I823" s="23"/>
    </row>
    <row r="824" spans="1:9" ht="12.75">
      <c r="A824" s="2"/>
      <c r="B824" s="2"/>
      <c r="C824" s="2"/>
      <c r="D824" s="2"/>
      <c r="E824" s="2"/>
      <c r="F824" s="2"/>
      <c r="G824" s="25"/>
      <c r="I824" s="23"/>
    </row>
    <row r="825" spans="1:9" ht="12.75">
      <c r="A825" s="2"/>
      <c r="B825" s="2"/>
      <c r="C825" s="2"/>
      <c r="D825" s="2"/>
      <c r="E825" s="2"/>
      <c r="F825" s="2"/>
      <c r="G825" s="25"/>
      <c r="I825" s="23"/>
    </row>
    <row r="826" spans="1:9" ht="12.75">
      <c r="A826" s="2"/>
      <c r="B826" s="2"/>
      <c r="C826" s="2"/>
      <c r="D826" s="2"/>
      <c r="E826" s="2"/>
      <c r="F826" s="2"/>
      <c r="G826" s="25"/>
      <c r="I826" s="23"/>
    </row>
    <row r="827" spans="1:9" ht="12.75">
      <c r="A827" s="2"/>
      <c r="B827" s="2"/>
      <c r="C827" s="2"/>
      <c r="D827" s="2"/>
      <c r="E827" s="2"/>
      <c r="F827" s="2"/>
      <c r="G827" s="25"/>
      <c r="I827" s="23"/>
    </row>
    <row r="828" spans="1:9" ht="12.75">
      <c r="A828" s="2"/>
      <c r="B828" s="2"/>
      <c r="C828" s="2"/>
      <c r="D828" s="2"/>
      <c r="E828" s="2"/>
      <c r="F828" s="2"/>
      <c r="G828" s="25"/>
      <c r="I828" s="23"/>
    </row>
    <row r="829" spans="1:9" ht="12.75">
      <c r="A829" s="2"/>
      <c r="B829" s="2"/>
      <c r="C829" s="2"/>
      <c r="D829" s="2"/>
      <c r="E829" s="2"/>
      <c r="F829" s="2"/>
      <c r="G829" s="25"/>
      <c r="I829" s="23"/>
    </row>
    <row r="830" spans="1:9" ht="12.75">
      <c r="A830" s="2"/>
      <c r="B830" s="2"/>
      <c r="C830" s="2"/>
      <c r="D830" s="2"/>
      <c r="E830" s="2"/>
      <c r="F830" s="2"/>
      <c r="G830" s="25"/>
      <c r="I830" s="23"/>
    </row>
    <row r="831" spans="1:9" ht="12.75">
      <c r="A831" s="2"/>
      <c r="B831" s="2"/>
      <c r="C831" s="2"/>
      <c r="D831" s="2"/>
      <c r="E831" s="2"/>
      <c r="F831" s="2"/>
      <c r="G831" s="25"/>
      <c r="I831" s="23"/>
    </row>
    <row r="832" spans="1:9" ht="12.75">
      <c r="A832" s="2"/>
      <c r="B832" s="2"/>
      <c r="C832" s="2"/>
      <c r="D832" s="2"/>
      <c r="E832" s="2"/>
      <c r="F832" s="2"/>
      <c r="G832" s="25"/>
      <c r="I832" s="23"/>
    </row>
    <row r="833" spans="1:9" ht="12.75">
      <c r="A833" s="2"/>
      <c r="B833" s="2"/>
      <c r="C833" s="2"/>
      <c r="D833" s="2"/>
      <c r="E833" s="2"/>
      <c r="F833" s="2"/>
      <c r="G833" s="25"/>
      <c r="I833" s="23"/>
    </row>
    <row r="834" spans="1:9" ht="12.75">
      <c r="A834" s="2"/>
      <c r="B834" s="2"/>
      <c r="C834" s="2"/>
      <c r="D834" s="2"/>
      <c r="E834" s="2"/>
      <c r="F834" s="2"/>
      <c r="G834" s="25"/>
      <c r="I834" s="23"/>
    </row>
    <row r="835" spans="1:9" ht="12.75">
      <c r="A835" s="2"/>
      <c r="B835" s="2"/>
      <c r="C835" s="2"/>
      <c r="D835" s="2"/>
      <c r="E835" s="2"/>
      <c r="F835" s="2"/>
      <c r="G835" s="25"/>
      <c r="I835" s="23"/>
    </row>
    <row r="836" spans="1:9" ht="12.75">
      <c r="A836" s="2"/>
      <c r="B836" s="2"/>
      <c r="C836" s="2"/>
      <c r="D836" s="2"/>
      <c r="E836" s="2"/>
      <c r="F836" s="2"/>
      <c r="G836" s="25"/>
      <c r="I836" s="23"/>
    </row>
    <row r="837" spans="1:9" ht="12.75">
      <c r="A837" s="2"/>
      <c r="B837" s="2"/>
      <c r="C837" s="2"/>
      <c r="D837" s="2"/>
      <c r="E837" s="2"/>
      <c r="F837" s="2"/>
      <c r="G837" s="25"/>
      <c r="I837" s="23"/>
    </row>
    <row r="838" spans="1:9" ht="12.75">
      <c r="A838" s="2"/>
      <c r="B838" s="2"/>
      <c r="C838" s="2"/>
      <c r="D838" s="2"/>
      <c r="E838" s="2"/>
      <c r="F838" s="2"/>
      <c r="G838" s="25"/>
      <c r="I838" s="23"/>
    </row>
    <row r="839" spans="1:9" ht="12.75">
      <c r="A839" s="2"/>
      <c r="B839" s="2"/>
      <c r="C839" s="2"/>
      <c r="D839" s="2"/>
      <c r="E839" s="2"/>
      <c r="F839" s="2"/>
      <c r="G839" s="25"/>
      <c r="I839" s="23"/>
    </row>
    <row r="840" spans="1:9" ht="12.75">
      <c r="A840" s="2"/>
      <c r="B840" s="2"/>
      <c r="C840" s="2"/>
      <c r="D840" s="2"/>
      <c r="E840" s="2"/>
      <c r="F840" s="2"/>
      <c r="G840" s="25"/>
      <c r="I840" s="23"/>
    </row>
    <row r="841" spans="1:9" ht="12.75">
      <c r="A841" s="2"/>
      <c r="B841" s="2"/>
      <c r="C841" s="2"/>
      <c r="D841" s="2"/>
      <c r="E841" s="2"/>
      <c r="F841" s="2"/>
      <c r="G841" s="25"/>
      <c r="I841" s="23"/>
    </row>
    <row r="842" spans="1:9" ht="12.75">
      <c r="A842" s="2"/>
      <c r="B842" s="2"/>
      <c r="C842" s="2"/>
      <c r="D842" s="2"/>
      <c r="E842" s="2"/>
      <c r="F842" s="2"/>
      <c r="G842" s="25"/>
      <c r="I842" s="23"/>
    </row>
    <row r="843" spans="1:9" ht="12.75">
      <c r="A843" s="2"/>
      <c r="B843" s="2"/>
      <c r="C843" s="2"/>
      <c r="D843" s="2"/>
      <c r="E843" s="2"/>
      <c r="F843" s="2"/>
      <c r="G843" s="25"/>
      <c r="I843" s="23"/>
    </row>
    <row r="844" spans="1:9" ht="12.75">
      <c r="A844" s="2"/>
      <c r="B844" s="2"/>
      <c r="C844" s="2"/>
      <c r="D844" s="2"/>
      <c r="E844" s="2"/>
      <c r="F844" s="2"/>
      <c r="G844" s="25"/>
      <c r="I844" s="23"/>
    </row>
    <row r="845" spans="1:9" ht="12.75">
      <c r="A845" s="2"/>
      <c r="B845" s="2"/>
      <c r="C845" s="2"/>
      <c r="D845" s="2"/>
      <c r="E845" s="2"/>
      <c r="F845" s="2"/>
      <c r="G845" s="25"/>
      <c r="I845" s="23"/>
    </row>
    <row r="846" spans="1:9" ht="12.75">
      <c r="A846" s="2"/>
      <c r="B846" s="2"/>
      <c r="C846" s="2"/>
      <c r="D846" s="2"/>
      <c r="E846" s="2"/>
      <c r="F846" s="2"/>
      <c r="G846" s="25"/>
      <c r="I846" s="23"/>
    </row>
    <row r="847" spans="1:9" ht="12.75">
      <c r="A847" s="2"/>
      <c r="B847" s="2"/>
      <c r="C847" s="2"/>
      <c r="D847" s="2"/>
      <c r="E847" s="2"/>
      <c r="F847" s="2"/>
      <c r="G847" s="25"/>
      <c r="I847" s="23"/>
    </row>
    <row r="848" spans="1:9" ht="12.75">
      <c r="A848" s="2"/>
      <c r="B848" s="2"/>
      <c r="C848" s="2"/>
      <c r="D848" s="2"/>
      <c r="E848" s="2"/>
      <c r="F848" s="2"/>
      <c r="G848" s="25"/>
      <c r="I848" s="23"/>
    </row>
    <row r="849" spans="1:9" ht="12.75">
      <c r="A849" s="2"/>
      <c r="B849" s="2"/>
      <c r="C849" s="2"/>
      <c r="D849" s="2"/>
      <c r="E849" s="2"/>
      <c r="F849" s="2"/>
      <c r="G849" s="25"/>
      <c r="I849" s="23"/>
    </row>
    <row r="850" spans="1:9" ht="12.75">
      <c r="A850" s="2"/>
      <c r="B850" s="2"/>
      <c r="C850" s="2"/>
      <c r="D850" s="2"/>
      <c r="E850" s="2"/>
      <c r="F850" s="2"/>
      <c r="G850" s="25"/>
      <c r="I850" s="23"/>
    </row>
    <row r="851" spans="1:9" ht="12.75">
      <c r="A851" s="2"/>
      <c r="B851" s="2"/>
      <c r="C851" s="2"/>
      <c r="D851" s="2"/>
      <c r="E851" s="2"/>
      <c r="F851" s="2"/>
      <c r="G851" s="25"/>
      <c r="I851" s="23"/>
    </row>
    <row r="852" spans="1:9" ht="12.75">
      <c r="A852" s="2"/>
      <c r="B852" s="2"/>
      <c r="C852" s="2"/>
      <c r="D852" s="2"/>
      <c r="E852" s="2"/>
      <c r="F852" s="2"/>
      <c r="G852" s="25"/>
      <c r="I852" s="23"/>
    </row>
    <row r="853" spans="1:9" ht="12.75">
      <c r="A853" s="2"/>
      <c r="B853" s="2"/>
      <c r="C853" s="2"/>
      <c r="D853" s="2"/>
      <c r="E853" s="2"/>
      <c r="F853" s="2"/>
      <c r="G853" s="25"/>
      <c r="I853" s="23"/>
    </row>
    <row r="854" spans="1:9" ht="12.75">
      <c r="A854" s="2"/>
      <c r="B854" s="2"/>
      <c r="C854" s="2"/>
      <c r="D854" s="2"/>
      <c r="E854" s="2"/>
      <c r="F854" s="2"/>
      <c r="G854" s="25"/>
      <c r="I854" s="23"/>
    </row>
    <row r="855" spans="1:9" ht="12.75">
      <c r="A855" s="2"/>
      <c r="B855" s="2"/>
      <c r="C855" s="2"/>
      <c r="D855" s="2"/>
      <c r="E855" s="2"/>
      <c r="F855" s="2"/>
      <c r="G855" s="25"/>
      <c r="I855" s="23"/>
    </row>
    <row r="856" spans="1:9" ht="12.75">
      <c r="A856" s="2"/>
      <c r="B856" s="2"/>
      <c r="C856" s="2"/>
      <c r="D856" s="2"/>
      <c r="E856" s="2"/>
      <c r="F856" s="2"/>
      <c r="G856" s="25"/>
      <c r="I856" s="23"/>
    </row>
    <row r="857" spans="1:9" ht="12.75">
      <c r="A857" s="2"/>
      <c r="B857" s="2"/>
      <c r="C857" s="2"/>
      <c r="D857" s="2"/>
      <c r="E857" s="2"/>
      <c r="F857" s="2"/>
      <c r="G857" s="25"/>
      <c r="I857" s="23"/>
    </row>
    <row r="858" spans="1:9" ht="12.75">
      <c r="A858" s="2"/>
      <c r="B858" s="2"/>
      <c r="C858" s="2"/>
      <c r="D858" s="2"/>
      <c r="E858" s="2"/>
      <c r="F858" s="2"/>
      <c r="G858" s="25"/>
      <c r="I858" s="23"/>
    </row>
    <row r="859" spans="1:9" ht="12.75">
      <c r="A859" s="2"/>
      <c r="B859" s="2"/>
      <c r="C859" s="2"/>
      <c r="D859" s="2"/>
      <c r="E859" s="2"/>
      <c r="F859" s="2"/>
      <c r="G859" s="25"/>
      <c r="I859" s="23"/>
    </row>
    <row r="860" spans="1:9" ht="12.75">
      <c r="A860" s="2"/>
      <c r="B860" s="2"/>
      <c r="C860" s="2"/>
      <c r="D860" s="2"/>
      <c r="E860" s="2"/>
      <c r="F860" s="2"/>
      <c r="G860" s="25"/>
      <c r="I860" s="23"/>
    </row>
    <row r="861" spans="1:9" ht="12.75">
      <c r="A861" s="2"/>
      <c r="B861" s="2"/>
      <c r="C861" s="2"/>
      <c r="D861" s="2"/>
      <c r="E861" s="2"/>
      <c r="F861" s="2"/>
      <c r="G861" s="25"/>
      <c r="I861" s="23"/>
    </row>
    <row r="862" spans="1:9" ht="12.75">
      <c r="A862" s="2"/>
      <c r="B862" s="2"/>
      <c r="C862" s="2"/>
      <c r="D862" s="2"/>
      <c r="E862" s="2"/>
      <c r="F862" s="2"/>
      <c r="G862" s="25"/>
      <c r="I862" s="23"/>
    </row>
    <row r="863" spans="1:9" ht="12.75">
      <c r="A863" s="2"/>
      <c r="B863" s="2"/>
      <c r="C863" s="2"/>
      <c r="D863" s="2"/>
      <c r="E863" s="2"/>
      <c r="F863" s="2"/>
      <c r="G863" s="25"/>
      <c r="I863" s="23"/>
    </row>
    <row r="864" spans="1:9" ht="12.75">
      <c r="A864" s="2"/>
      <c r="B864" s="2"/>
      <c r="C864" s="2"/>
      <c r="D864" s="2"/>
      <c r="E864" s="2"/>
      <c r="F864" s="2"/>
      <c r="G864" s="25"/>
      <c r="I864" s="23"/>
    </row>
    <row r="865" spans="1:9" ht="12.75">
      <c r="A865" s="2"/>
      <c r="B865" s="2"/>
      <c r="C865" s="2"/>
      <c r="D865" s="2"/>
      <c r="E865" s="2"/>
      <c r="F865" s="2"/>
      <c r="G865" s="25"/>
      <c r="I865" s="23"/>
    </row>
    <row r="866" spans="1:9" ht="12.75">
      <c r="A866" s="2"/>
      <c r="B866" s="2"/>
      <c r="C866" s="2"/>
      <c r="D866" s="2"/>
      <c r="E866" s="2"/>
      <c r="F866" s="2"/>
      <c r="G866" s="25"/>
      <c r="I866" s="23"/>
    </row>
    <row r="867" spans="1:9" ht="12.75">
      <c r="A867" s="2"/>
      <c r="B867" s="2"/>
      <c r="C867" s="2"/>
      <c r="D867" s="2"/>
      <c r="E867" s="2"/>
      <c r="F867" s="2"/>
      <c r="G867" s="25"/>
      <c r="I867" s="23"/>
    </row>
    <row r="868" spans="1:9" ht="12.75">
      <c r="A868" s="2"/>
      <c r="B868" s="2"/>
      <c r="C868" s="2"/>
      <c r="D868" s="2"/>
      <c r="E868" s="2"/>
      <c r="F868" s="2"/>
      <c r="G868" s="25"/>
      <c r="I868" s="23"/>
    </row>
    <row r="869" spans="1:9" ht="12.75">
      <c r="A869" s="2"/>
      <c r="B869" s="2"/>
      <c r="C869" s="2"/>
      <c r="D869" s="2"/>
      <c r="E869" s="2"/>
      <c r="F869" s="2"/>
      <c r="G869" s="25"/>
      <c r="I869" s="23"/>
    </row>
    <row r="870" spans="1:9" ht="12.75">
      <c r="A870" s="2"/>
      <c r="B870" s="2"/>
      <c r="C870" s="2"/>
      <c r="D870" s="2"/>
      <c r="E870" s="2"/>
      <c r="F870" s="2"/>
      <c r="G870" s="25"/>
      <c r="I870" s="23"/>
    </row>
    <row r="871" spans="1:9" ht="12.75">
      <c r="A871" s="2"/>
      <c r="B871" s="2"/>
      <c r="C871" s="2"/>
      <c r="D871" s="2"/>
      <c r="E871" s="2"/>
      <c r="F871" s="2"/>
      <c r="G871" s="25"/>
      <c r="I871" s="23"/>
    </row>
    <row r="872" spans="1:9" ht="12.75">
      <c r="A872" s="2"/>
      <c r="B872" s="2"/>
      <c r="C872" s="2"/>
      <c r="D872" s="2"/>
      <c r="E872" s="2"/>
      <c r="F872" s="2"/>
      <c r="G872" s="25"/>
      <c r="I872" s="23"/>
    </row>
    <row r="873" spans="1:9" ht="12.75">
      <c r="A873" s="2"/>
      <c r="B873" s="2"/>
      <c r="C873" s="2"/>
      <c r="D873" s="2"/>
      <c r="E873" s="2"/>
      <c r="F873" s="2"/>
      <c r="G873" s="25"/>
      <c r="I873" s="23"/>
    </row>
    <row r="874" spans="1:9" ht="12.75">
      <c r="A874" s="2"/>
      <c r="B874" s="2"/>
      <c r="C874" s="2"/>
      <c r="D874" s="2"/>
      <c r="E874" s="2"/>
      <c r="F874" s="2"/>
      <c r="G874" s="25"/>
      <c r="I874" s="23"/>
    </row>
    <row r="875" spans="1:9" ht="12.75">
      <c r="A875" s="2"/>
      <c r="B875" s="2"/>
      <c r="C875" s="2"/>
      <c r="D875" s="2"/>
      <c r="E875" s="2"/>
      <c r="F875" s="2"/>
      <c r="G875" s="25"/>
      <c r="I875" s="23"/>
    </row>
    <row r="876" spans="1:9" ht="12.75">
      <c r="A876" s="2"/>
      <c r="B876" s="2"/>
      <c r="C876" s="2"/>
      <c r="D876" s="2"/>
      <c r="E876" s="2"/>
      <c r="F876" s="2"/>
      <c r="G876" s="25"/>
      <c r="I876" s="23"/>
    </row>
    <row r="877" spans="1:9" ht="12.75">
      <c r="A877" s="2"/>
      <c r="B877" s="2"/>
      <c r="C877" s="2"/>
      <c r="D877" s="2"/>
      <c r="E877" s="2"/>
      <c r="F877" s="2"/>
      <c r="G877" s="25"/>
      <c r="I877" s="23"/>
    </row>
    <row r="878" spans="1:9" ht="12.75">
      <c r="A878" s="2"/>
      <c r="B878" s="2"/>
      <c r="C878" s="2"/>
      <c r="D878" s="2"/>
      <c r="E878" s="2"/>
      <c r="F878" s="2"/>
      <c r="G878" s="25"/>
      <c r="I878" s="23"/>
    </row>
    <row r="879" spans="1:9" ht="12.75">
      <c r="A879" s="2"/>
      <c r="B879" s="2"/>
      <c r="C879" s="2"/>
      <c r="D879" s="2"/>
      <c r="E879" s="2"/>
      <c r="F879" s="2"/>
      <c r="G879" s="25"/>
      <c r="I879" s="23"/>
    </row>
    <row r="880" spans="1:9" ht="12.75">
      <c r="A880" s="2"/>
      <c r="B880" s="2"/>
      <c r="C880" s="2"/>
      <c r="D880" s="2"/>
      <c r="E880" s="2"/>
      <c r="F880" s="2"/>
      <c r="G880" s="25"/>
      <c r="I880" s="23"/>
    </row>
    <row r="881" spans="1:9" ht="12.75">
      <c r="A881" s="2"/>
      <c r="B881" s="2"/>
      <c r="C881" s="2"/>
      <c r="D881" s="2"/>
      <c r="E881" s="2"/>
      <c r="F881" s="2"/>
      <c r="G881" s="25"/>
      <c r="I881" s="23"/>
    </row>
    <row r="882" spans="1:9" ht="12.75">
      <c r="A882" s="2"/>
      <c r="B882" s="2"/>
      <c r="C882" s="2"/>
      <c r="D882" s="2"/>
      <c r="E882" s="2"/>
      <c r="F882" s="2"/>
      <c r="G882" s="25"/>
      <c r="I882" s="23"/>
    </row>
    <row r="883" spans="1:9" ht="12.75">
      <c r="A883" s="2"/>
      <c r="B883" s="2"/>
      <c r="C883" s="2"/>
      <c r="D883" s="2"/>
      <c r="E883" s="2"/>
      <c r="F883" s="2"/>
      <c r="G883" s="25"/>
      <c r="I883" s="23"/>
    </row>
    <row r="884" spans="1:9" ht="12.75">
      <c r="A884" s="2"/>
      <c r="B884" s="2"/>
      <c r="C884" s="2"/>
      <c r="D884" s="2"/>
      <c r="E884" s="2"/>
      <c r="F884" s="2"/>
      <c r="G884" s="25"/>
      <c r="I884" s="23"/>
    </row>
    <row r="885" spans="1:9" ht="12.75">
      <c r="A885" s="2"/>
      <c r="B885" s="2"/>
      <c r="C885" s="2"/>
      <c r="D885" s="2"/>
      <c r="E885" s="2"/>
      <c r="F885" s="2"/>
      <c r="G885" s="25"/>
      <c r="I885" s="23"/>
    </row>
    <row r="886" spans="1:9" ht="12.75">
      <c r="A886" s="2"/>
      <c r="B886" s="2"/>
      <c r="C886" s="2"/>
      <c r="D886" s="2"/>
      <c r="E886" s="2"/>
      <c r="F886" s="2"/>
      <c r="G886" s="25"/>
      <c r="I886" s="23"/>
    </row>
    <row r="887" spans="1:9" ht="12.75">
      <c r="A887" s="2"/>
      <c r="B887" s="2"/>
      <c r="C887" s="2"/>
      <c r="D887" s="2"/>
      <c r="E887" s="2"/>
      <c r="F887" s="2"/>
      <c r="G887" s="25"/>
      <c r="I887" s="23"/>
    </row>
    <row r="888" spans="1:9" ht="12.75">
      <c r="A888" s="2"/>
      <c r="B888" s="2"/>
      <c r="C888" s="2"/>
      <c r="D888" s="2"/>
      <c r="E888" s="2"/>
      <c r="F888" s="2"/>
      <c r="G888" s="25"/>
      <c r="I888" s="23"/>
    </row>
    <row r="889" spans="1:9" ht="12.75">
      <c r="A889" s="2"/>
      <c r="B889" s="2"/>
      <c r="C889" s="2"/>
      <c r="D889" s="2"/>
      <c r="E889" s="2"/>
      <c r="F889" s="2"/>
      <c r="G889" s="25"/>
      <c r="I889" s="23"/>
    </row>
    <row r="890" spans="1:9" ht="12.75">
      <c r="A890" s="2"/>
      <c r="B890" s="2"/>
      <c r="C890" s="2"/>
      <c r="D890" s="2"/>
      <c r="E890" s="2"/>
      <c r="F890" s="2"/>
      <c r="G890" s="25"/>
      <c r="I890" s="23"/>
    </row>
    <row r="891" spans="1:9" ht="12.75">
      <c r="A891" s="2"/>
      <c r="B891" s="2"/>
      <c r="C891" s="2"/>
      <c r="D891" s="2"/>
      <c r="E891" s="2"/>
      <c r="F891" s="2"/>
      <c r="G891" s="25"/>
      <c r="I891" s="23"/>
    </row>
    <row r="892" spans="1:9" ht="12.75">
      <c r="A892" s="2"/>
      <c r="B892" s="2"/>
      <c r="C892" s="2"/>
      <c r="D892" s="2"/>
      <c r="E892" s="2"/>
      <c r="F892" s="2"/>
      <c r="G892" s="25"/>
      <c r="I892" s="23"/>
    </row>
    <row r="893" spans="1:9" ht="12.75">
      <c r="A893" s="2"/>
      <c r="B893" s="2"/>
      <c r="C893" s="2"/>
      <c r="D893" s="2"/>
      <c r="E893" s="2"/>
      <c r="F893" s="2"/>
      <c r="G893" s="25"/>
      <c r="I893" s="23"/>
    </row>
    <row r="894" spans="1:9" ht="12.75">
      <c r="A894" s="2"/>
      <c r="B894" s="2"/>
      <c r="C894" s="2"/>
      <c r="D894" s="2"/>
      <c r="E894" s="2"/>
      <c r="F894" s="2"/>
      <c r="G894" s="25"/>
      <c r="I894" s="23"/>
    </row>
    <row r="895" spans="1:9" ht="12.75">
      <c r="A895" s="2"/>
      <c r="B895" s="2"/>
      <c r="C895" s="2"/>
      <c r="D895" s="2"/>
      <c r="E895" s="2"/>
      <c r="F895" s="2"/>
      <c r="G895" s="25"/>
      <c r="I895" s="23"/>
    </row>
    <row r="896" spans="1:9" ht="12.75">
      <c r="A896" s="2"/>
      <c r="B896" s="2"/>
      <c r="C896" s="2"/>
      <c r="D896" s="2"/>
      <c r="E896" s="2"/>
      <c r="F896" s="2"/>
      <c r="G896" s="25"/>
      <c r="I896" s="23"/>
    </row>
    <row r="897" spans="1:9" ht="12.75">
      <c r="A897" s="2"/>
      <c r="B897" s="2"/>
      <c r="C897" s="2"/>
      <c r="D897" s="2"/>
      <c r="E897" s="2"/>
      <c r="F897" s="2"/>
      <c r="G897" s="25"/>
      <c r="I897" s="23"/>
    </row>
    <row r="898" spans="1:9" ht="12.75">
      <c r="A898" s="2"/>
      <c r="B898" s="2"/>
      <c r="C898" s="2"/>
      <c r="D898" s="2"/>
      <c r="E898" s="2"/>
      <c r="F898" s="2"/>
      <c r="G898" s="25"/>
      <c r="I898" s="23"/>
    </row>
    <row r="899" spans="1:9" ht="12.75">
      <c r="A899" s="2"/>
      <c r="B899" s="2"/>
      <c r="C899" s="2"/>
      <c r="D899" s="2"/>
      <c r="E899" s="2"/>
      <c r="F899" s="2"/>
      <c r="G899" s="25"/>
      <c r="I899" s="23"/>
    </row>
    <row r="900" spans="1:9" ht="12.75">
      <c r="A900" s="2"/>
      <c r="B900" s="2"/>
      <c r="C900" s="2"/>
      <c r="D900" s="2"/>
      <c r="E900" s="2"/>
      <c r="F900" s="2"/>
      <c r="G900" s="25"/>
      <c r="I900" s="23"/>
    </row>
    <row r="901" spans="1:9" ht="12.75">
      <c r="A901" s="2"/>
      <c r="B901" s="2"/>
      <c r="C901" s="2"/>
      <c r="D901" s="2"/>
      <c r="E901" s="2"/>
      <c r="F901" s="2"/>
      <c r="G901" s="25"/>
      <c r="I901" s="23"/>
    </row>
    <row r="902" spans="1:9" ht="12.75">
      <c r="A902" s="2"/>
      <c r="B902" s="2"/>
      <c r="C902" s="2"/>
      <c r="D902" s="2"/>
      <c r="E902" s="2"/>
      <c r="F902" s="2"/>
      <c r="G902" s="25"/>
      <c r="I902" s="23"/>
    </row>
    <row r="903" spans="1:9" ht="12.75">
      <c r="A903" s="2"/>
      <c r="B903" s="2"/>
      <c r="C903" s="2"/>
      <c r="D903" s="2"/>
      <c r="E903" s="2"/>
      <c r="F903" s="2"/>
      <c r="G903" s="25"/>
      <c r="I903" s="23"/>
    </row>
    <row r="904" spans="1:9" ht="12.75">
      <c r="A904" s="2"/>
      <c r="B904" s="2"/>
      <c r="C904" s="2"/>
      <c r="D904" s="2"/>
      <c r="E904" s="2"/>
      <c r="F904" s="2"/>
      <c r="G904" s="25"/>
      <c r="I904" s="23"/>
    </row>
    <row r="905" spans="1:9" ht="12.75">
      <c r="A905" s="2"/>
      <c r="B905" s="2"/>
      <c r="C905" s="2"/>
      <c r="D905" s="2"/>
      <c r="E905" s="2"/>
      <c r="F905" s="2"/>
      <c r="G905" s="25"/>
      <c r="I905" s="23"/>
    </row>
    <row r="906" spans="1:9" ht="12.75">
      <c r="A906" s="2"/>
      <c r="B906" s="2"/>
      <c r="C906" s="2"/>
      <c r="D906" s="2"/>
      <c r="E906" s="2"/>
      <c r="F906" s="2"/>
      <c r="G906" s="25"/>
      <c r="I906" s="23"/>
    </row>
    <row r="907" spans="1:9" ht="12.75">
      <c r="A907" s="2"/>
      <c r="B907" s="2"/>
      <c r="C907" s="2"/>
      <c r="D907" s="2"/>
      <c r="E907" s="2"/>
      <c r="F907" s="2"/>
      <c r="G907" s="25"/>
      <c r="I907" s="23"/>
    </row>
    <row r="908" spans="1:9" ht="12.75">
      <c r="A908" s="2"/>
      <c r="B908" s="2"/>
      <c r="C908" s="2"/>
      <c r="D908" s="2"/>
      <c r="E908" s="2"/>
      <c r="F908" s="2"/>
      <c r="G908" s="25"/>
      <c r="I908" s="23"/>
    </row>
    <row r="909" spans="1:9" ht="12.75">
      <c r="A909" s="2"/>
      <c r="B909" s="2"/>
      <c r="C909" s="2"/>
      <c r="D909" s="2"/>
      <c r="E909" s="2"/>
      <c r="F909" s="2"/>
      <c r="G909" s="25"/>
      <c r="I909" s="23"/>
    </row>
    <row r="910" spans="1:9" ht="12.75">
      <c r="A910" s="2"/>
      <c r="B910" s="2"/>
      <c r="C910" s="2"/>
      <c r="D910" s="2"/>
      <c r="E910" s="2"/>
      <c r="F910" s="2"/>
      <c r="G910" s="25"/>
      <c r="I910" s="23"/>
    </row>
    <row r="911" spans="1:9" ht="12.75">
      <c r="A911" s="2"/>
      <c r="B911" s="2"/>
      <c r="C911" s="2"/>
      <c r="D911" s="2"/>
      <c r="E911" s="2"/>
      <c r="F911" s="2"/>
      <c r="G911" s="25"/>
      <c r="I911" s="23"/>
    </row>
    <row r="912" spans="1:9" ht="12.75">
      <c r="A912" s="2"/>
      <c r="B912" s="2"/>
      <c r="C912" s="2"/>
      <c r="D912" s="2"/>
      <c r="E912" s="2"/>
      <c r="F912" s="2"/>
      <c r="G912" s="25"/>
      <c r="I912" s="23"/>
    </row>
    <row r="913" spans="1:9" ht="12.75">
      <c r="A913" s="2"/>
      <c r="B913" s="2"/>
      <c r="C913" s="2"/>
      <c r="D913" s="2"/>
      <c r="E913" s="2"/>
      <c r="F913" s="2"/>
      <c r="G913" s="25"/>
      <c r="I913" s="23"/>
    </row>
    <row r="914" spans="1:9" ht="12.75">
      <c r="A914" s="2"/>
      <c r="B914" s="2"/>
      <c r="C914" s="2"/>
      <c r="D914" s="2"/>
      <c r="E914" s="2"/>
      <c r="F914" s="2"/>
      <c r="G914" s="25"/>
      <c r="I914" s="23"/>
    </row>
    <row r="915" spans="1:9" ht="12.75">
      <c r="A915" s="2"/>
      <c r="B915" s="2"/>
      <c r="C915" s="2"/>
      <c r="D915" s="2"/>
      <c r="E915" s="2"/>
      <c r="F915" s="2"/>
      <c r="G915" s="25"/>
      <c r="I915" s="23"/>
    </row>
    <row r="916" spans="1:9" ht="12.75">
      <c r="A916" s="2"/>
      <c r="B916" s="2"/>
      <c r="C916" s="2"/>
      <c r="D916" s="2"/>
      <c r="E916" s="2"/>
      <c r="F916" s="2"/>
      <c r="G916" s="25"/>
      <c r="I916" s="23"/>
    </row>
    <row r="917" spans="1:9" ht="12.75">
      <c r="A917" s="2"/>
      <c r="B917" s="2"/>
      <c r="C917" s="2"/>
      <c r="D917" s="2"/>
      <c r="E917" s="2"/>
      <c r="F917" s="2"/>
      <c r="G917" s="25"/>
      <c r="I917" s="23"/>
    </row>
    <row r="918" spans="1:9" ht="12.75">
      <c r="A918" s="2"/>
      <c r="B918" s="2"/>
      <c r="C918" s="2"/>
      <c r="D918" s="2"/>
      <c r="E918" s="2"/>
      <c r="F918" s="2"/>
      <c r="G918" s="25"/>
      <c r="I918" s="23"/>
    </row>
    <row r="919" spans="1:9" ht="12.75">
      <c r="A919" s="2"/>
      <c r="B919" s="2"/>
      <c r="C919" s="2"/>
      <c r="D919" s="2"/>
      <c r="E919" s="2"/>
      <c r="F919" s="2"/>
      <c r="G919" s="25"/>
      <c r="I919" s="23"/>
    </row>
    <row r="920" spans="1:9" ht="12.75">
      <c r="A920" s="2"/>
      <c r="B920" s="2"/>
      <c r="C920" s="2"/>
      <c r="D920" s="2"/>
      <c r="E920" s="2"/>
      <c r="F920" s="2"/>
      <c r="G920" s="25"/>
      <c r="I920" s="23"/>
    </row>
    <row r="921" spans="1:9" ht="12.75">
      <c r="A921" s="2"/>
      <c r="B921" s="2"/>
      <c r="C921" s="2"/>
      <c r="D921" s="2"/>
      <c r="E921" s="2"/>
      <c r="F921" s="2"/>
      <c r="G921" s="25"/>
      <c r="I921" s="23"/>
    </row>
    <row r="922" spans="1:9" ht="12.75">
      <c r="A922" s="2"/>
      <c r="B922" s="2"/>
      <c r="C922" s="2"/>
      <c r="D922" s="2"/>
      <c r="E922" s="2"/>
      <c r="F922" s="2"/>
      <c r="G922" s="25"/>
      <c r="I922" s="23"/>
    </row>
    <row r="923" spans="1:9" ht="12.75">
      <c r="A923" s="2"/>
      <c r="B923" s="2"/>
      <c r="C923" s="2"/>
      <c r="D923" s="2"/>
      <c r="E923" s="2"/>
      <c r="F923" s="2"/>
      <c r="G923" s="25"/>
      <c r="I923" s="23"/>
    </row>
    <row r="924" spans="1:9" ht="12.75">
      <c r="A924" s="2"/>
      <c r="B924" s="2"/>
      <c r="C924" s="2"/>
      <c r="D924" s="2"/>
      <c r="E924" s="2"/>
      <c r="F924" s="2"/>
      <c r="G924" s="25"/>
      <c r="I924" s="23"/>
    </row>
    <row r="925" spans="1:9" ht="12.75">
      <c r="A925" s="2"/>
      <c r="B925" s="2"/>
      <c r="C925" s="2"/>
      <c r="D925" s="2"/>
      <c r="E925" s="2"/>
      <c r="F925" s="2"/>
      <c r="G925" s="25"/>
      <c r="I925" s="23"/>
    </row>
    <row r="926" spans="1:9" ht="12.75">
      <c r="A926" s="2"/>
      <c r="B926" s="2"/>
      <c r="C926" s="2"/>
      <c r="D926" s="2"/>
      <c r="E926" s="2"/>
      <c r="F926" s="2"/>
      <c r="G926" s="25"/>
      <c r="I926" s="23"/>
    </row>
    <row r="927" spans="1:9" ht="12.75">
      <c r="A927" s="2"/>
      <c r="B927" s="2"/>
      <c r="C927" s="2"/>
      <c r="D927" s="2"/>
      <c r="E927" s="2"/>
      <c r="F927" s="2"/>
      <c r="G927" s="25"/>
      <c r="I927" s="23"/>
    </row>
    <row r="928" spans="1:9" ht="12.75">
      <c r="A928" s="2"/>
      <c r="B928" s="2"/>
      <c r="C928" s="2"/>
      <c r="D928" s="2"/>
      <c r="E928" s="2"/>
      <c r="F928" s="2"/>
      <c r="G928" s="25"/>
      <c r="I928" s="23"/>
    </row>
    <row r="929" spans="1:9" ht="12.75">
      <c r="A929" s="2"/>
      <c r="B929" s="2"/>
      <c r="C929" s="2"/>
      <c r="D929" s="2"/>
      <c r="E929" s="2"/>
      <c r="F929" s="2"/>
      <c r="G929" s="25"/>
      <c r="I929" s="23"/>
    </row>
    <row r="930" spans="1:9" ht="12.75">
      <c r="A930" s="2"/>
      <c r="B930" s="2"/>
      <c r="C930" s="2"/>
      <c r="D930" s="2"/>
      <c r="E930" s="2"/>
      <c r="F930" s="2"/>
      <c r="G930" s="25"/>
      <c r="I930" s="23"/>
    </row>
    <row r="931" spans="1:9" ht="12.75">
      <c r="A931" s="2"/>
      <c r="B931" s="2"/>
      <c r="C931" s="2"/>
      <c r="D931" s="2"/>
      <c r="E931" s="2"/>
      <c r="F931" s="2"/>
      <c r="G931" s="25"/>
      <c r="I931" s="23"/>
    </row>
    <row r="932" spans="1:9" ht="12.75">
      <c r="A932" s="2"/>
      <c r="B932" s="2"/>
      <c r="C932" s="2"/>
      <c r="D932" s="2"/>
      <c r="E932" s="2"/>
      <c r="F932" s="2"/>
      <c r="G932" s="25"/>
      <c r="I932" s="23"/>
    </row>
    <row r="933" spans="1:9" ht="12.75">
      <c r="A933" s="2"/>
      <c r="B933" s="2"/>
      <c r="C933" s="2"/>
      <c r="D933" s="2"/>
      <c r="E933" s="2"/>
      <c r="F933" s="2"/>
      <c r="G933" s="25"/>
      <c r="I933" s="23"/>
    </row>
    <row r="934" spans="1:9" ht="12.75">
      <c r="A934" s="2"/>
      <c r="B934" s="2"/>
      <c r="C934" s="2"/>
      <c r="D934" s="2"/>
      <c r="E934" s="2"/>
      <c r="F934" s="2"/>
      <c r="G934" s="25"/>
      <c r="I934" s="23"/>
    </row>
    <row r="935" spans="1:9" ht="12.75">
      <c r="A935" s="2"/>
      <c r="B935" s="2"/>
      <c r="C935" s="2"/>
      <c r="D935" s="2"/>
      <c r="E935" s="2"/>
      <c r="F935" s="2"/>
      <c r="G935" s="25"/>
      <c r="I935" s="23"/>
    </row>
    <row r="936" spans="1:9" ht="12.75">
      <c r="A936" s="2"/>
      <c r="B936" s="2"/>
      <c r="C936" s="2"/>
      <c r="D936" s="2"/>
      <c r="E936" s="2"/>
      <c r="F936" s="2"/>
      <c r="G936" s="25"/>
      <c r="I936" s="23"/>
    </row>
    <row r="937" spans="1:9" ht="12.75">
      <c r="A937" s="2"/>
      <c r="B937" s="2"/>
      <c r="C937" s="2"/>
      <c r="D937" s="2"/>
      <c r="E937" s="2"/>
      <c r="F937" s="2"/>
      <c r="G937" s="25"/>
      <c r="I937" s="23"/>
    </row>
    <row r="938" spans="1:9" ht="12.75">
      <c r="A938" s="2"/>
      <c r="B938" s="2"/>
      <c r="C938" s="2"/>
      <c r="D938" s="2"/>
      <c r="E938" s="2"/>
      <c r="F938" s="2"/>
      <c r="G938" s="25"/>
      <c r="I938" s="23"/>
    </row>
    <row r="939" spans="1:9" ht="12.75">
      <c r="A939" s="2"/>
      <c r="B939" s="2"/>
      <c r="C939" s="2"/>
      <c r="D939" s="2"/>
      <c r="E939" s="2"/>
      <c r="F939" s="2"/>
      <c r="G939" s="25"/>
      <c r="I939" s="23"/>
    </row>
    <row r="940" spans="1:9" ht="12.75">
      <c r="A940" s="2"/>
      <c r="B940" s="2"/>
      <c r="C940" s="2"/>
      <c r="D940" s="2"/>
      <c r="E940" s="2"/>
      <c r="F940" s="2"/>
      <c r="G940" s="25"/>
      <c r="I940" s="23"/>
    </row>
    <row r="941" spans="1:9" ht="12.75">
      <c r="A941" s="2"/>
      <c r="B941" s="2"/>
      <c r="C941" s="2"/>
      <c r="D941" s="2"/>
      <c r="E941" s="2"/>
      <c r="F941" s="2"/>
      <c r="G941" s="25"/>
      <c r="I941" s="23"/>
    </row>
    <row r="942" spans="1:9" ht="12.75">
      <c r="A942" s="2"/>
      <c r="B942" s="2"/>
      <c r="C942" s="2"/>
      <c r="D942" s="2"/>
      <c r="E942" s="2"/>
      <c r="F942" s="2"/>
      <c r="G942" s="25"/>
      <c r="I942" s="23"/>
    </row>
    <row r="943" spans="1:9" ht="12.75">
      <c r="A943" s="2"/>
      <c r="B943" s="2"/>
      <c r="C943" s="2"/>
      <c r="D943" s="2"/>
      <c r="E943" s="2"/>
      <c r="F943" s="2"/>
      <c r="G943" s="25"/>
      <c r="I943" s="23"/>
    </row>
    <row r="944" spans="1:9" ht="12.75">
      <c r="A944" s="2"/>
      <c r="B944" s="2"/>
      <c r="C944" s="2"/>
      <c r="D944" s="2"/>
      <c r="E944" s="2"/>
      <c r="F944" s="2"/>
      <c r="G944" s="25"/>
      <c r="I944" s="23"/>
    </row>
    <row r="945" spans="1:9" ht="12.75">
      <c r="A945" s="2"/>
      <c r="B945" s="2"/>
      <c r="C945" s="2"/>
      <c r="D945" s="2"/>
      <c r="E945" s="2"/>
      <c r="F945" s="2"/>
      <c r="G945" s="25"/>
      <c r="I945" s="23"/>
    </row>
    <row r="946" spans="1:9" ht="12.75">
      <c r="A946" s="2"/>
      <c r="B946" s="2"/>
      <c r="C946" s="2"/>
      <c r="D946" s="2"/>
      <c r="E946" s="2"/>
      <c r="F946" s="2"/>
      <c r="G946" s="25"/>
      <c r="I946" s="23"/>
    </row>
    <row r="947" spans="1:9" ht="12.75">
      <c r="A947" s="2"/>
      <c r="B947" s="2"/>
      <c r="C947" s="2"/>
      <c r="D947" s="2"/>
      <c r="E947" s="2"/>
      <c r="F947" s="2"/>
      <c r="G947" s="25"/>
      <c r="I947" s="23"/>
    </row>
    <row r="948" spans="1:9" ht="12.75">
      <c r="A948" s="2"/>
      <c r="B948" s="2"/>
      <c r="C948" s="2"/>
      <c r="D948" s="2"/>
      <c r="E948" s="2"/>
      <c r="F948" s="2"/>
      <c r="G948" s="25"/>
      <c r="I948" s="23"/>
    </row>
    <row r="949" spans="1:9" ht="12.75">
      <c r="A949" s="2"/>
      <c r="B949" s="2"/>
      <c r="C949" s="2"/>
      <c r="D949" s="2"/>
      <c r="E949" s="2"/>
      <c r="F949" s="2"/>
      <c r="G949" s="25"/>
      <c r="I949" s="23"/>
    </row>
    <row r="950" spans="1:9" ht="12.75">
      <c r="A950" s="2"/>
      <c r="B950" s="2"/>
      <c r="C950" s="2"/>
      <c r="D950" s="2"/>
      <c r="E950" s="2"/>
      <c r="F950" s="2"/>
      <c r="G950" s="25"/>
      <c r="I950" s="23"/>
    </row>
    <row r="951" spans="1:9" ht="12.75">
      <c r="A951" s="2"/>
      <c r="B951" s="2"/>
      <c r="C951" s="2"/>
      <c r="D951" s="2"/>
      <c r="E951" s="2"/>
      <c r="F951" s="2"/>
      <c r="G951" s="25"/>
      <c r="I951" s="23"/>
    </row>
    <row r="952" spans="1:9" ht="12.75">
      <c r="A952" s="2"/>
      <c r="B952" s="2"/>
      <c r="C952" s="2"/>
      <c r="D952" s="2"/>
      <c r="E952" s="2"/>
      <c r="F952" s="2"/>
      <c r="G952" s="25"/>
      <c r="I952" s="23"/>
    </row>
    <row r="953" spans="1:9" ht="12.75">
      <c r="A953" s="2"/>
      <c r="B953" s="2"/>
      <c r="C953" s="2"/>
      <c r="D953" s="2"/>
      <c r="E953" s="2"/>
      <c r="F953" s="2"/>
      <c r="G953" s="25"/>
      <c r="I953" s="23"/>
    </row>
    <row r="954" spans="1:9" ht="12.75">
      <c r="A954" s="2"/>
      <c r="B954" s="2"/>
      <c r="C954" s="2"/>
      <c r="D954" s="2"/>
      <c r="E954" s="2"/>
      <c r="F954" s="2"/>
      <c r="G954" s="25"/>
      <c r="I954" s="23"/>
    </row>
    <row r="955" spans="1:9" ht="12.75">
      <c r="A955" s="2"/>
      <c r="B955" s="2"/>
      <c r="C955" s="2"/>
      <c r="D955" s="2"/>
      <c r="E955" s="2"/>
      <c r="F955" s="2"/>
      <c r="G955" s="25"/>
      <c r="I955" s="23"/>
    </row>
    <row r="956" spans="1:9" ht="12.75">
      <c r="A956" s="2"/>
      <c r="B956" s="2"/>
      <c r="C956" s="2"/>
      <c r="D956" s="2"/>
      <c r="E956" s="2"/>
      <c r="F956" s="2"/>
      <c r="G956" s="25"/>
      <c r="I956" s="23"/>
    </row>
    <row r="957" spans="1:9" ht="12.75">
      <c r="A957" s="2"/>
      <c r="B957" s="2"/>
      <c r="C957" s="2"/>
      <c r="D957" s="2"/>
      <c r="E957" s="2"/>
      <c r="F957" s="2"/>
      <c r="G957" s="25"/>
      <c r="I957" s="23"/>
    </row>
    <row r="958" spans="1:9" ht="12.75">
      <c r="A958" s="2"/>
      <c r="B958" s="2"/>
      <c r="C958" s="2"/>
      <c r="D958" s="2"/>
      <c r="E958" s="2"/>
      <c r="F958" s="2"/>
      <c r="G958" s="25"/>
      <c r="I958" s="23"/>
    </row>
    <row r="959" spans="1:9" ht="12.75">
      <c r="A959" s="2"/>
      <c r="B959" s="2"/>
      <c r="C959" s="2"/>
      <c r="D959" s="2"/>
      <c r="E959" s="2"/>
      <c r="F959" s="2"/>
      <c r="G959" s="25"/>
      <c r="I959" s="23"/>
    </row>
    <row r="960" spans="1:9" ht="12.75">
      <c r="A960" s="2"/>
      <c r="B960" s="2"/>
      <c r="C960" s="2"/>
      <c r="D960" s="2"/>
      <c r="E960" s="2"/>
      <c r="F960" s="2"/>
      <c r="G960" s="25"/>
      <c r="I960" s="23"/>
    </row>
    <row r="961" spans="1:9" ht="12.75">
      <c r="A961" s="2"/>
      <c r="B961" s="2"/>
      <c r="C961" s="2"/>
      <c r="D961" s="2"/>
      <c r="E961" s="2"/>
      <c r="F961" s="2"/>
      <c r="G961" s="25"/>
      <c r="I961" s="23"/>
    </row>
    <row r="962" spans="1:9" ht="12.75">
      <c r="A962" s="2"/>
      <c r="B962" s="2"/>
      <c r="C962" s="2"/>
      <c r="D962" s="2"/>
      <c r="E962" s="2"/>
      <c r="F962" s="2"/>
      <c r="G962" s="25"/>
      <c r="I962" s="23"/>
    </row>
    <row r="963" spans="1:9" ht="12.75">
      <c r="A963" s="2"/>
      <c r="B963" s="2"/>
      <c r="C963" s="2"/>
      <c r="D963" s="2"/>
      <c r="E963" s="2"/>
      <c r="F963" s="2"/>
      <c r="G963" s="25"/>
      <c r="I963" s="23"/>
    </row>
    <row r="964" spans="1:9" ht="12.75">
      <c r="A964" s="2"/>
      <c r="B964" s="2"/>
      <c r="C964" s="2"/>
      <c r="D964" s="2"/>
      <c r="E964" s="2"/>
      <c r="F964" s="2"/>
      <c r="G964" s="25"/>
      <c r="I964" s="23"/>
    </row>
    <row r="965" spans="1:9" ht="12.75">
      <c r="A965" s="2"/>
      <c r="B965" s="2"/>
      <c r="C965" s="2"/>
      <c r="D965" s="2"/>
      <c r="E965" s="2"/>
      <c r="F965" s="2"/>
      <c r="G965" s="25"/>
      <c r="I965" s="23"/>
    </row>
    <row r="966" spans="1:9" ht="12.75">
      <c r="A966" s="2"/>
      <c r="B966" s="2"/>
      <c r="C966" s="2"/>
      <c r="D966" s="2"/>
      <c r="E966" s="2"/>
      <c r="F966" s="2"/>
      <c r="G966" s="25"/>
      <c r="I966" s="23"/>
    </row>
    <row r="967" spans="1:9" ht="12.75">
      <c r="A967" s="2"/>
      <c r="B967" s="2"/>
      <c r="C967" s="2"/>
      <c r="D967" s="2"/>
      <c r="E967" s="2"/>
      <c r="F967" s="2"/>
      <c r="G967" s="25"/>
      <c r="I967" s="23"/>
    </row>
    <row r="968" spans="1:9" ht="12.75">
      <c r="A968" s="2"/>
      <c r="B968" s="2"/>
      <c r="C968" s="2"/>
      <c r="D968" s="2"/>
      <c r="E968" s="2"/>
      <c r="F968" s="2"/>
      <c r="G968" s="25"/>
      <c r="I968" s="23"/>
    </row>
    <row r="969" spans="1:9" ht="12.75">
      <c r="A969" s="2"/>
      <c r="B969" s="2"/>
      <c r="C969" s="2"/>
      <c r="D969" s="2"/>
      <c r="E969" s="2"/>
      <c r="F969" s="2"/>
      <c r="G969" s="25"/>
      <c r="I969" s="23"/>
    </row>
    <row r="970" spans="1:9" ht="12.75">
      <c r="A970" s="2"/>
      <c r="B970" s="2"/>
      <c r="C970" s="2"/>
      <c r="D970" s="2"/>
      <c r="E970" s="2"/>
      <c r="F970" s="2"/>
      <c r="G970" s="25"/>
      <c r="I970" s="23"/>
    </row>
    <row r="971" spans="1:9" ht="12.75">
      <c r="A971" s="2"/>
      <c r="B971" s="2"/>
      <c r="C971" s="2"/>
      <c r="D971" s="2"/>
      <c r="E971" s="2"/>
      <c r="F971" s="2"/>
      <c r="G971" s="25"/>
      <c r="I971" s="23"/>
    </row>
    <row r="972" spans="1:9" ht="12.75">
      <c r="A972" s="2"/>
      <c r="B972" s="2"/>
      <c r="C972" s="2"/>
      <c r="D972" s="2"/>
      <c r="E972" s="2"/>
      <c r="F972" s="2"/>
      <c r="G972" s="25"/>
      <c r="I972" s="23"/>
    </row>
    <row r="973" spans="1:9" ht="12.75">
      <c r="A973" s="2"/>
      <c r="B973" s="2"/>
      <c r="C973" s="2"/>
      <c r="D973" s="2"/>
      <c r="E973" s="2"/>
      <c r="F973" s="2"/>
      <c r="G973" s="25"/>
      <c r="I973" s="23"/>
    </row>
    <row r="974" spans="1:9" ht="12.75">
      <c r="A974" s="2"/>
      <c r="B974" s="2"/>
      <c r="C974" s="2"/>
      <c r="D974" s="2"/>
      <c r="E974" s="2"/>
      <c r="F974" s="2"/>
      <c r="G974" s="25"/>
      <c r="I974" s="23"/>
    </row>
    <row r="975" spans="1:9" ht="12.75">
      <c r="A975" s="2"/>
      <c r="B975" s="2"/>
      <c r="C975" s="2"/>
      <c r="D975" s="2"/>
      <c r="E975" s="2"/>
      <c r="F975" s="2"/>
      <c r="G975" s="25"/>
      <c r="I975" s="23"/>
    </row>
    <row r="976" spans="1:9" ht="12.75">
      <c r="A976" s="2"/>
      <c r="B976" s="2"/>
      <c r="C976" s="2"/>
      <c r="D976" s="2"/>
      <c r="E976" s="2"/>
      <c r="F976" s="2"/>
      <c r="G976" s="25"/>
      <c r="I976" s="23"/>
    </row>
    <row r="977" spans="1:9" ht="12.75">
      <c r="A977" s="2"/>
      <c r="B977" s="2"/>
      <c r="C977" s="2"/>
      <c r="D977" s="2"/>
      <c r="E977" s="2"/>
      <c r="F977" s="2"/>
      <c r="G977" s="25"/>
      <c r="I977" s="23"/>
    </row>
    <row r="978" spans="1:9" ht="12.75">
      <c r="A978" s="2"/>
      <c r="B978" s="2"/>
      <c r="C978" s="2"/>
      <c r="D978" s="2"/>
      <c r="E978" s="2"/>
      <c r="F978" s="2"/>
      <c r="G978" s="25"/>
      <c r="I978" s="23"/>
    </row>
    <row r="979" spans="1:9" ht="12.75">
      <c r="A979" s="2"/>
      <c r="B979" s="2"/>
      <c r="C979" s="2"/>
      <c r="D979" s="2"/>
      <c r="E979" s="2"/>
      <c r="F979" s="2"/>
      <c r="G979" s="25"/>
      <c r="I979" s="23"/>
    </row>
    <row r="980" spans="1:9" ht="12.75">
      <c r="A980" s="2"/>
      <c r="B980" s="2"/>
      <c r="C980" s="2"/>
      <c r="D980" s="2"/>
      <c r="E980" s="2"/>
      <c r="F980" s="2"/>
      <c r="G980" s="25"/>
      <c r="I980" s="23"/>
    </row>
    <row r="981" spans="1:9" ht="12.75">
      <c r="A981" s="2"/>
      <c r="B981" s="2"/>
      <c r="C981" s="2"/>
      <c r="D981" s="2"/>
      <c r="E981" s="2"/>
      <c r="F981" s="2"/>
      <c r="G981" s="25"/>
      <c r="I981" s="23"/>
    </row>
    <row r="982" spans="1:9" ht="12.75">
      <c r="A982" s="2"/>
      <c r="B982" s="2"/>
      <c r="C982" s="2"/>
      <c r="D982" s="2"/>
      <c r="E982" s="2"/>
      <c r="F982" s="2"/>
      <c r="G982" s="25"/>
      <c r="I982" s="23"/>
    </row>
    <row r="983" spans="1:9" ht="12.75">
      <c r="A983" s="2"/>
      <c r="B983" s="2"/>
      <c r="C983" s="2"/>
      <c r="D983" s="2"/>
      <c r="E983" s="2"/>
      <c r="F983" s="2"/>
      <c r="G983" s="25"/>
      <c r="I983" s="23"/>
    </row>
    <row r="984" spans="1:9" ht="12.75">
      <c r="A984" s="2"/>
      <c r="B984" s="2"/>
      <c r="C984" s="2"/>
      <c r="D984" s="2"/>
      <c r="E984" s="2"/>
      <c r="F984" s="2"/>
      <c r="G984" s="25"/>
      <c r="I984" s="23"/>
    </row>
    <row r="985" spans="1:9" ht="12.75">
      <c r="A985" s="2"/>
      <c r="B985" s="2"/>
      <c r="C985" s="2"/>
      <c r="D985" s="2"/>
      <c r="E985" s="2"/>
      <c r="F985" s="2"/>
      <c r="G985" s="25"/>
      <c r="I985" s="23"/>
    </row>
    <row r="986" spans="1:9" ht="12.75">
      <c r="A986" s="2"/>
      <c r="B986" s="2"/>
      <c r="C986" s="2"/>
      <c r="D986" s="2"/>
      <c r="E986" s="2"/>
      <c r="F986" s="2"/>
      <c r="G986" s="25"/>
      <c r="I986" s="23"/>
    </row>
    <row r="987" spans="1:9" ht="12.75">
      <c r="A987" s="2"/>
      <c r="B987" s="2"/>
      <c r="C987" s="2"/>
      <c r="D987" s="2"/>
      <c r="E987" s="2"/>
      <c r="F987" s="2"/>
      <c r="G987" s="25"/>
      <c r="I987" s="23"/>
    </row>
    <row r="988" spans="1:9" ht="12.75">
      <c r="A988" s="2"/>
      <c r="B988" s="2"/>
      <c r="C988" s="2"/>
      <c r="D988" s="2"/>
      <c r="E988" s="2"/>
      <c r="F988" s="2"/>
      <c r="G988" s="25"/>
      <c r="I988" s="23"/>
    </row>
    <row r="989" spans="1:9" ht="12.75">
      <c r="A989" s="2"/>
      <c r="B989" s="2"/>
      <c r="C989" s="2"/>
      <c r="D989" s="2"/>
      <c r="E989" s="2"/>
      <c r="F989" s="2"/>
      <c r="G989" s="25"/>
      <c r="I989" s="23"/>
    </row>
    <row r="990" spans="1:9" ht="12.75">
      <c r="A990" s="2"/>
      <c r="B990" s="2"/>
      <c r="C990" s="2"/>
      <c r="D990" s="2"/>
      <c r="E990" s="2"/>
      <c r="F990" s="2"/>
      <c r="G990" s="25"/>
      <c r="I990" s="23"/>
    </row>
    <row r="991" spans="1:9" ht="12.75">
      <c r="A991" s="2"/>
      <c r="B991" s="2"/>
      <c r="C991" s="2"/>
      <c r="D991" s="2"/>
      <c r="E991" s="2"/>
      <c r="F991" s="2"/>
      <c r="G991" s="25"/>
      <c r="I991" s="23"/>
    </row>
    <row r="992" spans="1:9" ht="12.75">
      <c r="A992" s="2"/>
      <c r="B992" s="2"/>
      <c r="C992" s="2"/>
      <c r="D992" s="2"/>
      <c r="E992" s="2"/>
      <c r="F992" s="2"/>
      <c r="G992" s="25"/>
      <c r="I992" s="23"/>
    </row>
    <row r="993" spans="1:9" ht="12.75">
      <c r="A993" s="2"/>
      <c r="B993" s="2"/>
      <c r="C993" s="2"/>
      <c r="D993" s="2"/>
      <c r="E993" s="2"/>
      <c r="F993" s="2"/>
      <c r="G993" s="25"/>
      <c r="I993" s="23"/>
    </row>
    <row r="994" spans="1:9" ht="12.75">
      <c r="A994" s="2"/>
      <c r="B994" s="2"/>
      <c r="C994" s="2"/>
      <c r="D994" s="2"/>
      <c r="E994" s="2"/>
      <c r="F994" s="2"/>
      <c r="G994" s="25"/>
      <c r="I994" s="23"/>
    </row>
    <row r="995" spans="1:9" ht="12.75">
      <c r="A995" s="2"/>
      <c r="B995" s="2"/>
      <c r="C995" s="2"/>
      <c r="D995" s="2"/>
      <c r="E995" s="2"/>
      <c r="F995" s="2"/>
      <c r="G995" s="25"/>
      <c r="I995" s="23"/>
    </row>
    <row r="996" spans="1:9" ht="12.75">
      <c r="A996" s="2"/>
      <c r="B996" s="2"/>
      <c r="C996" s="2"/>
      <c r="D996" s="2"/>
      <c r="E996" s="2"/>
      <c r="F996" s="2"/>
      <c r="G996" s="25"/>
      <c r="I996" s="23"/>
    </row>
    <row r="997" spans="1:9" ht="12.75">
      <c r="A997" s="2"/>
      <c r="B997" s="2"/>
      <c r="C997" s="2"/>
      <c r="D997" s="2"/>
      <c r="E997" s="2"/>
      <c r="F997" s="2"/>
      <c r="G997" s="25"/>
      <c r="I997" s="23"/>
    </row>
    <row r="998" spans="1:9" ht="12.75">
      <c r="A998" s="2"/>
      <c r="B998" s="2"/>
      <c r="C998" s="2"/>
      <c r="D998" s="2"/>
      <c r="E998" s="2"/>
      <c r="F998" s="2"/>
      <c r="G998" s="25"/>
      <c r="I998" s="23"/>
    </row>
    <row r="999" spans="1:9" ht="12.75">
      <c r="A999" s="2"/>
      <c r="B999" s="2"/>
      <c r="C999" s="2"/>
      <c r="D999" s="2"/>
      <c r="E999" s="2"/>
      <c r="F999" s="2"/>
      <c r="G999" s="25"/>
      <c r="I999" s="23"/>
    </row>
    <row r="1000" spans="1:9" ht="12.75">
      <c r="A1000" s="2"/>
      <c r="B1000" s="2"/>
      <c r="C1000" s="2"/>
      <c r="D1000" s="2"/>
      <c r="E1000" s="2"/>
      <c r="F1000" s="2"/>
      <c r="G1000" s="25"/>
      <c r="I1000" s="23"/>
    </row>
    <row r="1001" spans="1:9" ht="12.75">
      <c r="A1001" s="2"/>
      <c r="B1001" s="2"/>
      <c r="C1001" s="2"/>
      <c r="D1001" s="2"/>
      <c r="E1001" s="2"/>
      <c r="F1001" s="2"/>
      <c r="G1001" s="25"/>
      <c r="I1001" s="23"/>
    </row>
    <row r="1002" spans="1:9" ht="12.75">
      <c r="A1002" s="2"/>
      <c r="B1002" s="2"/>
      <c r="C1002" s="2"/>
      <c r="D1002" s="2"/>
      <c r="E1002" s="2"/>
      <c r="F1002" s="2"/>
      <c r="G1002" s="25"/>
      <c r="I1002" s="23"/>
    </row>
    <row r="1003" spans="1:9" ht="12.75">
      <c r="A1003" s="2"/>
      <c r="B1003" s="2"/>
      <c r="C1003" s="2"/>
      <c r="D1003" s="2"/>
      <c r="E1003" s="2"/>
      <c r="F1003" s="2"/>
      <c r="G1003" s="25"/>
      <c r="I1003" s="23"/>
    </row>
    <row r="1004" spans="1:9" ht="12.75">
      <c r="A1004" s="2"/>
      <c r="B1004" s="2"/>
      <c r="C1004" s="2"/>
      <c r="D1004" s="2"/>
      <c r="E1004" s="2"/>
      <c r="F1004" s="2"/>
      <c r="G1004" s="25"/>
      <c r="I1004" s="23"/>
    </row>
    <row r="1005" spans="1:9" ht="12.75">
      <c r="A1005" s="2"/>
      <c r="B1005" s="2"/>
      <c r="C1005" s="2"/>
      <c r="D1005" s="2"/>
      <c r="E1005" s="2"/>
      <c r="F1005" s="2"/>
      <c r="G1005" s="25"/>
      <c r="I1005" s="23"/>
    </row>
    <row r="1006" spans="1:9" ht="12.75">
      <c r="A1006" s="2"/>
      <c r="B1006" s="2"/>
      <c r="C1006" s="2"/>
      <c r="D1006" s="2"/>
      <c r="E1006" s="2"/>
      <c r="F1006" s="2"/>
      <c r="G1006" s="25"/>
      <c r="I1006" s="23"/>
    </row>
    <row r="1007" spans="1:9" ht="12.75">
      <c r="A1007" s="2"/>
      <c r="B1007" s="2"/>
      <c r="C1007" s="2"/>
      <c r="D1007" s="2"/>
      <c r="E1007" s="2"/>
      <c r="F1007" s="2"/>
      <c r="G1007" s="25"/>
      <c r="I1007" s="23"/>
    </row>
    <row r="1008" spans="1:9" ht="12.75">
      <c r="A1008" s="2"/>
      <c r="B1008" s="2"/>
      <c r="C1008" s="2"/>
      <c r="D1008" s="2"/>
      <c r="E1008" s="2"/>
      <c r="F1008" s="2"/>
      <c r="G1008" s="25"/>
      <c r="I1008" s="23"/>
    </row>
    <row r="1009" spans="1:9" ht="12.75">
      <c r="A1009" s="2"/>
      <c r="B1009" s="2"/>
      <c r="C1009" s="2"/>
      <c r="D1009" s="2"/>
      <c r="E1009" s="2"/>
      <c r="F1009" s="2"/>
      <c r="G1009" s="25"/>
      <c r="I1009" s="23"/>
    </row>
    <row r="1010" spans="1:9" ht="12.75">
      <c r="A1010" s="2"/>
      <c r="B1010" s="2"/>
      <c r="C1010" s="2"/>
      <c r="D1010" s="2"/>
      <c r="E1010" s="2"/>
      <c r="F1010" s="2"/>
      <c r="G1010" s="25"/>
      <c r="I1010" s="23"/>
    </row>
    <row r="1011" spans="1:9" ht="12.75">
      <c r="A1011" s="2"/>
      <c r="B1011" s="2"/>
      <c r="C1011" s="2"/>
      <c r="D1011" s="2"/>
      <c r="E1011" s="2"/>
      <c r="F1011" s="2"/>
      <c r="G1011" s="25"/>
      <c r="I1011" s="23"/>
    </row>
    <row r="1012" spans="1:9" ht="12.75">
      <c r="A1012" s="2"/>
      <c r="B1012" s="2"/>
      <c r="C1012" s="2"/>
      <c r="D1012" s="2"/>
      <c r="E1012" s="2"/>
      <c r="F1012" s="2"/>
      <c r="G1012" s="25"/>
      <c r="I1012" s="23"/>
    </row>
    <row r="1013" spans="1:9" ht="12.75">
      <c r="A1013" s="2"/>
      <c r="B1013" s="2"/>
      <c r="C1013" s="2"/>
      <c r="D1013" s="2"/>
      <c r="E1013" s="2"/>
      <c r="F1013" s="2"/>
      <c r="G1013" s="25"/>
      <c r="I1013" s="23"/>
    </row>
    <row r="1014" spans="1:9" ht="12.75">
      <c r="A1014" s="2"/>
      <c r="B1014" s="2"/>
      <c r="C1014" s="2"/>
      <c r="D1014" s="2"/>
      <c r="E1014" s="2"/>
      <c r="F1014" s="2"/>
      <c r="G1014" s="25"/>
      <c r="I1014" s="23"/>
    </row>
    <row r="1015" spans="1:9" ht="12.75">
      <c r="A1015" s="2"/>
      <c r="B1015" s="2"/>
      <c r="C1015" s="2"/>
      <c r="D1015" s="2"/>
      <c r="E1015" s="2"/>
      <c r="F1015" s="2"/>
      <c r="G1015" s="25"/>
      <c r="I1015" s="23"/>
    </row>
    <row r="1016" spans="1:9" ht="12.75">
      <c r="A1016" s="2"/>
      <c r="B1016" s="2"/>
      <c r="C1016" s="2"/>
      <c r="D1016" s="2"/>
      <c r="E1016" s="2"/>
      <c r="F1016" s="2"/>
      <c r="G1016" s="25"/>
      <c r="I1016" s="23"/>
    </row>
    <row r="1017" spans="1:9" ht="12.75">
      <c r="A1017" s="2"/>
      <c r="B1017" s="2"/>
      <c r="C1017" s="2"/>
      <c r="D1017" s="2"/>
      <c r="E1017" s="2"/>
      <c r="F1017" s="2"/>
      <c r="G1017" s="25"/>
      <c r="I1017" s="23"/>
    </row>
    <row r="1018" spans="1:9" ht="12.75">
      <c r="A1018" s="2"/>
      <c r="B1018" s="2"/>
      <c r="C1018" s="2"/>
      <c r="D1018" s="2"/>
      <c r="E1018" s="2"/>
      <c r="F1018" s="2"/>
      <c r="G1018" s="25"/>
      <c r="I1018" s="23"/>
    </row>
    <row r="1019" spans="1:9" ht="12.75">
      <c r="A1019" s="2"/>
      <c r="B1019" s="2"/>
      <c r="C1019" s="2"/>
      <c r="D1019" s="2"/>
      <c r="E1019" s="2"/>
      <c r="F1019" s="2"/>
      <c r="G1019" s="25"/>
      <c r="I1019" s="23"/>
    </row>
    <row r="1020" spans="1:9" ht="12.75">
      <c r="A1020" s="2"/>
      <c r="B1020" s="2"/>
      <c r="C1020" s="2"/>
      <c r="D1020" s="2"/>
      <c r="E1020" s="2"/>
      <c r="F1020" s="2"/>
      <c r="G1020" s="25"/>
      <c r="I1020" s="23"/>
    </row>
    <row r="1021" spans="1:9" ht="12.75">
      <c r="A1021" s="2"/>
      <c r="B1021" s="2"/>
      <c r="C1021" s="2"/>
      <c r="D1021" s="2"/>
      <c r="E1021" s="2"/>
      <c r="F1021" s="2"/>
      <c r="G1021" s="25"/>
      <c r="I1021" s="23"/>
    </row>
    <row r="1022" spans="1:9" ht="12.75">
      <c r="A1022" s="2"/>
      <c r="B1022" s="2"/>
      <c r="C1022" s="2"/>
      <c r="D1022" s="2"/>
      <c r="E1022" s="2"/>
      <c r="F1022" s="2"/>
      <c r="G1022" s="25"/>
      <c r="I1022" s="23"/>
    </row>
    <row r="1023" spans="1:9" ht="12.75">
      <c r="A1023" s="2"/>
      <c r="B1023" s="2"/>
      <c r="C1023" s="2"/>
      <c r="D1023" s="2"/>
      <c r="E1023" s="2"/>
      <c r="F1023" s="2"/>
      <c r="G1023" s="25"/>
      <c r="I1023" s="23"/>
    </row>
    <row r="1024" spans="1:9" ht="12.75">
      <c r="A1024" s="2"/>
      <c r="B1024" s="2"/>
      <c r="C1024" s="2"/>
      <c r="D1024" s="2"/>
      <c r="E1024" s="2"/>
      <c r="F1024" s="2"/>
      <c r="G1024" s="25"/>
      <c r="I1024" s="23"/>
    </row>
    <row r="1025" spans="1:9" ht="12.75">
      <c r="A1025" s="2"/>
      <c r="B1025" s="2"/>
      <c r="C1025" s="2"/>
      <c r="D1025" s="2"/>
      <c r="E1025" s="2"/>
      <c r="F1025" s="2"/>
      <c r="G1025" s="25"/>
      <c r="I1025" s="23"/>
    </row>
    <row r="1026" spans="1:9" ht="12.75">
      <c r="A1026" s="2"/>
      <c r="B1026" s="2"/>
      <c r="C1026" s="2"/>
      <c r="D1026" s="2"/>
      <c r="E1026" s="2"/>
      <c r="F1026" s="2"/>
      <c r="G1026" s="25"/>
      <c r="I1026" s="23"/>
    </row>
    <row r="1027" spans="1:9" ht="12.75">
      <c r="A1027" s="2"/>
      <c r="B1027" s="2"/>
      <c r="C1027" s="2"/>
      <c r="D1027" s="2"/>
      <c r="E1027" s="2"/>
      <c r="F1027" s="2"/>
      <c r="G1027" s="25"/>
      <c r="I1027" s="23"/>
    </row>
    <row r="1028" spans="1:9" ht="12.75">
      <c r="A1028" s="2"/>
      <c r="B1028" s="2"/>
      <c r="C1028" s="2"/>
      <c r="D1028" s="2"/>
      <c r="E1028" s="2"/>
      <c r="F1028" s="2"/>
      <c r="G1028" s="25"/>
      <c r="I1028" s="23"/>
    </row>
    <row r="1029" spans="1:9" ht="12.75">
      <c r="A1029" s="2"/>
      <c r="B1029" s="2"/>
      <c r="C1029" s="2"/>
      <c r="D1029" s="2"/>
      <c r="E1029" s="2"/>
      <c r="F1029" s="2"/>
      <c r="G1029" s="25"/>
      <c r="I1029" s="23"/>
    </row>
    <row r="1030" spans="1:9" ht="12.75">
      <c r="A1030" s="2"/>
      <c r="B1030" s="2"/>
      <c r="C1030" s="2"/>
      <c r="D1030" s="2"/>
      <c r="E1030" s="2"/>
      <c r="F1030" s="2"/>
      <c r="G1030" s="25"/>
      <c r="I1030" s="23"/>
    </row>
    <row r="1031" spans="1:9" ht="12.75">
      <c r="A1031" s="2"/>
      <c r="B1031" s="2"/>
      <c r="C1031" s="2"/>
      <c r="D1031" s="2"/>
      <c r="E1031" s="2"/>
      <c r="F1031" s="2"/>
      <c r="G1031" s="25"/>
      <c r="I1031" s="23"/>
    </row>
    <row r="1032" spans="1:9" ht="12.75">
      <c r="A1032" s="2"/>
      <c r="B1032" s="2"/>
      <c r="C1032" s="2"/>
      <c r="D1032" s="2"/>
      <c r="E1032" s="2"/>
      <c r="F1032" s="2"/>
      <c r="G1032" s="25"/>
      <c r="I1032" s="23"/>
    </row>
    <row r="1033" spans="1:9" ht="12.75">
      <c r="A1033" s="2"/>
      <c r="B1033" s="2"/>
      <c r="C1033" s="2"/>
      <c r="D1033" s="2"/>
      <c r="E1033" s="2"/>
      <c r="F1033" s="2"/>
      <c r="G1033" s="25"/>
      <c r="I1033" s="23"/>
    </row>
    <row r="1034" spans="1:9" ht="12.75">
      <c r="A1034" s="2"/>
      <c r="B1034" s="2"/>
      <c r="C1034" s="2"/>
      <c r="D1034" s="2"/>
      <c r="E1034" s="2"/>
      <c r="F1034" s="2"/>
      <c r="G1034" s="25"/>
      <c r="I1034" s="23"/>
    </row>
    <row r="1035" spans="1:9" ht="12.75">
      <c r="A1035" s="2"/>
      <c r="B1035" s="2"/>
      <c r="C1035" s="2"/>
      <c r="D1035" s="2"/>
      <c r="E1035" s="2"/>
      <c r="F1035" s="2"/>
      <c r="G1035" s="25"/>
      <c r="I1035" s="23"/>
    </row>
    <row r="1036" spans="1:9" ht="12.75">
      <c r="A1036" s="2"/>
      <c r="B1036" s="2"/>
      <c r="C1036" s="2"/>
      <c r="D1036" s="2"/>
      <c r="E1036" s="2"/>
      <c r="F1036" s="2"/>
      <c r="G1036" s="25"/>
      <c r="I1036" s="23"/>
    </row>
    <row r="1037" spans="1:9" ht="12.75">
      <c r="A1037" s="2"/>
      <c r="B1037" s="2"/>
      <c r="C1037" s="2"/>
      <c r="D1037" s="2"/>
      <c r="E1037" s="2"/>
      <c r="F1037" s="2"/>
      <c r="G1037" s="25"/>
      <c r="I1037" s="23"/>
    </row>
    <row r="1038" spans="1:9" ht="12.75">
      <c r="A1038" s="2"/>
      <c r="B1038" s="2"/>
      <c r="C1038" s="2"/>
      <c r="D1038" s="2"/>
      <c r="E1038" s="2"/>
      <c r="F1038" s="2"/>
      <c r="G1038" s="25"/>
      <c r="I1038" s="23"/>
    </row>
    <row r="1039" spans="1:9" ht="12.75">
      <c r="A1039" s="2"/>
      <c r="B1039" s="2"/>
      <c r="C1039" s="2"/>
      <c r="D1039" s="2"/>
      <c r="E1039" s="2"/>
      <c r="F1039" s="2"/>
      <c r="G1039" s="25"/>
      <c r="I1039" s="23"/>
    </row>
    <row r="1040" spans="1:9" ht="12.75">
      <c r="A1040" s="2"/>
      <c r="B1040" s="2"/>
      <c r="C1040" s="2"/>
      <c r="D1040" s="2"/>
      <c r="E1040" s="2"/>
      <c r="F1040" s="2"/>
      <c r="G1040" s="25"/>
      <c r="I1040" s="23"/>
    </row>
    <row r="1041" spans="1:9" ht="12.75">
      <c r="A1041" s="2"/>
      <c r="B1041" s="2"/>
      <c r="C1041" s="2"/>
      <c r="D1041" s="2"/>
      <c r="E1041" s="2"/>
      <c r="F1041" s="2"/>
      <c r="G1041" s="25"/>
      <c r="I1041" s="23"/>
    </row>
    <row r="1042" spans="1:9" ht="12.75">
      <c r="A1042" s="2"/>
      <c r="B1042" s="2"/>
      <c r="C1042" s="2"/>
      <c r="D1042" s="2"/>
      <c r="E1042" s="2"/>
      <c r="F1042" s="2"/>
      <c r="G1042" s="25"/>
      <c r="I1042" s="23"/>
    </row>
    <row r="1043" spans="1:9" ht="12.75">
      <c r="A1043" s="2"/>
      <c r="B1043" s="2"/>
      <c r="C1043" s="2"/>
      <c r="D1043" s="2"/>
      <c r="E1043" s="2"/>
      <c r="F1043" s="2"/>
      <c r="G1043" s="25"/>
      <c r="I1043" s="23"/>
    </row>
    <row r="1044" spans="1:9" ht="12.75">
      <c r="A1044" s="2"/>
      <c r="B1044" s="2"/>
      <c r="C1044" s="2"/>
      <c r="D1044" s="2"/>
      <c r="E1044" s="2"/>
      <c r="F1044" s="2"/>
      <c r="G1044" s="25"/>
      <c r="I1044" s="23"/>
    </row>
    <row r="1045" spans="1:9" ht="12.75">
      <c r="A1045" s="2"/>
      <c r="B1045" s="2"/>
      <c r="C1045" s="2"/>
      <c r="D1045" s="2"/>
      <c r="E1045" s="2"/>
      <c r="F1045" s="2"/>
      <c r="G1045" s="25"/>
      <c r="I1045" s="23"/>
    </row>
    <row r="1046" spans="1:9" ht="12.75">
      <c r="A1046" s="2"/>
      <c r="B1046" s="2"/>
      <c r="C1046" s="2"/>
      <c r="D1046" s="2"/>
      <c r="E1046" s="2"/>
      <c r="F1046" s="2"/>
      <c r="G1046" s="25"/>
      <c r="I1046" s="23"/>
    </row>
    <row r="1047" spans="1:9" ht="12.75">
      <c r="A1047" s="2"/>
      <c r="B1047" s="2"/>
      <c r="C1047" s="2"/>
      <c r="D1047" s="2"/>
      <c r="E1047" s="2"/>
      <c r="F1047" s="2"/>
      <c r="G1047" s="25"/>
      <c r="I1047" s="23"/>
    </row>
    <row r="1048" spans="1:9" ht="12.75">
      <c r="A1048" s="2"/>
      <c r="B1048" s="2"/>
      <c r="C1048" s="2"/>
      <c r="D1048" s="2"/>
      <c r="E1048" s="2"/>
      <c r="F1048" s="2"/>
      <c r="G1048" s="25"/>
      <c r="I1048" s="23"/>
    </row>
    <row r="1049" spans="1:9" ht="12.75">
      <c r="A1049" s="2"/>
      <c r="B1049" s="2"/>
      <c r="C1049" s="2"/>
      <c r="D1049" s="2"/>
      <c r="E1049" s="2"/>
      <c r="F1049" s="2"/>
      <c r="G1049" s="25"/>
      <c r="I1049" s="23"/>
    </row>
    <row r="1050" spans="1:9" ht="12.75">
      <c r="A1050" s="2"/>
      <c r="B1050" s="2"/>
      <c r="C1050" s="2"/>
      <c r="D1050" s="2"/>
      <c r="E1050" s="2"/>
      <c r="F1050" s="2"/>
      <c r="G1050" s="25"/>
      <c r="I1050" s="23"/>
    </row>
    <row r="1051" spans="1:9" ht="12.75">
      <c r="A1051" s="2"/>
      <c r="B1051" s="2"/>
      <c r="C1051" s="2"/>
      <c r="D1051" s="2"/>
      <c r="E1051" s="2"/>
      <c r="F1051" s="2"/>
      <c r="G1051" s="25"/>
      <c r="I1051" s="23"/>
    </row>
    <row r="1052" spans="1:9" ht="12.75">
      <c r="A1052" s="2"/>
      <c r="B1052" s="2"/>
      <c r="C1052" s="2"/>
      <c r="D1052" s="2"/>
      <c r="E1052" s="2"/>
      <c r="F1052" s="2"/>
      <c r="G1052" s="25"/>
      <c r="I1052" s="23"/>
    </row>
    <row r="1053" spans="1:9" ht="12.75">
      <c r="A1053" s="2"/>
      <c r="B1053" s="2"/>
      <c r="C1053" s="2"/>
      <c r="D1053" s="2"/>
      <c r="E1053" s="2"/>
      <c r="F1053" s="2"/>
      <c r="G1053" s="25"/>
      <c r="I1053" s="23"/>
    </row>
    <row r="1054" spans="1:9" ht="12.75">
      <c r="A1054" s="2"/>
      <c r="B1054" s="2"/>
      <c r="C1054" s="2"/>
      <c r="D1054" s="2"/>
      <c r="E1054" s="2"/>
      <c r="F1054" s="2"/>
      <c r="G1054" s="25"/>
      <c r="I1054" s="23"/>
    </row>
    <row r="1055" spans="1:9" ht="12.75">
      <c r="A1055" s="2"/>
      <c r="B1055" s="2"/>
      <c r="C1055" s="2"/>
      <c r="D1055" s="2"/>
      <c r="E1055" s="2"/>
      <c r="F1055" s="2"/>
      <c r="G1055" s="25"/>
      <c r="I1055" s="23"/>
    </row>
    <row r="1056" spans="1:9" ht="12.75">
      <c r="A1056" s="2"/>
      <c r="B1056" s="2"/>
      <c r="C1056" s="2"/>
      <c r="D1056" s="2"/>
      <c r="E1056" s="2"/>
      <c r="F1056" s="2"/>
      <c r="G1056" s="25"/>
      <c r="I1056" s="23"/>
    </row>
    <row r="1057" spans="1:9" ht="12.75">
      <c r="A1057" s="2"/>
      <c r="B1057" s="2"/>
      <c r="C1057" s="2"/>
      <c r="D1057" s="2"/>
      <c r="E1057" s="2"/>
      <c r="F1057" s="2"/>
      <c r="G1057" s="25"/>
      <c r="I1057" s="23"/>
    </row>
    <row r="1058" spans="1:9" ht="12.75">
      <c r="A1058" s="2"/>
      <c r="B1058" s="2"/>
      <c r="C1058" s="2"/>
      <c r="D1058" s="2"/>
      <c r="E1058" s="2"/>
      <c r="F1058" s="2"/>
      <c r="G1058" s="25"/>
      <c r="I1058" s="23"/>
    </row>
    <row r="1059" spans="1:9" ht="12.75">
      <c r="A1059" s="2"/>
      <c r="B1059" s="2"/>
      <c r="C1059" s="2"/>
      <c r="D1059" s="2"/>
      <c r="E1059" s="2"/>
      <c r="F1059" s="2"/>
      <c r="G1059" s="25"/>
      <c r="I1059" s="23"/>
    </row>
    <row r="1060" spans="1:9" ht="12.75">
      <c r="A1060" s="2"/>
      <c r="B1060" s="2"/>
      <c r="C1060" s="2"/>
      <c r="D1060" s="2"/>
      <c r="E1060" s="2"/>
      <c r="F1060" s="2"/>
      <c r="G1060" s="25"/>
      <c r="I1060" s="23"/>
    </row>
    <row r="1061" spans="1:9" ht="12.75">
      <c r="A1061" s="2"/>
      <c r="B1061" s="2"/>
      <c r="C1061" s="2"/>
      <c r="D1061" s="2"/>
      <c r="E1061" s="2"/>
      <c r="F1061" s="2"/>
      <c r="G1061" s="25"/>
      <c r="I1061" s="23"/>
    </row>
    <row r="1062" spans="1:9" ht="12.75">
      <c r="A1062" s="2"/>
      <c r="B1062" s="2"/>
      <c r="C1062" s="2"/>
      <c r="D1062" s="2"/>
      <c r="E1062" s="2"/>
      <c r="F1062" s="2"/>
      <c r="G1062" s="25"/>
      <c r="I1062" s="23"/>
    </row>
    <row r="1063" spans="1:9" ht="12.75">
      <c r="A1063" s="2"/>
      <c r="B1063" s="2"/>
      <c r="C1063" s="2"/>
      <c r="D1063" s="2"/>
      <c r="E1063" s="2"/>
      <c r="F1063" s="2"/>
      <c r="G1063" s="25"/>
      <c r="I1063" s="23"/>
    </row>
    <row r="1064" spans="1:9" ht="12.75">
      <c r="A1064" s="2"/>
      <c r="B1064" s="2"/>
      <c r="C1064" s="2"/>
      <c r="D1064" s="2"/>
      <c r="E1064" s="2"/>
      <c r="F1064" s="2"/>
      <c r="G1064" s="25"/>
      <c r="I1064" s="23"/>
    </row>
    <row r="1065" spans="1:9" ht="12.75">
      <c r="A1065" s="2"/>
      <c r="B1065" s="2"/>
      <c r="C1065" s="2"/>
      <c r="D1065" s="2"/>
      <c r="E1065" s="2"/>
      <c r="F1065" s="2"/>
      <c r="G1065" s="25"/>
      <c r="I1065" s="23"/>
    </row>
    <row r="1066" spans="1:9" ht="12.75">
      <c r="A1066" s="2"/>
      <c r="B1066" s="2"/>
      <c r="C1066" s="2"/>
      <c r="D1066" s="2"/>
      <c r="E1066" s="2"/>
      <c r="F1066" s="2"/>
      <c r="G1066" s="25"/>
      <c r="I1066" s="23"/>
    </row>
    <row r="1067" spans="1:9" ht="12.75">
      <c r="A1067" s="2"/>
      <c r="B1067" s="2"/>
      <c r="C1067" s="2"/>
      <c r="D1067" s="2"/>
      <c r="E1067" s="2"/>
      <c r="F1067" s="2"/>
      <c r="G1067" s="25"/>
      <c r="I1067" s="23"/>
    </row>
    <row r="1068" spans="1:9" ht="12.75">
      <c r="A1068" s="2"/>
      <c r="B1068" s="2"/>
      <c r="C1068" s="2"/>
      <c r="D1068" s="2"/>
      <c r="E1068" s="2"/>
      <c r="F1068" s="2"/>
      <c r="G1068" s="25"/>
      <c r="I1068" s="23"/>
    </row>
    <row r="1069" spans="1:9" ht="12.75">
      <c r="A1069" s="2"/>
      <c r="B1069" s="2"/>
      <c r="C1069" s="2"/>
      <c r="D1069" s="2"/>
      <c r="E1069" s="2"/>
      <c r="F1069" s="2"/>
      <c r="G1069" s="25"/>
      <c r="I1069" s="23"/>
    </row>
    <row r="1070" spans="1:9" ht="12.75">
      <c r="A1070" s="2"/>
      <c r="B1070" s="2"/>
      <c r="C1070" s="2"/>
      <c r="D1070" s="2"/>
      <c r="E1070" s="2"/>
      <c r="F1070" s="2"/>
      <c r="G1070" s="25"/>
      <c r="I1070" s="23"/>
    </row>
    <row r="1071" spans="1:9" ht="12.75">
      <c r="A1071" s="2"/>
      <c r="B1071" s="2"/>
      <c r="C1071" s="2"/>
      <c r="D1071" s="2"/>
      <c r="E1071" s="2"/>
      <c r="F1071" s="2"/>
      <c r="G1071" s="25"/>
      <c r="I1071" s="23"/>
    </row>
    <row r="1072" spans="1:9" ht="12.75">
      <c r="A1072" s="2"/>
      <c r="B1072" s="2"/>
      <c r="C1072" s="2"/>
      <c r="D1072" s="2"/>
      <c r="E1072" s="2"/>
      <c r="F1072" s="2"/>
      <c r="G1072" s="25"/>
      <c r="I1072" s="23"/>
    </row>
    <row r="1073" spans="1:9" ht="12.75">
      <c r="A1073" s="2"/>
      <c r="B1073" s="2"/>
      <c r="C1073" s="2"/>
      <c r="D1073" s="2"/>
      <c r="E1073" s="2"/>
      <c r="F1073" s="2"/>
      <c r="G1073" s="25"/>
      <c r="I1073" s="23"/>
    </row>
    <row r="1074" spans="1:9" ht="12.75">
      <c r="A1074" s="2"/>
      <c r="B1074" s="2"/>
      <c r="C1074" s="2"/>
      <c r="D1074" s="2"/>
      <c r="E1074" s="2"/>
      <c r="F1074" s="2"/>
      <c r="G1074" s="25"/>
      <c r="I1074" s="23"/>
    </row>
    <row r="1075" spans="1:9" ht="12.75">
      <c r="A1075" s="2"/>
      <c r="B1075" s="2"/>
      <c r="C1075" s="2"/>
      <c r="D1075" s="2"/>
      <c r="E1075" s="2"/>
      <c r="F1075" s="2"/>
      <c r="G1075" s="25"/>
      <c r="I1075" s="23"/>
    </row>
    <row r="1076" spans="1:9" ht="12.75">
      <c r="A1076" s="2"/>
      <c r="B1076" s="2"/>
      <c r="C1076" s="2"/>
      <c r="D1076" s="2"/>
      <c r="E1076" s="2"/>
      <c r="F1076" s="2"/>
      <c r="G1076" s="25"/>
      <c r="I1076" s="23"/>
    </row>
    <row r="1077" spans="1:9" ht="12.75">
      <c r="A1077" s="2"/>
      <c r="B1077" s="2"/>
      <c r="C1077" s="2"/>
      <c r="D1077" s="2"/>
      <c r="E1077" s="2"/>
      <c r="F1077" s="2"/>
      <c r="G1077" s="25"/>
      <c r="I1077" s="23"/>
    </row>
    <row r="1078" spans="1:9" ht="12.75">
      <c r="A1078" s="2"/>
      <c r="B1078" s="2"/>
      <c r="C1078" s="2"/>
      <c r="D1078" s="2"/>
      <c r="E1078" s="2"/>
      <c r="F1078" s="2"/>
      <c r="G1078" s="25"/>
      <c r="I1078" s="23"/>
    </row>
    <row r="1079" spans="1:9" ht="12.75">
      <c r="A1079" s="2"/>
      <c r="B1079" s="2"/>
      <c r="C1079" s="2"/>
      <c r="D1079" s="2"/>
      <c r="E1079" s="2"/>
      <c r="F1079" s="2"/>
      <c r="G1079" s="25"/>
      <c r="I1079" s="23"/>
    </row>
    <row r="1080" spans="1:9" ht="12.75">
      <c r="A1080" s="2"/>
      <c r="B1080" s="2"/>
      <c r="C1080" s="2"/>
      <c r="D1080" s="2"/>
      <c r="E1080" s="2"/>
      <c r="F1080" s="2"/>
      <c r="G1080" s="25"/>
      <c r="I1080" s="23"/>
    </row>
    <row r="1081" spans="1:9" ht="12.75">
      <c r="A1081" s="2"/>
      <c r="B1081" s="2"/>
      <c r="C1081" s="2"/>
      <c r="D1081" s="2"/>
      <c r="E1081" s="2"/>
      <c r="F1081" s="2"/>
      <c r="G1081" s="25"/>
      <c r="I1081" s="23"/>
    </row>
    <row r="1082" spans="1:9" ht="12.75">
      <c r="A1082" s="2"/>
      <c r="B1082" s="2"/>
      <c r="C1082" s="2"/>
      <c r="D1082" s="2"/>
      <c r="E1082" s="2"/>
      <c r="F1082" s="2"/>
      <c r="G1082" s="25"/>
      <c r="I1082" s="23"/>
    </row>
    <row r="1083" spans="1:9" ht="12.75">
      <c r="A1083" s="2"/>
      <c r="B1083" s="2"/>
      <c r="C1083" s="2"/>
      <c r="D1083" s="2"/>
      <c r="E1083" s="2"/>
      <c r="F1083" s="2"/>
      <c r="G1083" s="25"/>
      <c r="I1083" s="23"/>
    </row>
    <row r="1084" spans="1:9" ht="12.75">
      <c r="A1084" s="2"/>
      <c r="B1084" s="2"/>
      <c r="C1084" s="2"/>
      <c r="D1084" s="2"/>
      <c r="E1084" s="2"/>
      <c r="F1084" s="2"/>
      <c r="G1084" s="25"/>
      <c r="I1084" s="23"/>
    </row>
    <row r="1085" spans="1:9" ht="12.75">
      <c r="A1085" s="2"/>
      <c r="B1085" s="2"/>
      <c r="C1085" s="2"/>
      <c r="D1085" s="2"/>
      <c r="E1085" s="2"/>
      <c r="F1085" s="2"/>
      <c r="G1085" s="25"/>
      <c r="I1085" s="23"/>
    </row>
    <row r="1086" spans="1:9" ht="12.75">
      <c r="A1086" s="2"/>
      <c r="B1086" s="2"/>
      <c r="C1086" s="2"/>
      <c r="D1086" s="2"/>
      <c r="E1086" s="2"/>
      <c r="F1086" s="2"/>
      <c r="G1086" s="25"/>
      <c r="I1086" s="23"/>
    </row>
    <row r="1087" spans="1:9" ht="12.75">
      <c r="A1087" s="2"/>
      <c r="B1087" s="2"/>
      <c r="C1087" s="2"/>
      <c r="D1087" s="2"/>
      <c r="E1087" s="2"/>
      <c r="F1087" s="2"/>
      <c r="G1087" s="25"/>
      <c r="I1087" s="23"/>
    </row>
    <row r="1088" spans="1:9" ht="12.75">
      <c r="A1088" s="2"/>
      <c r="B1088" s="2"/>
      <c r="C1088" s="2"/>
      <c r="D1088" s="2"/>
      <c r="E1088" s="2"/>
      <c r="F1088" s="2"/>
      <c r="G1088" s="25"/>
      <c r="I1088" s="23"/>
    </row>
    <row r="1089" spans="1:9" ht="12.75">
      <c r="A1089" s="2"/>
      <c r="B1089" s="2"/>
      <c r="C1089" s="2"/>
      <c r="D1089" s="2"/>
      <c r="E1089" s="2"/>
      <c r="F1089" s="2"/>
      <c r="G1089" s="25"/>
      <c r="I1089" s="23"/>
    </row>
    <row r="1090" spans="1:9" ht="12.75">
      <c r="A1090" s="2"/>
      <c r="B1090" s="2"/>
      <c r="C1090" s="2"/>
      <c r="D1090" s="2"/>
      <c r="E1090" s="2"/>
      <c r="F1090" s="2"/>
      <c r="G1090" s="25"/>
      <c r="I1090" s="23"/>
    </row>
    <row r="1091" spans="1:9" ht="12.75">
      <c r="A1091" s="2"/>
      <c r="B1091" s="2"/>
      <c r="C1091" s="2"/>
      <c r="D1091" s="2"/>
      <c r="E1091" s="2"/>
      <c r="F1091" s="2"/>
      <c r="G1091" s="25"/>
      <c r="I1091" s="23"/>
    </row>
    <row r="1092" spans="1:9" ht="12.75">
      <c r="A1092" s="2"/>
      <c r="B1092" s="2"/>
      <c r="C1092" s="2"/>
      <c r="D1092" s="2"/>
      <c r="E1092" s="2"/>
      <c r="F1092" s="2"/>
      <c r="G1092" s="25"/>
      <c r="I1092" s="23"/>
    </row>
    <row r="1093" spans="1:9" ht="12.75">
      <c r="A1093" s="2"/>
      <c r="B1093" s="2"/>
      <c r="C1093" s="2"/>
      <c r="D1093" s="2"/>
      <c r="E1093" s="2"/>
      <c r="F1093" s="2"/>
      <c r="G1093" s="25"/>
      <c r="I1093" s="23"/>
    </row>
    <row r="1094" spans="1:9" ht="12.75">
      <c r="A1094" s="2"/>
      <c r="B1094" s="2"/>
      <c r="C1094" s="2"/>
      <c r="D1094" s="2"/>
      <c r="E1094" s="2"/>
      <c r="F1094" s="2"/>
      <c r="G1094" s="25"/>
      <c r="I1094" s="23"/>
    </row>
    <row r="1095" spans="1:9" ht="12.75">
      <c r="A1095" s="2"/>
      <c r="B1095" s="2"/>
      <c r="C1095" s="2"/>
      <c r="D1095" s="2"/>
      <c r="E1095" s="2"/>
      <c r="F1095" s="2"/>
      <c r="G1095" s="25"/>
      <c r="I1095" s="23"/>
    </row>
    <row r="1096" spans="1:9" ht="12.75">
      <c r="A1096" s="2"/>
      <c r="B1096" s="2"/>
      <c r="C1096" s="2"/>
      <c r="D1096" s="2"/>
      <c r="E1096" s="2"/>
      <c r="F1096" s="2"/>
      <c r="G1096" s="25"/>
      <c r="I1096" s="23"/>
    </row>
    <row r="1097" spans="1:9" ht="12.75">
      <c r="A1097" s="2"/>
      <c r="B1097" s="2"/>
      <c r="C1097" s="2"/>
      <c r="D1097" s="2"/>
      <c r="E1097" s="2"/>
      <c r="F1097" s="2"/>
      <c r="G1097" s="25"/>
      <c r="I1097" s="23"/>
    </row>
    <row r="1098" spans="1:9" ht="12.75">
      <c r="A1098" s="2"/>
      <c r="B1098" s="2"/>
      <c r="C1098" s="2"/>
      <c r="D1098" s="2"/>
      <c r="E1098" s="2"/>
      <c r="F1098" s="2"/>
      <c r="G1098" s="25"/>
      <c r="I1098" s="23"/>
    </row>
    <row r="1099" spans="1:9" ht="12.75">
      <c r="A1099" s="2"/>
      <c r="B1099" s="2"/>
      <c r="C1099" s="2"/>
      <c r="D1099" s="2"/>
      <c r="E1099" s="2"/>
      <c r="F1099" s="2"/>
      <c r="G1099" s="25"/>
      <c r="I1099" s="23"/>
    </row>
    <row r="1100" spans="1:9" ht="12.75">
      <c r="A1100" s="2"/>
      <c r="B1100" s="2"/>
      <c r="C1100" s="2"/>
      <c r="D1100" s="2"/>
      <c r="E1100" s="2"/>
      <c r="F1100" s="2"/>
      <c r="G1100" s="25"/>
      <c r="I1100" s="23"/>
    </row>
    <row r="1101" spans="1:9" ht="12.75">
      <c r="A1101" s="2"/>
      <c r="B1101" s="2"/>
      <c r="C1101" s="2"/>
      <c r="D1101" s="2"/>
      <c r="E1101" s="2"/>
      <c r="F1101" s="2"/>
      <c r="G1101" s="25"/>
      <c r="I1101" s="23"/>
    </row>
    <row r="1102" spans="1:9" ht="12.75">
      <c r="A1102" s="2"/>
      <c r="B1102" s="2"/>
      <c r="C1102" s="2"/>
      <c r="D1102" s="2"/>
      <c r="E1102" s="2"/>
      <c r="F1102" s="2"/>
      <c r="G1102" s="25"/>
      <c r="I1102" s="23"/>
    </row>
    <row r="1103" spans="1:9" ht="12.75">
      <c r="A1103" s="2"/>
      <c r="B1103" s="2"/>
      <c r="C1103" s="2"/>
      <c r="D1103" s="2"/>
      <c r="E1103" s="2"/>
      <c r="F1103" s="2"/>
      <c r="G1103" s="25"/>
      <c r="I1103" s="23"/>
    </row>
    <row r="1104" spans="1:9" ht="12.75">
      <c r="A1104" s="2"/>
      <c r="B1104" s="2"/>
      <c r="C1104" s="2"/>
      <c r="D1104" s="2"/>
      <c r="E1104" s="2"/>
      <c r="F1104" s="2"/>
      <c r="G1104" s="25"/>
      <c r="I1104" s="23"/>
    </row>
    <row r="1105" spans="1:9" ht="12.75">
      <c r="A1105" s="2"/>
      <c r="B1105" s="2"/>
      <c r="C1105" s="2"/>
      <c r="D1105" s="2"/>
      <c r="E1105" s="2"/>
      <c r="F1105" s="2"/>
      <c r="G1105" s="25"/>
      <c r="I1105" s="23"/>
    </row>
    <row r="1106" spans="1:9" ht="12.75">
      <c r="A1106" s="2"/>
      <c r="B1106" s="2"/>
      <c r="C1106" s="2"/>
      <c r="D1106" s="2"/>
      <c r="E1106" s="2"/>
      <c r="F1106" s="2"/>
      <c r="G1106" s="25"/>
      <c r="I1106" s="23"/>
    </row>
    <row r="1107" spans="1:9" ht="12.75">
      <c r="A1107" s="2"/>
      <c r="B1107" s="2"/>
      <c r="C1107" s="2"/>
      <c r="D1107" s="2"/>
      <c r="E1107" s="2"/>
      <c r="F1107" s="2"/>
      <c r="G1107" s="25"/>
      <c r="I1107" s="23"/>
    </row>
    <row r="1108" spans="1:9" ht="12.75">
      <c r="A1108" s="2"/>
      <c r="B1108" s="2"/>
      <c r="C1108" s="2"/>
      <c r="D1108" s="2"/>
      <c r="E1108" s="2"/>
      <c r="F1108" s="2"/>
      <c r="G1108" s="25"/>
      <c r="I1108" s="23"/>
    </row>
    <row r="1109" spans="1:9" ht="12.75">
      <c r="A1109" s="2"/>
      <c r="B1109" s="2"/>
      <c r="C1109" s="2"/>
      <c r="D1109" s="2"/>
      <c r="E1109" s="2"/>
      <c r="F1109" s="2"/>
      <c r="G1109" s="25"/>
      <c r="I1109" s="23"/>
    </row>
    <row r="1110" spans="1:9" ht="12.75">
      <c r="A1110" s="2"/>
      <c r="B1110" s="2"/>
      <c r="C1110" s="2"/>
      <c r="D1110" s="2"/>
      <c r="E1110" s="2"/>
      <c r="F1110" s="2"/>
      <c r="G1110" s="25"/>
      <c r="I1110" s="23"/>
    </row>
    <row r="1111" spans="1:9" ht="12.75">
      <c r="A1111" s="2"/>
      <c r="B1111" s="2"/>
      <c r="C1111" s="2"/>
      <c r="D1111" s="2"/>
      <c r="E1111" s="2"/>
      <c r="F1111" s="2"/>
      <c r="G1111" s="25"/>
      <c r="I1111" s="23"/>
    </row>
    <row r="1112" spans="1:9" ht="12.75">
      <c r="A1112" s="2"/>
      <c r="B1112" s="2"/>
      <c r="C1112" s="2"/>
      <c r="D1112" s="2"/>
      <c r="E1112" s="2"/>
      <c r="F1112" s="2"/>
      <c r="G1112" s="25"/>
      <c r="I1112" s="23"/>
    </row>
    <row r="1113" spans="1:9" ht="12.75">
      <c r="A1113" s="2"/>
      <c r="B1113" s="2"/>
      <c r="C1113" s="2"/>
      <c r="D1113" s="2"/>
      <c r="E1113" s="2"/>
      <c r="F1113" s="2"/>
      <c r="G1113" s="25"/>
      <c r="I1113" s="23"/>
    </row>
    <row r="1114" spans="1:9" ht="12.75">
      <c r="A1114" s="2"/>
      <c r="B1114" s="2"/>
      <c r="C1114" s="2"/>
      <c r="D1114" s="2"/>
      <c r="E1114" s="2"/>
      <c r="F1114" s="2"/>
      <c r="G1114" s="25"/>
      <c r="I1114" s="23"/>
    </row>
    <row r="1115" spans="1:9" ht="12.75">
      <c r="A1115" s="2"/>
      <c r="B1115" s="2"/>
      <c r="C1115" s="2"/>
      <c r="D1115" s="2"/>
      <c r="E1115" s="2"/>
      <c r="F1115" s="2"/>
      <c r="G1115" s="25"/>
      <c r="I1115" s="23"/>
    </row>
    <row r="1116" spans="1:9" ht="12.75">
      <c r="A1116" s="2"/>
      <c r="B1116" s="2"/>
      <c r="C1116" s="2"/>
      <c r="D1116" s="2"/>
      <c r="E1116" s="2"/>
      <c r="F1116" s="2"/>
      <c r="G1116" s="25"/>
      <c r="I1116" s="23"/>
    </row>
    <row r="1117" spans="1:9" ht="12.75">
      <c r="A1117" s="2"/>
      <c r="B1117" s="2"/>
      <c r="C1117" s="2"/>
      <c r="D1117" s="2"/>
      <c r="E1117" s="2"/>
      <c r="F1117" s="2"/>
      <c r="G1117" s="25"/>
      <c r="I1117" s="23"/>
    </row>
    <row r="1118" spans="1:9" ht="12.75">
      <c r="A1118" s="2"/>
      <c r="B1118" s="2"/>
      <c r="C1118" s="2"/>
      <c r="D1118" s="2"/>
      <c r="E1118" s="2"/>
      <c r="F1118" s="2"/>
      <c r="G1118" s="25"/>
      <c r="I1118" s="23"/>
    </row>
    <row r="1119" spans="1:9" ht="12.75">
      <c r="A1119" s="2"/>
      <c r="B1119" s="2"/>
      <c r="C1119" s="2"/>
      <c r="D1119" s="2"/>
      <c r="E1119" s="2"/>
      <c r="F1119" s="2"/>
      <c r="G1119" s="25"/>
      <c r="I1119" s="23"/>
    </row>
    <row r="1120" spans="1:9" ht="12.75">
      <c r="A1120" s="2"/>
      <c r="B1120" s="2"/>
      <c r="C1120" s="2"/>
      <c r="D1120" s="2"/>
      <c r="E1120" s="2"/>
      <c r="F1120" s="2"/>
      <c r="G1120" s="25"/>
      <c r="I1120" s="23"/>
    </row>
    <row r="1121" spans="1:9" ht="12.75">
      <c r="A1121" s="2"/>
      <c r="B1121" s="2"/>
      <c r="C1121" s="2"/>
      <c r="D1121" s="2"/>
      <c r="E1121" s="2"/>
      <c r="F1121" s="2"/>
      <c r="G1121" s="25"/>
      <c r="I1121" s="23"/>
    </row>
    <row r="1122" spans="1:9" ht="12.75">
      <c r="A1122" s="2"/>
      <c r="B1122" s="2"/>
      <c r="C1122" s="2"/>
      <c r="D1122" s="2"/>
      <c r="E1122" s="2"/>
      <c r="F1122" s="2"/>
      <c r="G1122" s="25"/>
      <c r="I1122" s="23"/>
    </row>
    <row r="1123" spans="1:9" ht="12.75">
      <c r="A1123" s="2"/>
      <c r="B1123" s="2"/>
      <c r="C1123" s="2"/>
      <c r="D1123" s="2"/>
      <c r="E1123" s="2"/>
      <c r="F1123" s="2"/>
      <c r="G1123" s="25"/>
      <c r="I1123" s="23"/>
    </row>
    <row r="1124" spans="1:9" ht="12.75">
      <c r="A1124" s="2"/>
      <c r="B1124" s="2"/>
      <c r="C1124" s="2"/>
      <c r="D1124" s="2"/>
      <c r="E1124" s="2"/>
      <c r="F1124" s="2"/>
      <c r="G1124" s="25"/>
      <c r="I1124" s="23"/>
    </row>
    <row r="1125" spans="1:9" ht="12.75">
      <c r="A1125" s="2"/>
      <c r="B1125" s="2"/>
      <c r="C1125" s="2"/>
      <c r="D1125" s="2"/>
      <c r="E1125" s="2"/>
      <c r="F1125" s="2"/>
      <c r="G1125" s="25"/>
      <c r="I1125" s="23"/>
    </row>
    <row r="1126" spans="1:9" ht="12.75">
      <c r="A1126" s="2"/>
      <c r="B1126" s="2"/>
      <c r="C1126" s="2"/>
      <c r="D1126" s="2"/>
      <c r="E1126" s="2"/>
      <c r="F1126" s="2"/>
      <c r="G1126" s="25"/>
      <c r="I1126" s="23"/>
    </row>
    <row r="1127" spans="1:9" ht="12.75">
      <c r="A1127" s="2"/>
      <c r="B1127" s="2"/>
      <c r="C1127" s="2"/>
      <c r="D1127" s="2"/>
      <c r="E1127" s="2"/>
      <c r="F1127" s="2"/>
      <c r="G1127" s="25"/>
      <c r="I1127" s="23"/>
    </row>
    <row r="1128" spans="1:9" ht="12.75">
      <c r="A1128" s="2"/>
      <c r="B1128" s="2"/>
      <c r="C1128" s="2"/>
      <c r="D1128" s="2"/>
      <c r="E1128" s="2"/>
      <c r="F1128" s="2"/>
      <c r="G1128" s="25"/>
      <c r="I1128" s="23"/>
    </row>
    <row r="1129" spans="1:9" ht="12.75">
      <c r="A1129" s="2"/>
      <c r="B1129" s="2"/>
      <c r="C1129" s="2"/>
      <c r="D1129" s="2"/>
      <c r="E1129" s="2"/>
      <c r="F1129" s="2"/>
      <c r="G1129" s="25"/>
      <c r="I1129" s="23"/>
    </row>
    <row r="1130" spans="1:9" ht="12.75">
      <c r="A1130" s="2"/>
      <c r="B1130" s="2"/>
      <c r="C1130" s="2"/>
      <c r="D1130" s="2"/>
      <c r="E1130" s="2"/>
      <c r="F1130" s="2"/>
      <c r="G1130" s="25"/>
      <c r="I1130" s="23"/>
    </row>
    <row r="1131" spans="1:9" ht="12.75">
      <c r="A1131" s="2"/>
      <c r="B1131" s="2"/>
      <c r="C1131" s="2"/>
      <c r="D1131" s="2"/>
      <c r="E1131" s="2"/>
      <c r="F1131" s="2"/>
      <c r="G1131" s="25"/>
      <c r="I1131" s="23"/>
    </row>
    <row r="1132" spans="1:9" ht="12.75">
      <c r="A1132" s="2"/>
      <c r="B1132" s="2"/>
      <c r="C1132" s="2"/>
      <c r="D1132" s="2"/>
      <c r="E1132" s="2"/>
      <c r="F1132" s="2"/>
      <c r="G1132" s="25"/>
      <c r="I1132" s="23"/>
    </row>
    <row r="1133" spans="1:9" ht="12.75">
      <c r="A1133" s="2"/>
      <c r="B1133" s="2"/>
      <c r="C1133" s="2"/>
      <c r="D1133" s="2"/>
      <c r="E1133" s="2"/>
      <c r="F1133" s="2"/>
      <c r="G1133" s="25"/>
      <c r="I1133" s="23"/>
    </row>
    <row r="1134" spans="1:9" ht="12.75">
      <c r="A1134" s="2"/>
      <c r="B1134" s="2"/>
      <c r="C1134" s="2"/>
      <c r="D1134" s="2"/>
      <c r="E1134" s="2"/>
      <c r="F1134" s="2"/>
      <c r="G1134" s="25"/>
      <c r="I1134" s="23"/>
    </row>
    <row r="1135" spans="1:9" ht="12.75">
      <c r="A1135" s="2"/>
      <c r="B1135" s="2"/>
      <c r="C1135" s="2"/>
      <c r="D1135" s="2"/>
      <c r="E1135" s="2"/>
      <c r="F1135" s="2"/>
      <c r="G1135" s="25"/>
      <c r="I1135" s="23"/>
    </row>
    <row r="1136" spans="1:9" ht="12.75">
      <c r="A1136" s="2"/>
      <c r="B1136" s="2"/>
      <c r="C1136" s="2"/>
      <c r="D1136" s="2"/>
      <c r="E1136" s="2"/>
      <c r="F1136" s="2"/>
      <c r="G1136" s="25"/>
      <c r="I1136" s="23"/>
    </row>
    <row r="1137" spans="1:9" ht="12.75">
      <c r="A1137" s="2"/>
      <c r="B1137" s="2"/>
      <c r="C1137" s="2"/>
      <c r="D1137" s="2"/>
      <c r="E1137" s="2"/>
      <c r="F1137" s="2"/>
      <c r="G1137" s="25"/>
      <c r="I1137" s="23"/>
    </row>
    <row r="1138" spans="1:9" ht="12.75">
      <c r="A1138" s="2"/>
      <c r="B1138" s="2"/>
      <c r="C1138" s="2"/>
      <c r="D1138" s="2"/>
      <c r="E1138" s="2"/>
      <c r="F1138" s="2"/>
      <c r="G1138" s="25"/>
      <c r="I1138" s="23"/>
    </row>
    <row r="1139" spans="1:9" ht="12.75">
      <c r="A1139" s="2"/>
      <c r="B1139" s="2"/>
      <c r="C1139" s="2"/>
      <c r="D1139" s="2"/>
      <c r="E1139" s="2"/>
      <c r="F1139" s="2"/>
      <c r="G1139" s="25"/>
      <c r="I1139" s="23"/>
    </row>
    <row r="1140" spans="1:9" ht="12.75">
      <c r="A1140" s="2"/>
      <c r="B1140" s="2"/>
      <c r="C1140" s="2"/>
      <c r="D1140" s="2"/>
      <c r="E1140" s="2"/>
      <c r="F1140" s="2"/>
      <c r="G1140" s="25"/>
      <c r="I1140" s="23"/>
    </row>
    <row r="1141" spans="1:9" ht="12.75">
      <c r="A1141" s="2"/>
      <c r="B1141" s="2"/>
      <c r="C1141" s="2"/>
      <c r="D1141" s="2"/>
      <c r="E1141" s="2"/>
      <c r="F1141" s="2"/>
      <c r="G1141" s="25"/>
      <c r="I1141" s="23"/>
    </row>
    <row r="1142" spans="1:9" ht="12.75">
      <c r="A1142" s="2"/>
      <c r="B1142" s="2"/>
      <c r="C1142" s="2"/>
      <c r="D1142" s="2"/>
      <c r="E1142" s="2"/>
      <c r="F1142" s="2"/>
      <c r="G1142" s="25"/>
      <c r="I1142" s="23"/>
    </row>
    <row r="1143" spans="1:9" ht="12.75">
      <c r="A1143" s="2"/>
      <c r="B1143" s="2"/>
      <c r="C1143" s="2"/>
      <c r="D1143" s="2"/>
      <c r="E1143" s="2"/>
      <c r="F1143" s="2"/>
      <c r="G1143" s="25"/>
      <c r="I1143" s="23"/>
    </row>
    <row r="1144" spans="1:9" ht="12.75">
      <c r="A1144" s="2"/>
      <c r="B1144" s="2"/>
      <c r="C1144" s="2"/>
      <c r="D1144" s="2"/>
      <c r="E1144" s="2"/>
      <c r="F1144" s="2"/>
      <c r="G1144" s="25"/>
      <c r="I1144" s="23"/>
    </row>
    <row r="1145" spans="1:9" ht="12.75">
      <c r="A1145" s="2"/>
      <c r="B1145" s="2"/>
      <c r="C1145" s="2"/>
      <c r="D1145" s="2"/>
      <c r="E1145" s="2"/>
      <c r="F1145" s="2"/>
      <c r="G1145" s="25"/>
      <c r="I1145" s="23"/>
    </row>
    <row r="1146" spans="1:9" ht="12.75">
      <c r="A1146" s="2"/>
      <c r="B1146" s="2"/>
      <c r="C1146" s="2"/>
      <c r="D1146" s="2"/>
      <c r="E1146" s="2"/>
      <c r="F1146" s="2"/>
      <c r="G1146" s="25"/>
      <c r="I1146" s="23"/>
    </row>
    <row r="1147" spans="1:9" ht="12.75">
      <c r="A1147" s="2"/>
      <c r="B1147" s="2"/>
      <c r="C1147" s="2"/>
      <c r="D1147" s="2"/>
      <c r="E1147" s="2"/>
      <c r="F1147" s="2"/>
      <c r="G1147" s="25"/>
      <c r="I1147" s="23"/>
    </row>
    <row r="1148" spans="1:9" ht="12.75">
      <c r="A1148" s="2"/>
      <c r="B1148" s="2"/>
      <c r="C1148" s="2"/>
      <c r="D1148" s="2"/>
      <c r="E1148" s="2"/>
      <c r="F1148" s="2"/>
      <c r="G1148" s="25"/>
      <c r="I1148" s="23"/>
    </row>
    <row r="1149" spans="1:9" ht="12.75">
      <c r="A1149" s="2"/>
      <c r="B1149" s="2"/>
      <c r="C1149" s="2"/>
      <c r="D1149" s="2"/>
      <c r="E1149" s="2"/>
      <c r="F1149" s="2"/>
      <c r="G1149" s="25"/>
      <c r="I1149" s="23"/>
    </row>
    <row r="1150" spans="1:9" ht="12.75">
      <c r="A1150" s="2"/>
      <c r="B1150" s="2"/>
      <c r="C1150" s="2"/>
      <c r="D1150" s="2"/>
      <c r="E1150" s="2"/>
      <c r="F1150" s="2"/>
      <c r="G1150" s="25"/>
      <c r="I1150" s="23"/>
    </row>
    <row r="1151" spans="1:9" ht="12.75">
      <c r="A1151" s="2"/>
      <c r="B1151" s="2"/>
      <c r="C1151" s="2"/>
      <c r="D1151" s="2"/>
      <c r="E1151" s="2"/>
      <c r="F1151" s="2"/>
      <c r="G1151" s="25"/>
      <c r="I1151" s="23"/>
    </row>
    <row r="1152" spans="1:9" ht="12.75">
      <c r="A1152" s="2"/>
      <c r="B1152" s="2"/>
      <c r="C1152" s="2"/>
      <c r="D1152" s="2"/>
      <c r="E1152" s="2"/>
      <c r="F1152" s="2"/>
      <c r="G1152" s="25"/>
      <c r="I1152" s="23"/>
    </row>
    <row r="1153" spans="1:9" ht="12.75">
      <c r="A1153" s="2"/>
      <c r="B1153" s="2"/>
      <c r="C1153" s="2"/>
      <c r="D1153" s="2"/>
      <c r="E1153" s="2"/>
      <c r="F1153" s="2"/>
      <c r="G1153" s="25"/>
      <c r="I1153" s="23"/>
    </row>
    <row r="1154" spans="1:9" ht="12.75">
      <c r="A1154" s="2"/>
      <c r="B1154" s="2"/>
      <c r="C1154" s="2"/>
      <c r="D1154" s="2"/>
      <c r="E1154" s="2"/>
      <c r="F1154" s="2"/>
      <c r="G1154" s="25"/>
      <c r="I1154" s="23"/>
    </row>
    <row r="1155" spans="1:9" ht="12.75">
      <c r="A1155" s="2"/>
      <c r="B1155" s="2"/>
      <c r="C1155" s="2"/>
      <c r="D1155" s="2"/>
      <c r="E1155" s="2"/>
      <c r="F1155" s="2"/>
      <c r="G1155" s="25"/>
      <c r="I1155" s="23"/>
    </row>
    <row r="1156" spans="1:9" ht="12.75">
      <c r="A1156" s="2"/>
      <c r="B1156" s="2"/>
      <c r="C1156" s="2"/>
      <c r="D1156" s="2"/>
      <c r="E1156" s="2"/>
      <c r="F1156" s="2"/>
      <c r="G1156" s="25"/>
      <c r="I1156" s="23"/>
    </row>
    <row r="1157" spans="1:9" ht="12.75">
      <c r="A1157" s="2"/>
      <c r="B1157" s="2"/>
      <c r="C1157" s="2"/>
      <c r="D1157" s="2"/>
      <c r="E1157" s="2"/>
      <c r="F1157" s="2"/>
      <c r="G1157" s="25"/>
      <c r="I1157" s="23"/>
    </row>
    <row r="1158" spans="1:9" ht="12.75">
      <c r="A1158" s="2"/>
      <c r="B1158" s="2"/>
      <c r="C1158" s="2"/>
      <c r="D1158" s="2"/>
      <c r="E1158" s="2"/>
      <c r="F1158" s="2"/>
      <c r="G1158" s="25"/>
      <c r="I1158" s="23"/>
    </row>
    <row r="1159" spans="1:9" ht="12.75">
      <c r="A1159" s="2"/>
      <c r="B1159" s="2"/>
      <c r="C1159" s="2"/>
      <c r="D1159" s="2"/>
      <c r="E1159" s="2"/>
      <c r="F1159" s="2"/>
      <c r="G1159" s="25"/>
      <c r="I1159" s="23"/>
    </row>
    <row r="1160" spans="1:9" ht="12.75">
      <c r="A1160" s="2"/>
      <c r="B1160" s="2"/>
      <c r="C1160" s="2"/>
      <c r="D1160" s="2"/>
      <c r="E1160" s="2"/>
      <c r="F1160" s="2"/>
      <c r="G1160" s="25"/>
      <c r="I1160" s="23"/>
    </row>
    <row r="1161" spans="1:9" ht="12.75">
      <c r="A1161" s="2"/>
      <c r="B1161" s="2"/>
      <c r="C1161" s="2"/>
      <c r="D1161" s="2"/>
      <c r="E1161" s="2"/>
      <c r="F1161" s="2"/>
      <c r="G1161" s="25"/>
      <c r="I1161" s="23"/>
    </row>
    <row r="1162" spans="1:9" ht="12.75">
      <c r="A1162" s="2"/>
      <c r="B1162" s="2"/>
      <c r="C1162" s="2"/>
      <c r="D1162" s="2"/>
      <c r="E1162" s="2"/>
      <c r="F1162" s="2"/>
      <c r="G1162" s="25"/>
      <c r="I1162" s="23"/>
    </row>
    <row r="1163" spans="1:9" ht="12.75">
      <c r="A1163" s="2"/>
      <c r="B1163" s="2"/>
      <c r="C1163" s="2"/>
      <c r="D1163" s="2"/>
      <c r="E1163" s="2"/>
      <c r="F1163" s="2"/>
      <c r="G1163" s="25"/>
      <c r="I1163" s="23"/>
    </row>
    <row r="1164" spans="1:9" ht="12.75">
      <c r="A1164" s="2"/>
      <c r="B1164" s="2"/>
      <c r="C1164" s="2"/>
      <c r="D1164" s="2"/>
      <c r="E1164" s="2"/>
      <c r="F1164" s="2"/>
      <c r="G1164" s="25"/>
      <c r="I1164" s="23"/>
    </row>
    <row r="1165" spans="1:9" ht="12.75">
      <c r="A1165" s="2"/>
      <c r="B1165" s="2"/>
      <c r="C1165" s="2"/>
      <c r="D1165" s="2"/>
      <c r="E1165" s="2"/>
      <c r="F1165" s="2"/>
      <c r="G1165" s="25"/>
      <c r="I1165" s="23"/>
    </row>
    <row r="1166" spans="1:9" ht="12.75">
      <c r="A1166" s="2"/>
      <c r="B1166" s="2"/>
      <c r="C1166" s="2"/>
      <c r="D1166" s="2"/>
      <c r="E1166" s="2"/>
      <c r="F1166" s="2"/>
      <c r="G1166" s="25"/>
      <c r="I1166" s="23"/>
    </row>
    <row r="1167" spans="1:9" ht="12.75">
      <c r="A1167" s="2"/>
      <c r="B1167" s="2"/>
      <c r="C1167" s="2"/>
      <c r="D1167" s="2"/>
      <c r="E1167" s="2"/>
      <c r="F1167" s="2"/>
      <c r="G1167" s="25"/>
      <c r="I1167" s="23"/>
    </row>
    <row r="1168" spans="1:9" ht="12.75">
      <c r="A1168" s="2"/>
      <c r="B1168" s="2"/>
      <c r="C1168" s="2"/>
      <c r="D1168" s="2"/>
      <c r="E1168" s="2"/>
      <c r="F1168" s="2"/>
      <c r="G1168" s="25"/>
      <c r="I1168" s="23"/>
    </row>
    <row r="1169" spans="1:9" ht="12.75">
      <c r="A1169" s="2"/>
      <c r="B1169" s="2"/>
      <c r="C1169" s="2"/>
      <c r="D1169" s="2"/>
      <c r="E1169" s="2"/>
      <c r="F1169" s="2"/>
      <c r="G1169" s="25"/>
      <c r="I1169" s="23"/>
    </row>
    <row r="1170" spans="1:9" ht="12.75">
      <c r="A1170" s="2"/>
      <c r="B1170" s="2"/>
      <c r="C1170" s="2"/>
      <c r="D1170" s="2"/>
      <c r="E1170" s="2"/>
      <c r="F1170" s="2"/>
      <c r="G1170" s="25"/>
      <c r="I1170" s="23"/>
    </row>
    <row r="1171" spans="1:9" ht="12.75">
      <c r="A1171" s="2"/>
      <c r="B1171" s="2"/>
      <c r="C1171" s="2"/>
      <c r="D1171" s="2"/>
      <c r="E1171" s="2"/>
      <c r="F1171" s="2"/>
      <c r="G1171" s="25"/>
      <c r="I1171" s="23"/>
    </row>
    <row r="1172" spans="1:9" ht="12.75">
      <c r="A1172" s="2"/>
      <c r="B1172" s="2"/>
      <c r="C1172" s="2"/>
      <c r="D1172" s="2"/>
      <c r="E1172" s="2"/>
      <c r="F1172" s="2"/>
      <c r="G1172" s="25"/>
      <c r="I1172" s="23"/>
    </row>
    <row r="1173" spans="1:9" ht="12.75">
      <c r="A1173" s="2"/>
      <c r="B1173" s="2"/>
      <c r="C1173" s="2"/>
      <c r="D1173" s="2"/>
      <c r="E1173" s="2"/>
      <c r="F1173" s="2"/>
      <c r="G1173" s="25"/>
      <c r="I1173" s="23"/>
    </row>
    <row r="1174" spans="1:9" ht="12.75">
      <c r="A1174" s="2"/>
      <c r="B1174" s="2"/>
      <c r="C1174" s="2"/>
      <c r="D1174" s="2"/>
      <c r="E1174" s="2"/>
      <c r="F1174" s="2"/>
      <c r="G1174" s="25"/>
      <c r="I1174" s="23"/>
    </row>
    <row r="1175" spans="1:9" ht="12.75">
      <c r="A1175" s="2"/>
      <c r="B1175" s="2"/>
      <c r="C1175" s="2"/>
      <c r="D1175" s="2"/>
      <c r="E1175" s="2"/>
      <c r="F1175" s="2"/>
      <c r="G1175" s="25"/>
      <c r="I1175" s="23"/>
    </row>
    <row r="1176" spans="1:9" ht="12.75">
      <c r="A1176" s="2"/>
      <c r="B1176" s="2"/>
      <c r="C1176" s="2"/>
      <c r="D1176" s="2"/>
      <c r="E1176" s="2"/>
      <c r="F1176" s="2"/>
      <c r="G1176" s="25"/>
      <c r="I1176" s="23"/>
    </row>
    <row r="1177" spans="1:9" ht="12.75">
      <c r="A1177" s="2"/>
      <c r="B1177" s="2"/>
      <c r="C1177" s="2"/>
      <c r="D1177" s="2"/>
      <c r="E1177" s="2"/>
      <c r="F1177" s="2"/>
      <c r="G1177" s="25"/>
      <c r="I1177" s="23"/>
    </row>
    <row r="1178" spans="1:9" ht="12.75">
      <c r="A1178" s="2"/>
      <c r="B1178" s="2"/>
      <c r="C1178" s="2"/>
      <c r="D1178" s="2"/>
      <c r="E1178" s="2"/>
      <c r="F1178" s="2"/>
      <c r="G1178" s="25"/>
      <c r="I1178" s="23"/>
    </row>
    <row r="1179" spans="1:9" ht="12.75">
      <c r="A1179" s="2"/>
      <c r="B1179" s="2"/>
      <c r="C1179" s="2"/>
      <c r="D1179" s="2"/>
      <c r="E1179" s="2"/>
      <c r="F1179" s="2"/>
      <c r="G1179" s="25"/>
      <c r="I1179" s="23"/>
    </row>
    <row r="1180" spans="1:9" ht="12.75">
      <c r="A1180" s="2"/>
      <c r="B1180" s="2"/>
      <c r="C1180" s="2"/>
      <c r="D1180" s="2"/>
      <c r="E1180" s="2"/>
      <c r="F1180" s="2"/>
      <c r="G1180" s="25"/>
      <c r="I1180" s="23"/>
    </row>
    <row r="1181" spans="1:9" ht="12.75">
      <c r="A1181" s="2"/>
      <c r="B1181" s="2"/>
      <c r="C1181" s="2"/>
      <c r="D1181" s="2"/>
      <c r="E1181" s="2"/>
      <c r="F1181" s="2"/>
      <c r="G1181" s="25"/>
      <c r="I1181" s="23"/>
    </row>
    <row r="1182" spans="1:9" ht="12.75">
      <c r="A1182" s="2"/>
      <c r="B1182" s="2"/>
      <c r="C1182" s="2"/>
      <c r="D1182" s="2"/>
      <c r="E1182" s="2"/>
      <c r="F1182" s="2"/>
      <c r="G1182" s="25"/>
      <c r="I1182" s="23"/>
    </row>
    <row r="1183" spans="1:9" ht="12.75">
      <c r="A1183" s="2"/>
      <c r="B1183" s="2"/>
      <c r="C1183" s="2"/>
      <c r="D1183" s="2"/>
      <c r="E1183" s="2"/>
      <c r="F1183" s="2"/>
      <c r="G1183" s="25"/>
      <c r="I1183" s="23"/>
    </row>
    <row r="1184" spans="1:9" ht="12.75">
      <c r="A1184" s="2"/>
      <c r="B1184" s="2"/>
      <c r="C1184" s="2"/>
      <c r="D1184" s="2"/>
      <c r="E1184" s="2"/>
      <c r="F1184" s="2"/>
      <c r="G1184" s="25"/>
      <c r="I1184" s="23"/>
    </row>
    <row r="1185" spans="1:9" ht="12.75">
      <c r="A1185" s="2"/>
      <c r="B1185" s="2"/>
      <c r="C1185" s="2"/>
      <c r="D1185" s="2"/>
      <c r="E1185" s="2"/>
      <c r="F1185" s="2"/>
      <c r="G1185" s="25"/>
      <c r="I1185" s="23"/>
    </row>
    <row r="1186" spans="1:9" ht="12.75">
      <c r="A1186" s="2"/>
      <c r="B1186" s="2"/>
      <c r="C1186" s="2"/>
      <c r="D1186" s="2"/>
      <c r="E1186" s="2"/>
      <c r="F1186" s="2"/>
      <c r="G1186" s="25"/>
      <c r="I1186" s="23"/>
    </row>
    <row r="1187" spans="1:9" ht="12.75">
      <c r="A1187" s="2"/>
      <c r="B1187" s="2"/>
      <c r="C1187" s="2"/>
      <c r="D1187" s="2"/>
      <c r="E1187" s="2"/>
      <c r="F1187" s="2"/>
      <c r="G1187" s="25"/>
      <c r="I1187" s="23"/>
    </row>
    <row r="1188" spans="1:9" ht="12.75">
      <c r="A1188" s="2"/>
      <c r="B1188" s="2"/>
      <c r="C1188" s="2"/>
      <c r="D1188" s="2"/>
      <c r="E1188" s="2"/>
      <c r="F1188" s="2"/>
      <c r="G1188" s="25"/>
      <c r="I1188" s="23"/>
    </row>
    <row r="1189" spans="1:9" ht="12.75">
      <c r="A1189" s="2"/>
      <c r="B1189" s="2"/>
      <c r="C1189" s="2"/>
      <c r="D1189" s="2"/>
      <c r="E1189" s="2"/>
      <c r="F1189" s="2"/>
      <c r="G1189" s="25"/>
      <c r="I1189" s="23"/>
    </row>
    <row r="1190" spans="1:9" ht="12.75">
      <c r="A1190" s="2"/>
      <c r="B1190" s="2"/>
      <c r="C1190" s="2"/>
      <c r="D1190" s="2"/>
      <c r="E1190" s="2"/>
      <c r="F1190" s="2"/>
      <c r="G1190" s="25"/>
      <c r="I1190" s="23"/>
    </row>
    <row r="1191" spans="1:9" ht="12.75">
      <c r="A1191" s="2"/>
      <c r="B1191" s="2"/>
      <c r="C1191" s="2"/>
      <c r="D1191" s="2"/>
      <c r="E1191" s="2"/>
      <c r="F1191" s="2"/>
      <c r="G1191" s="25"/>
      <c r="I1191" s="23"/>
    </row>
    <row r="1192" spans="1:9" ht="12.75">
      <c r="A1192" s="2"/>
      <c r="B1192" s="2"/>
      <c r="C1192" s="2"/>
      <c r="D1192" s="2"/>
      <c r="E1192" s="2"/>
      <c r="F1192" s="2"/>
      <c r="G1192" s="25"/>
      <c r="I1192" s="23"/>
    </row>
    <row r="1193" spans="1:9" ht="12.75">
      <c r="A1193" s="2"/>
      <c r="B1193" s="2"/>
      <c r="C1193" s="2"/>
      <c r="D1193" s="2"/>
      <c r="E1193" s="2"/>
      <c r="F1193" s="2"/>
      <c r="G1193" s="25"/>
      <c r="I1193" s="23"/>
    </row>
    <row r="1194" spans="1:9" ht="12.75">
      <c r="A1194" s="2"/>
      <c r="B1194" s="2"/>
      <c r="C1194" s="2"/>
      <c r="D1194" s="2"/>
      <c r="E1194" s="2"/>
      <c r="F1194" s="2"/>
      <c r="G1194" s="25"/>
      <c r="I1194" s="23"/>
    </row>
    <row r="1195" spans="1:9" ht="12.75">
      <c r="A1195" s="2"/>
      <c r="B1195" s="2"/>
      <c r="C1195" s="2"/>
      <c r="D1195" s="2"/>
      <c r="E1195" s="2"/>
      <c r="F1195" s="2"/>
      <c r="G1195" s="25"/>
      <c r="I1195" s="23"/>
    </row>
    <row r="1196" spans="1:9" ht="12.75">
      <c r="A1196" s="2"/>
      <c r="B1196" s="2"/>
      <c r="C1196" s="2"/>
      <c r="D1196" s="2"/>
      <c r="E1196" s="2"/>
      <c r="F1196" s="2"/>
      <c r="G1196" s="25"/>
      <c r="I1196" s="23"/>
    </row>
    <row r="1197" spans="1:9" ht="12.75">
      <c r="A1197" s="2"/>
      <c r="B1197" s="2"/>
      <c r="C1197" s="2"/>
      <c r="D1197" s="2"/>
      <c r="E1197" s="2"/>
      <c r="F1197" s="2"/>
      <c r="G1197" s="25"/>
      <c r="I1197" s="23"/>
    </row>
    <row r="1198" spans="1:9" ht="12.75">
      <c r="A1198" s="2"/>
      <c r="B1198" s="2"/>
      <c r="C1198" s="2"/>
      <c r="D1198" s="2"/>
      <c r="E1198" s="2"/>
      <c r="F1198" s="2"/>
      <c r="G1198" s="25"/>
      <c r="I1198" s="23"/>
    </row>
    <row r="1199" spans="1:9" ht="12.75">
      <c r="A1199" s="2"/>
      <c r="B1199" s="2"/>
      <c r="C1199" s="2"/>
      <c r="D1199" s="2"/>
      <c r="E1199" s="2"/>
      <c r="F1199" s="2"/>
      <c r="G1199" s="25"/>
      <c r="I1199" s="23"/>
    </row>
    <row r="1200" spans="1:9" ht="12.75">
      <c r="A1200" s="2"/>
      <c r="B1200" s="2"/>
      <c r="C1200" s="2"/>
      <c r="D1200" s="2"/>
      <c r="E1200" s="2"/>
      <c r="F1200" s="2"/>
      <c r="G1200" s="25"/>
      <c r="I1200" s="23"/>
    </row>
    <row r="1201" spans="1:9" ht="12.75">
      <c r="A1201" s="2"/>
      <c r="B1201" s="2"/>
      <c r="C1201" s="2"/>
      <c r="D1201" s="2"/>
      <c r="E1201" s="2"/>
      <c r="F1201" s="2"/>
      <c r="G1201" s="25"/>
      <c r="I1201" s="23"/>
    </row>
    <row r="1202" spans="1:9" ht="12.75">
      <c r="A1202" s="2"/>
      <c r="B1202" s="2"/>
      <c r="C1202" s="2"/>
      <c r="D1202" s="2"/>
      <c r="E1202" s="2"/>
      <c r="F1202" s="2"/>
      <c r="G1202" s="25"/>
      <c r="I1202" s="23"/>
    </row>
    <row r="1203" spans="1:9" ht="12.75">
      <c r="A1203" s="2"/>
      <c r="B1203" s="2"/>
      <c r="C1203" s="2"/>
      <c r="D1203" s="2"/>
      <c r="E1203" s="2"/>
      <c r="F1203" s="2"/>
      <c r="G1203" s="25"/>
      <c r="I1203" s="23"/>
    </row>
    <row r="1204" spans="1:9" ht="12.75">
      <c r="A1204" s="2"/>
      <c r="B1204" s="2"/>
      <c r="C1204" s="2"/>
      <c r="D1204" s="2"/>
      <c r="E1204" s="2"/>
      <c r="F1204" s="2"/>
      <c r="G1204" s="25"/>
      <c r="I1204" s="23"/>
    </row>
    <row r="1205" spans="1:9" ht="12.75">
      <c r="A1205" s="2"/>
      <c r="B1205" s="2"/>
      <c r="C1205" s="2"/>
      <c r="D1205" s="2"/>
      <c r="E1205" s="2"/>
      <c r="F1205" s="2"/>
      <c r="G1205" s="25"/>
      <c r="I1205" s="23"/>
    </row>
    <row r="1206" spans="1:9" ht="12.75">
      <c r="A1206" s="2"/>
      <c r="B1206" s="2"/>
      <c r="C1206" s="2"/>
      <c r="D1206" s="2"/>
      <c r="E1206" s="2"/>
      <c r="F1206" s="2"/>
      <c r="G1206" s="25"/>
      <c r="I1206" s="23"/>
    </row>
    <row r="1207" spans="1:9" ht="12.75">
      <c r="A1207" s="2"/>
      <c r="B1207" s="2"/>
      <c r="C1207" s="2"/>
      <c r="D1207" s="2"/>
      <c r="E1207" s="2"/>
      <c r="F1207" s="2"/>
      <c r="G1207" s="25"/>
      <c r="I1207" s="23"/>
    </row>
    <row r="1208" spans="1:9" ht="12.75">
      <c r="A1208" s="2"/>
      <c r="B1208" s="2"/>
      <c r="C1208" s="2"/>
      <c r="D1208" s="2"/>
      <c r="E1208" s="2"/>
      <c r="F1208" s="2"/>
      <c r="G1208" s="25"/>
      <c r="I1208" s="23"/>
    </row>
    <row r="1209" spans="1:9" ht="12.75">
      <c r="A1209" s="2"/>
      <c r="B1209" s="2"/>
      <c r="C1209" s="2"/>
      <c r="D1209" s="2"/>
      <c r="E1209" s="2"/>
      <c r="F1209" s="2"/>
      <c r="G1209" s="25"/>
      <c r="I1209" s="23"/>
    </row>
    <row r="1210" spans="1:9" ht="12.75">
      <c r="A1210" s="2"/>
      <c r="B1210" s="2"/>
      <c r="C1210" s="2"/>
      <c r="D1210" s="2"/>
      <c r="E1210" s="2"/>
      <c r="F1210" s="2"/>
      <c r="G1210" s="25"/>
      <c r="I1210" s="23"/>
    </row>
    <row r="1211" spans="1:9" ht="12.75">
      <c r="A1211" s="2"/>
      <c r="B1211" s="2"/>
      <c r="C1211" s="2"/>
      <c r="D1211" s="2"/>
      <c r="E1211" s="2"/>
      <c r="F1211" s="2"/>
      <c r="G1211" s="25"/>
      <c r="I1211" s="23"/>
    </row>
    <row r="1212" spans="1:9" ht="12.75">
      <c r="A1212" s="2"/>
      <c r="B1212" s="2"/>
      <c r="C1212" s="2"/>
      <c r="D1212" s="2"/>
      <c r="E1212" s="2"/>
      <c r="F1212" s="2"/>
      <c r="G1212" s="25"/>
      <c r="I1212" s="23"/>
    </row>
    <row r="1213" spans="1:9" ht="12.75">
      <c r="A1213" s="2"/>
      <c r="B1213" s="2"/>
      <c r="C1213" s="2"/>
      <c r="D1213" s="2"/>
      <c r="E1213" s="2"/>
      <c r="F1213" s="2"/>
      <c r="G1213" s="25"/>
      <c r="I1213" s="23"/>
    </row>
    <row r="1214" spans="1:9" ht="12.75">
      <c r="A1214" s="2"/>
      <c r="B1214" s="2"/>
      <c r="C1214" s="2"/>
      <c r="D1214" s="2"/>
      <c r="E1214" s="2"/>
      <c r="F1214" s="2"/>
      <c r="G1214" s="25"/>
      <c r="I1214" s="23"/>
    </row>
    <row r="1215" spans="1:9" ht="12.75">
      <c r="A1215" s="2"/>
      <c r="B1215" s="2"/>
      <c r="C1215" s="2"/>
      <c r="D1215" s="2"/>
      <c r="E1215" s="2"/>
      <c r="F1215" s="2"/>
      <c r="G1215" s="25"/>
      <c r="I1215" s="23"/>
    </row>
    <row r="1216" spans="1:9" ht="12.75">
      <c r="A1216" s="2"/>
      <c r="B1216" s="2"/>
      <c r="C1216" s="2"/>
      <c r="D1216" s="2"/>
      <c r="E1216" s="2"/>
      <c r="F1216" s="2"/>
      <c r="G1216" s="25"/>
      <c r="I1216" s="23"/>
    </row>
    <row r="1217" spans="1:9" ht="12.75">
      <c r="A1217" s="2"/>
      <c r="B1217" s="2"/>
      <c r="C1217" s="2"/>
      <c r="D1217" s="2"/>
      <c r="E1217" s="2"/>
      <c r="F1217" s="2"/>
      <c r="G1217" s="25"/>
      <c r="I1217" s="23"/>
    </row>
    <row r="1218" spans="1:9" ht="12.75">
      <c r="A1218" s="2"/>
      <c r="B1218" s="2"/>
      <c r="C1218" s="2"/>
      <c r="D1218" s="2"/>
      <c r="E1218" s="2"/>
      <c r="F1218" s="2"/>
      <c r="G1218" s="25"/>
      <c r="I1218" s="23"/>
    </row>
    <row r="1219" spans="1:9" ht="12.75">
      <c r="A1219" s="2"/>
      <c r="B1219" s="2"/>
      <c r="C1219" s="2"/>
      <c r="D1219" s="2"/>
      <c r="E1219" s="2"/>
      <c r="F1219" s="2"/>
      <c r="G1219" s="25"/>
      <c r="I1219" s="23"/>
    </row>
    <row r="1220" spans="1:9" ht="12.75">
      <c r="A1220" s="2"/>
      <c r="B1220" s="2"/>
      <c r="C1220" s="2"/>
      <c r="D1220" s="2"/>
      <c r="E1220" s="2"/>
      <c r="F1220" s="2"/>
      <c r="G1220" s="25"/>
      <c r="I1220" s="23"/>
    </row>
    <row r="1221" spans="1:9" ht="12.75">
      <c r="A1221" s="2"/>
      <c r="B1221" s="2"/>
      <c r="C1221" s="2"/>
      <c r="D1221" s="2"/>
      <c r="E1221" s="2"/>
      <c r="F1221" s="2"/>
      <c r="G1221" s="25"/>
      <c r="I1221" s="23"/>
    </row>
    <row r="1222" spans="1:9" ht="12.75">
      <c r="A1222" s="2"/>
      <c r="B1222" s="2"/>
      <c r="C1222" s="2"/>
      <c r="D1222" s="2"/>
      <c r="E1222" s="2"/>
      <c r="F1222" s="2"/>
      <c r="G1222" s="25"/>
      <c r="I1222" s="23"/>
    </row>
    <row r="1223" spans="1:9" ht="12.75">
      <c r="A1223" s="2"/>
      <c r="B1223" s="2"/>
      <c r="C1223" s="2"/>
      <c r="D1223" s="2"/>
      <c r="E1223" s="2"/>
      <c r="F1223" s="2"/>
      <c r="G1223" s="25"/>
      <c r="I1223" s="23"/>
    </row>
    <row r="1224" spans="1:9" ht="12.75">
      <c r="A1224" s="2"/>
      <c r="B1224" s="2"/>
      <c r="C1224" s="2"/>
      <c r="D1224" s="2"/>
      <c r="E1224" s="2"/>
      <c r="F1224" s="2"/>
      <c r="G1224" s="25"/>
      <c r="I1224" s="23"/>
    </row>
    <row r="1225" spans="1:9" ht="12.75">
      <c r="A1225" s="2"/>
      <c r="B1225" s="2"/>
      <c r="C1225" s="2"/>
      <c r="D1225" s="2"/>
      <c r="E1225" s="2"/>
      <c r="F1225" s="2"/>
      <c r="G1225" s="25"/>
      <c r="I1225" s="23"/>
    </row>
    <row r="1226" spans="1:9" ht="12.75">
      <c r="A1226" s="2"/>
      <c r="B1226" s="2"/>
      <c r="C1226" s="2"/>
      <c r="D1226" s="2"/>
      <c r="E1226" s="2"/>
      <c r="F1226" s="2"/>
      <c r="G1226" s="25"/>
      <c r="I1226" s="23"/>
    </row>
    <row r="1227" spans="1:9" ht="12.75">
      <c r="A1227" s="2"/>
      <c r="B1227" s="2"/>
      <c r="C1227" s="2"/>
      <c r="D1227" s="2"/>
      <c r="E1227" s="2"/>
      <c r="F1227" s="2"/>
      <c r="G1227" s="25"/>
      <c r="I1227" s="23"/>
    </row>
    <row r="1228" spans="1:9" ht="12.75">
      <c r="A1228" s="2"/>
      <c r="B1228" s="2"/>
      <c r="C1228" s="2"/>
      <c r="D1228" s="2"/>
      <c r="E1228" s="2"/>
      <c r="F1228" s="2"/>
      <c r="G1228" s="25"/>
      <c r="I1228" s="23"/>
    </row>
    <row r="1229" spans="1:9" ht="12.75">
      <c r="A1229" s="2"/>
      <c r="B1229" s="2"/>
      <c r="C1229" s="2"/>
      <c r="D1229" s="2"/>
      <c r="E1229" s="2"/>
      <c r="F1229" s="2"/>
      <c r="G1229" s="25"/>
      <c r="I1229" s="23"/>
    </row>
    <row r="1230" spans="1:9" ht="12.75">
      <c r="A1230" s="2"/>
      <c r="B1230" s="2"/>
      <c r="C1230" s="2"/>
      <c r="D1230" s="2"/>
      <c r="E1230" s="2"/>
      <c r="F1230" s="2"/>
      <c r="G1230" s="25"/>
      <c r="I1230" s="23"/>
    </row>
    <row r="1231" spans="1:9" ht="12.75">
      <c r="A1231" s="2"/>
      <c r="B1231" s="2"/>
      <c r="C1231" s="2"/>
      <c r="D1231" s="2"/>
      <c r="E1231" s="2"/>
      <c r="F1231" s="2"/>
      <c r="G1231" s="25"/>
      <c r="I1231" s="23"/>
    </row>
    <row r="1232" spans="1:9" ht="12.75">
      <c r="A1232" s="2"/>
      <c r="B1232" s="2"/>
      <c r="C1232" s="2"/>
      <c r="D1232" s="2"/>
      <c r="E1232" s="2"/>
      <c r="F1232" s="2"/>
      <c r="G1232" s="25"/>
      <c r="I1232" s="23"/>
    </row>
    <row r="1233" spans="1:9" ht="12.75">
      <c r="A1233" s="2"/>
      <c r="B1233" s="2"/>
      <c r="C1233" s="2"/>
      <c r="D1233" s="2"/>
      <c r="E1233" s="2"/>
      <c r="F1233" s="2"/>
      <c r="G1233" s="25"/>
      <c r="I1233" s="23"/>
    </row>
    <row r="1234" spans="1:9" ht="12.75">
      <c r="A1234" s="2"/>
      <c r="B1234" s="2"/>
      <c r="C1234" s="2"/>
      <c r="D1234" s="2"/>
      <c r="E1234" s="2"/>
      <c r="F1234" s="2"/>
      <c r="G1234" s="25"/>
      <c r="I1234" s="23"/>
    </row>
    <row r="1235" spans="1:9" ht="12.75">
      <c r="A1235" s="2"/>
      <c r="B1235" s="2"/>
      <c r="C1235" s="2"/>
      <c r="D1235" s="2"/>
      <c r="E1235" s="2"/>
      <c r="F1235" s="2"/>
      <c r="G1235" s="25"/>
      <c r="I1235" s="23"/>
    </row>
    <row r="1236" spans="1:9" ht="12.75">
      <c r="A1236" s="2"/>
      <c r="B1236" s="2"/>
      <c r="C1236" s="2"/>
      <c r="D1236" s="2"/>
      <c r="E1236" s="2"/>
      <c r="F1236" s="2"/>
      <c r="G1236" s="25"/>
      <c r="I1236" s="23"/>
    </row>
    <row r="1237" spans="1:9" ht="12.75">
      <c r="A1237" s="2"/>
      <c r="B1237" s="2"/>
      <c r="C1237" s="2"/>
      <c r="D1237" s="2"/>
      <c r="E1237" s="2"/>
      <c r="F1237" s="2"/>
      <c r="G1237" s="25"/>
      <c r="I1237" s="23"/>
    </row>
    <row r="1238" spans="1:9" ht="12.75">
      <c r="A1238" s="2"/>
      <c r="B1238" s="2"/>
      <c r="C1238" s="2"/>
      <c r="D1238" s="2"/>
      <c r="E1238" s="2"/>
      <c r="F1238" s="2"/>
      <c r="G1238" s="25"/>
      <c r="I1238" s="23"/>
    </row>
    <row r="1239" spans="1:9" ht="12.75">
      <c r="A1239" s="2"/>
      <c r="B1239" s="2"/>
      <c r="C1239" s="2"/>
      <c r="D1239" s="2"/>
      <c r="E1239" s="2"/>
      <c r="F1239" s="2"/>
      <c r="G1239" s="25"/>
      <c r="I1239" s="23"/>
    </row>
    <row r="1240" spans="1:9" ht="12.75">
      <c r="A1240" s="2"/>
      <c r="B1240" s="2"/>
      <c r="C1240" s="2"/>
      <c r="D1240" s="2"/>
      <c r="E1240" s="2"/>
      <c r="F1240" s="2"/>
      <c r="G1240" s="25"/>
      <c r="I1240" s="23"/>
    </row>
    <row r="1241" spans="1:9" ht="12.75">
      <c r="A1241" s="2"/>
      <c r="B1241" s="2"/>
      <c r="C1241" s="2"/>
      <c r="D1241" s="2"/>
      <c r="E1241" s="2"/>
      <c r="F1241" s="2"/>
      <c r="G1241" s="25"/>
      <c r="I1241" s="23"/>
    </row>
    <row r="1242" spans="1:9" ht="12.75">
      <c r="A1242" s="2"/>
      <c r="B1242" s="2"/>
      <c r="C1242" s="2"/>
      <c r="D1242" s="2"/>
      <c r="E1242" s="2"/>
      <c r="F1242" s="2"/>
      <c r="G1242" s="25"/>
      <c r="I1242" s="23"/>
    </row>
    <row r="1243" spans="1:9" ht="12.75">
      <c r="A1243" s="2"/>
      <c r="B1243" s="2"/>
      <c r="C1243" s="2"/>
      <c r="D1243" s="2"/>
      <c r="E1243" s="2"/>
      <c r="F1243" s="2"/>
      <c r="G1243" s="25"/>
      <c r="I1243" s="23"/>
    </row>
    <row r="1244" spans="1:9" ht="12.75">
      <c r="A1244" s="2"/>
      <c r="B1244" s="2"/>
      <c r="C1244" s="2"/>
      <c r="D1244" s="2"/>
      <c r="E1244" s="2"/>
      <c r="F1244" s="2"/>
      <c r="G1244" s="25"/>
      <c r="I1244" s="23"/>
    </row>
    <row r="1245" spans="1:9" ht="12.75">
      <c r="A1245" s="2"/>
      <c r="B1245" s="2"/>
      <c r="C1245" s="2"/>
      <c r="D1245" s="2"/>
      <c r="E1245" s="2"/>
      <c r="F1245" s="2"/>
      <c r="G1245" s="25"/>
      <c r="I1245" s="23"/>
    </row>
    <row r="1246" spans="1:9" ht="12.75">
      <c r="A1246" s="2"/>
      <c r="B1246" s="2"/>
      <c r="C1246" s="2"/>
      <c r="D1246" s="2"/>
      <c r="E1246" s="2"/>
      <c r="F1246" s="2"/>
      <c r="G1246" s="25"/>
      <c r="I1246" s="23"/>
    </row>
    <row r="1247" spans="1:9" ht="12.75">
      <c r="A1247" s="2"/>
      <c r="B1247" s="2"/>
      <c r="C1247" s="2"/>
      <c r="D1247" s="2"/>
      <c r="E1247" s="2"/>
      <c r="F1247" s="2"/>
      <c r="G1247" s="25"/>
      <c r="I1247" s="23"/>
    </row>
    <row r="1248" spans="1:9" ht="12.75">
      <c r="A1248" s="2"/>
      <c r="B1248" s="2"/>
      <c r="C1248" s="2"/>
      <c r="D1248" s="2"/>
      <c r="E1248" s="2"/>
      <c r="F1248" s="2"/>
      <c r="G1248" s="25"/>
      <c r="I1248" s="23"/>
    </row>
    <row r="1249" spans="1:9" ht="12.75">
      <c r="A1249" s="2"/>
      <c r="B1249" s="2"/>
      <c r="C1249" s="2"/>
      <c r="D1249" s="2"/>
      <c r="E1249" s="2"/>
      <c r="F1249" s="2"/>
      <c r="G1249" s="25"/>
      <c r="I1249" s="23"/>
    </row>
    <row r="1250" spans="1:9" ht="12.75">
      <c r="A1250" s="2"/>
      <c r="B1250" s="2"/>
      <c r="C1250" s="2"/>
      <c r="D1250" s="2"/>
      <c r="E1250" s="2"/>
      <c r="F1250" s="2"/>
      <c r="G1250" s="25"/>
      <c r="I1250" s="23"/>
    </row>
    <row r="1251" spans="1:9" ht="12.75">
      <c r="A1251" s="2"/>
      <c r="B1251" s="2"/>
      <c r="C1251" s="2"/>
      <c r="D1251" s="2"/>
      <c r="E1251" s="2"/>
      <c r="F1251" s="2"/>
      <c r="G1251" s="25"/>
      <c r="I1251" s="23"/>
    </row>
    <row r="1252" spans="1:9" ht="12.75">
      <c r="A1252" s="2"/>
      <c r="B1252" s="2"/>
      <c r="C1252" s="2"/>
      <c r="D1252" s="2"/>
      <c r="E1252" s="2"/>
      <c r="F1252" s="2"/>
      <c r="G1252" s="25"/>
      <c r="I1252" s="23"/>
    </row>
    <row r="1253" spans="1:9" ht="12.75">
      <c r="A1253" s="2"/>
      <c r="B1253" s="2"/>
      <c r="C1253" s="2"/>
      <c r="D1253" s="2"/>
      <c r="E1253" s="2"/>
      <c r="F1253" s="2"/>
      <c r="G1253" s="25"/>
      <c r="I1253" s="23"/>
    </row>
    <row r="1254" spans="1:9" ht="12.75">
      <c r="A1254" s="2"/>
      <c r="B1254" s="2"/>
      <c r="C1254" s="2"/>
      <c r="D1254" s="2"/>
      <c r="E1254" s="2"/>
      <c r="F1254" s="2"/>
      <c r="G1254" s="25"/>
      <c r="I1254" s="23"/>
    </row>
    <row r="1255" spans="1:9" ht="12.75">
      <c r="A1255" s="2"/>
      <c r="B1255" s="2"/>
      <c r="C1255" s="2"/>
      <c r="D1255" s="2"/>
      <c r="E1255" s="2"/>
      <c r="F1255" s="2"/>
      <c r="G1255" s="25"/>
      <c r="I1255" s="23"/>
    </row>
    <row r="1256" spans="1:9" ht="12.75">
      <c r="A1256" s="2"/>
      <c r="B1256" s="2"/>
      <c r="C1256" s="2"/>
      <c r="D1256" s="2"/>
      <c r="E1256" s="2"/>
      <c r="F1256" s="2"/>
      <c r="G1256" s="25"/>
      <c r="I1256" s="23"/>
    </row>
    <row r="1257" spans="1:9" ht="12.75">
      <c r="A1257" s="2"/>
      <c r="B1257" s="2"/>
      <c r="C1257" s="2"/>
      <c r="D1257" s="2"/>
      <c r="E1257" s="2"/>
      <c r="F1257" s="2"/>
      <c r="G1257" s="25"/>
      <c r="I1257" s="23"/>
    </row>
    <row r="1258" spans="1:9" ht="12.75">
      <c r="A1258" s="2"/>
      <c r="B1258" s="2"/>
      <c r="C1258" s="2"/>
      <c r="D1258" s="2"/>
      <c r="E1258" s="2"/>
      <c r="F1258" s="2"/>
      <c r="G1258" s="25"/>
      <c r="I1258" s="23"/>
    </row>
    <row r="1259" spans="1:9" ht="12.75">
      <c r="A1259" s="2"/>
      <c r="B1259" s="2"/>
      <c r="C1259" s="2"/>
      <c r="D1259" s="2"/>
      <c r="E1259" s="2"/>
      <c r="F1259" s="2"/>
      <c r="G1259" s="25"/>
      <c r="I1259" s="23"/>
    </row>
    <row r="1260" spans="1:9" ht="12.75">
      <c r="A1260" s="2"/>
      <c r="B1260" s="2"/>
      <c r="C1260" s="2"/>
      <c r="D1260" s="2"/>
      <c r="E1260" s="2"/>
      <c r="F1260" s="2"/>
      <c r="G1260" s="25"/>
      <c r="I1260" s="23"/>
    </row>
    <row r="1261" spans="1:9" ht="12.75">
      <c r="A1261" s="2"/>
      <c r="B1261" s="2"/>
      <c r="C1261" s="2"/>
      <c r="D1261" s="2"/>
      <c r="E1261" s="2"/>
      <c r="F1261" s="2"/>
      <c r="G1261" s="25"/>
      <c r="I1261" s="23"/>
    </row>
    <row r="1262" spans="1:9" ht="12.75">
      <c r="A1262" s="2"/>
      <c r="B1262" s="2"/>
      <c r="C1262" s="2"/>
      <c r="D1262" s="2"/>
      <c r="E1262" s="2"/>
      <c r="F1262" s="2"/>
      <c r="G1262" s="25"/>
      <c r="I1262" s="23"/>
    </row>
    <row r="1263" spans="1:9" ht="12.75">
      <c r="A1263" s="2"/>
      <c r="B1263" s="2"/>
      <c r="C1263" s="2"/>
      <c r="D1263" s="2"/>
      <c r="E1263" s="2"/>
      <c r="F1263" s="2"/>
      <c r="G1263" s="25"/>
      <c r="I1263" s="23"/>
    </row>
    <row r="1264" spans="1:9" ht="12.75">
      <c r="A1264" s="2"/>
      <c r="B1264" s="2"/>
      <c r="C1264" s="2"/>
      <c r="D1264" s="2"/>
      <c r="E1264" s="2"/>
      <c r="F1264" s="2"/>
      <c r="G1264" s="25"/>
      <c r="I1264" s="23"/>
    </row>
    <row r="1265" spans="1:9" ht="12.75">
      <c r="A1265" s="2"/>
      <c r="B1265" s="2"/>
      <c r="C1265" s="2"/>
      <c r="D1265" s="2"/>
      <c r="E1265" s="2"/>
      <c r="F1265" s="2"/>
      <c r="G1265" s="25"/>
      <c r="I1265" s="23"/>
    </row>
    <row r="1266" spans="1:9" ht="12.75">
      <c r="A1266" s="2"/>
      <c r="B1266" s="2"/>
      <c r="C1266" s="2"/>
      <c r="D1266" s="2"/>
      <c r="E1266" s="2"/>
      <c r="F1266" s="2"/>
      <c r="G1266" s="25"/>
      <c r="I1266" s="23"/>
    </row>
    <row r="1267" spans="1:9" ht="12.75">
      <c r="A1267" s="2"/>
      <c r="B1267" s="2"/>
      <c r="C1267" s="2"/>
      <c r="D1267" s="2"/>
      <c r="E1267" s="2"/>
      <c r="F1267" s="2"/>
      <c r="G1267" s="25"/>
      <c r="I1267" s="23"/>
    </row>
    <row r="1268" spans="1:9" ht="12.75">
      <c r="A1268" s="2"/>
      <c r="B1268" s="2"/>
      <c r="C1268" s="2"/>
      <c r="D1268" s="2"/>
      <c r="E1268" s="2"/>
      <c r="F1268" s="2"/>
      <c r="G1268" s="25"/>
      <c r="I1268" s="23"/>
    </row>
    <row r="1269" spans="1:9" ht="12.75">
      <c r="A1269" s="2"/>
      <c r="B1269" s="2"/>
      <c r="C1269" s="2"/>
      <c r="D1269" s="2"/>
      <c r="E1269" s="2"/>
      <c r="F1269" s="2"/>
      <c r="G1269" s="25"/>
      <c r="I1269" s="23"/>
    </row>
    <row r="1270" spans="1:9" ht="12.75">
      <c r="A1270" s="2"/>
      <c r="B1270" s="2"/>
      <c r="C1270" s="2"/>
      <c r="D1270" s="2"/>
      <c r="E1270" s="2"/>
      <c r="F1270" s="2"/>
      <c r="G1270" s="25"/>
      <c r="I1270" s="23"/>
    </row>
    <row r="1271" spans="1:9" ht="12.75">
      <c r="A1271" s="2"/>
      <c r="B1271" s="2"/>
      <c r="C1271" s="2"/>
      <c r="D1271" s="2"/>
      <c r="E1271" s="2"/>
      <c r="F1271" s="2"/>
      <c r="G1271" s="25"/>
      <c r="I1271" s="23"/>
    </row>
    <row r="1272" spans="1:9" ht="12.75">
      <c r="A1272" s="2"/>
      <c r="B1272" s="2"/>
      <c r="C1272" s="2"/>
      <c r="D1272" s="2"/>
      <c r="E1272" s="2"/>
      <c r="F1272" s="2"/>
      <c r="G1272" s="25"/>
      <c r="I1272" s="23"/>
    </row>
    <row r="1273" spans="1:9" ht="12.75">
      <c r="A1273" s="2"/>
      <c r="B1273" s="2"/>
      <c r="C1273" s="2"/>
      <c r="D1273" s="2"/>
      <c r="E1273" s="2"/>
      <c r="F1273" s="2"/>
      <c r="G1273" s="25"/>
      <c r="I1273" s="23"/>
    </row>
    <row r="1274" spans="1:9" ht="12.75">
      <c r="A1274" s="2"/>
      <c r="B1274" s="2"/>
      <c r="C1274" s="2"/>
      <c r="D1274" s="2"/>
      <c r="E1274" s="2"/>
      <c r="F1274" s="2"/>
      <c r="G1274" s="25"/>
      <c r="I1274" s="23"/>
    </row>
    <row r="1275" spans="1:9" ht="12.75">
      <c r="A1275" s="2"/>
      <c r="B1275" s="2"/>
      <c r="C1275" s="2"/>
      <c r="D1275" s="2"/>
      <c r="E1275" s="2"/>
      <c r="F1275" s="2"/>
      <c r="G1275" s="25"/>
      <c r="I1275" s="23"/>
    </row>
    <row r="1276" spans="1:9" ht="12.75">
      <c r="A1276" s="2"/>
      <c r="B1276" s="2"/>
      <c r="C1276" s="2"/>
      <c r="D1276" s="2"/>
      <c r="E1276" s="2"/>
      <c r="F1276" s="2"/>
      <c r="G1276" s="25"/>
      <c r="I1276" s="23"/>
    </row>
    <row r="1277" spans="1:9" ht="12.75">
      <c r="A1277" s="2"/>
      <c r="B1277" s="2"/>
      <c r="C1277" s="2"/>
      <c r="D1277" s="2"/>
      <c r="E1277" s="2"/>
      <c r="F1277" s="2"/>
      <c r="G1277" s="25"/>
      <c r="I1277" s="23"/>
    </row>
    <row r="1278" spans="1:9" ht="12.75">
      <c r="A1278" s="2"/>
      <c r="B1278" s="2"/>
      <c r="C1278" s="2"/>
      <c r="D1278" s="2"/>
      <c r="E1278" s="2"/>
      <c r="F1278" s="2"/>
      <c r="G1278" s="25"/>
      <c r="I1278" s="23"/>
    </row>
    <row r="1279" spans="1:9" ht="12.75">
      <c r="A1279" s="2"/>
      <c r="B1279" s="2"/>
      <c r="C1279" s="2"/>
      <c r="D1279" s="2"/>
      <c r="E1279" s="2"/>
      <c r="F1279" s="2"/>
      <c r="G1279" s="25"/>
      <c r="I1279" s="23"/>
    </row>
    <row r="1280" spans="1:9" ht="12.75">
      <c r="A1280" s="2"/>
      <c r="B1280" s="2"/>
      <c r="C1280" s="2"/>
      <c r="D1280" s="2"/>
      <c r="E1280" s="2"/>
      <c r="F1280" s="2"/>
      <c r="G1280" s="25"/>
      <c r="I1280" s="23"/>
    </row>
    <row r="1281" spans="1:9" ht="12.75">
      <c r="A1281" s="2"/>
      <c r="B1281" s="2"/>
      <c r="C1281" s="2"/>
      <c r="D1281" s="2"/>
      <c r="E1281" s="2"/>
      <c r="F1281" s="2"/>
      <c r="G1281" s="25"/>
      <c r="I1281" s="23"/>
    </row>
    <row r="1282" spans="1:9" ht="12.75">
      <c r="A1282" s="2"/>
      <c r="B1282" s="2"/>
      <c r="C1282" s="2"/>
      <c r="D1282" s="2"/>
      <c r="E1282" s="2"/>
      <c r="F1282" s="2"/>
      <c r="G1282" s="25"/>
      <c r="I1282" s="23"/>
    </row>
    <row r="1283" spans="1:9" ht="12.75">
      <c r="A1283" s="2"/>
      <c r="B1283" s="2"/>
      <c r="C1283" s="2"/>
      <c r="D1283" s="2"/>
      <c r="E1283" s="2"/>
      <c r="F1283" s="2"/>
      <c r="G1283" s="25"/>
      <c r="I1283" s="23"/>
    </row>
    <row r="1284" spans="1:9" ht="12.75">
      <c r="A1284" s="2"/>
      <c r="B1284" s="2"/>
      <c r="C1284" s="2"/>
      <c r="D1284" s="2"/>
      <c r="E1284" s="2"/>
      <c r="F1284" s="2"/>
      <c r="G1284" s="25"/>
      <c r="I1284" s="23"/>
    </row>
    <row r="1285" spans="1:9" ht="12.75">
      <c r="A1285" s="2"/>
      <c r="B1285" s="2"/>
      <c r="C1285" s="2"/>
      <c r="D1285" s="2"/>
      <c r="E1285" s="2"/>
      <c r="F1285" s="2"/>
      <c r="G1285" s="25"/>
      <c r="I1285" s="23"/>
    </row>
    <row r="1286" spans="1:9" ht="12.75">
      <c r="A1286" s="2"/>
      <c r="B1286" s="2"/>
      <c r="C1286" s="2"/>
      <c r="D1286" s="2"/>
      <c r="E1286" s="2"/>
      <c r="F1286" s="2"/>
      <c r="G1286" s="25"/>
      <c r="I1286" s="23"/>
    </row>
    <row r="1287" spans="1:9" ht="12.75">
      <c r="A1287" s="2"/>
      <c r="B1287" s="2"/>
      <c r="C1287" s="2"/>
      <c r="D1287" s="2"/>
      <c r="E1287" s="2"/>
      <c r="F1287" s="2"/>
      <c r="G1287" s="25"/>
      <c r="I1287" s="23"/>
    </row>
    <row r="1288" spans="1:9" ht="12.75">
      <c r="A1288" s="2"/>
      <c r="B1288" s="2"/>
      <c r="C1288" s="2"/>
      <c r="D1288" s="2"/>
      <c r="E1288" s="2"/>
      <c r="F1288" s="2"/>
      <c r="G1288" s="25"/>
      <c r="I1288" s="23"/>
    </row>
    <row r="1289" spans="1:9" ht="12.75">
      <c r="A1289" s="2"/>
      <c r="B1289" s="2"/>
      <c r="C1289" s="2"/>
      <c r="D1289" s="2"/>
      <c r="E1289" s="2"/>
      <c r="F1289" s="2"/>
      <c r="G1289" s="25"/>
      <c r="I1289" s="23"/>
    </row>
    <row r="1290" spans="1:9" ht="12.75">
      <c r="A1290" s="2"/>
      <c r="B1290" s="2"/>
      <c r="C1290" s="2"/>
      <c r="D1290" s="2"/>
      <c r="E1290" s="2"/>
      <c r="F1290" s="2"/>
      <c r="G1290" s="25"/>
      <c r="I1290" s="23"/>
    </row>
    <row r="1291" spans="1:9" ht="12.75">
      <c r="A1291" s="2"/>
      <c r="B1291" s="2"/>
      <c r="C1291" s="2"/>
      <c r="D1291" s="2"/>
      <c r="E1291" s="2"/>
      <c r="F1291" s="2"/>
      <c r="G1291" s="25"/>
      <c r="I1291" s="23"/>
    </row>
    <row r="1292" spans="1:9" ht="12.75">
      <c r="A1292" s="2"/>
      <c r="B1292" s="2"/>
      <c r="C1292" s="2"/>
      <c r="D1292" s="2"/>
      <c r="E1292" s="2"/>
      <c r="F1292" s="2"/>
      <c r="G1292" s="25"/>
      <c r="I1292" s="23"/>
    </row>
    <row r="1293" spans="1:9" ht="12.75">
      <c r="A1293" s="2"/>
      <c r="B1293" s="2"/>
      <c r="C1293" s="2"/>
      <c r="D1293" s="2"/>
      <c r="E1293" s="2"/>
      <c r="F1293" s="2"/>
      <c r="G1293" s="25"/>
      <c r="I1293" s="23"/>
    </row>
    <row r="1294" spans="1:9" ht="12.75">
      <c r="A1294" s="2"/>
      <c r="B1294" s="2"/>
      <c r="C1294" s="2"/>
      <c r="D1294" s="2"/>
      <c r="E1294" s="2"/>
      <c r="F1294" s="2"/>
      <c r="G1294" s="25"/>
      <c r="I1294" s="23"/>
    </row>
    <row r="1295" spans="1:9" ht="12.75">
      <c r="A1295" s="2"/>
      <c r="B1295" s="2"/>
      <c r="C1295" s="2"/>
      <c r="D1295" s="2"/>
      <c r="E1295" s="2"/>
      <c r="F1295" s="2"/>
      <c r="G1295" s="25"/>
      <c r="I1295" s="23"/>
    </row>
    <row r="1296" spans="1:9" ht="12.75">
      <c r="A1296" s="2"/>
      <c r="B1296" s="2"/>
      <c r="C1296" s="2"/>
      <c r="D1296" s="2"/>
      <c r="E1296" s="2"/>
      <c r="F1296" s="2"/>
      <c r="G1296" s="25"/>
      <c r="I1296" s="23"/>
    </row>
    <row r="1297" spans="1:9" ht="12.75">
      <c r="A1297" s="2"/>
      <c r="B1297" s="2"/>
      <c r="C1297" s="2"/>
      <c r="D1297" s="2"/>
      <c r="E1297" s="2"/>
      <c r="F1297" s="2"/>
      <c r="G1297" s="25"/>
      <c r="I1297" s="23"/>
    </row>
    <row r="1298" spans="1:9" ht="12.75">
      <c r="A1298" s="2"/>
      <c r="B1298" s="2"/>
      <c r="C1298" s="2"/>
      <c r="D1298" s="2"/>
      <c r="E1298" s="2"/>
      <c r="F1298" s="2"/>
      <c r="G1298" s="25"/>
      <c r="I1298" s="23"/>
    </row>
    <row r="1299" spans="1:9" ht="12.75">
      <c r="A1299" s="2"/>
      <c r="B1299" s="2"/>
      <c r="C1299" s="2"/>
      <c r="D1299" s="2"/>
      <c r="E1299" s="2"/>
      <c r="F1299" s="2"/>
      <c r="G1299" s="25"/>
      <c r="I1299" s="23"/>
    </row>
    <row r="1300" spans="1:9" ht="12.75">
      <c r="A1300" s="2"/>
      <c r="B1300" s="2"/>
      <c r="C1300" s="2"/>
      <c r="D1300" s="2"/>
      <c r="E1300" s="2"/>
      <c r="F1300" s="2"/>
      <c r="G1300" s="25"/>
      <c r="I1300" s="23"/>
    </row>
    <row r="1301" spans="1:9" ht="12.75">
      <c r="A1301" s="2"/>
      <c r="B1301" s="2"/>
      <c r="C1301" s="2"/>
      <c r="D1301" s="2"/>
      <c r="E1301" s="2"/>
      <c r="F1301" s="2"/>
      <c r="G1301" s="25"/>
      <c r="I1301" s="23"/>
    </row>
    <row r="1302" spans="1:9" ht="12.75">
      <c r="A1302" s="2"/>
      <c r="B1302" s="2"/>
      <c r="C1302" s="2"/>
      <c r="D1302" s="2"/>
      <c r="E1302" s="2"/>
      <c r="F1302" s="2"/>
      <c r="G1302" s="25"/>
      <c r="I1302" s="23"/>
    </row>
    <row r="1303" spans="1:9" ht="12.75">
      <c r="A1303" s="2"/>
      <c r="B1303" s="2"/>
      <c r="C1303" s="2"/>
      <c r="D1303" s="2"/>
      <c r="E1303" s="2"/>
      <c r="F1303" s="2"/>
      <c r="G1303" s="25"/>
      <c r="I1303" s="23"/>
    </row>
    <row r="1304" spans="1:9" ht="12.75">
      <c r="A1304" s="2"/>
      <c r="B1304" s="2"/>
      <c r="C1304" s="2"/>
      <c r="D1304" s="2"/>
      <c r="E1304" s="2"/>
      <c r="F1304" s="2"/>
      <c r="G1304" s="25"/>
      <c r="I1304" s="23"/>
    </row>
    <row r="1305" spans="1:9" ht="12.75">
      <c r="A1305" s="2"/>
      <c r="B1305" s="2"/>
      <c r="C1305" s="2"/>
      <c r="D1305" s="2"/>
      <c r="E1305" s="2"/>
      <c r="F1305" s="2"/>
      <c r="G1305" s="25"/>
      <c r="I1305" s="23"/>
    </row>
    <row r="1306" spans="1:9" ht="12.75">
      <c r="A1306" s="2"/>
      <c r="B1306" s="2"/>
      <c r="C1306" s="2"/>
      <c r="D1306" s="2"/>
      <c r="E1306" s="2"/>
      <c r="F1306" s="2"/>
      <c r="G1306" s="25"/>
      <c r="I1306" s="23"/>
    </row>
    <row r="1307" spans="1:9" ht="12.75">
      <c r="A1307" s="2"/>
      <c r="B1307" s="2"/>
      <c r="C1307" s="2"/>
      <c r="D1307" s="2"/>
      <c r="E1307" s="2"/>
      <c r="F1307" s="2"/>
      <c r="G1307" s="25"/>
      <c r="I1307" s="23"/>
    </row>
    <row r="1308" spans="1:9" ht="12.75">
      <c r="A1308" s="2"/>
      <c r="B1308" s="2"/>
      <c r="C1308" s="2"/>
      <c r="D1308" s="2"/>
      <c r="E1308" s="2"/>
      <c r="F1308" s="2"/>
      <c r="G1308" s="25"/>
      <c r="I1308" s="23"/>
    </row>
    <row r="1309" spans="1:9" ht="12.75">
      <c r="A1309" s="2"/>
      <c r="B1309" s="2"/>
      <c r="C1309" s="2"/>
      <c r="D1309" s="2"/>
      <c r="E1309" s="2"/>
      <c r="F1309" s="2"/>
      <c r="G1309" s="25"/>
      <c r="I1309" s="23"/>
    </row>
    <row r="1310" spans="1:9" ht="12.75">
      <c r="A1310" s="2"/>
      <c r="B1310" s="2"/>
      <c r="C1310" s="2"/>
      <c r="D1310" s="2"/>
      <c r="E1310" s="2"/>
      <c r="F1310" s="2"/>
      <c r="G1310" s="25"/>
      <c r="I1310" s="23"/>
    </row>
    <row r="1311" spans="1:9" ht="12.75">
      <c r="A1311" s="2"/>
      <c r="B1311" s="2"/>
      <c r="C1311" s="2"/>
      <c r="D1311" s="2"/>
      <c r="E1311" s="2"/>
      <c r="F1311" s="2"/>
      <c r="G1311" s="25"/>
      <c r="I1311" s="23"/>
    </row>
    <row r="1312" spans="1:9" ht="12.75">
      <c r="A1312" s="2"/>
      <c r="B1312" s="2"/>
      <c r="C1312" s="2"/>
      <c r="D1312" s="2"/>
      <c r="E1312" s="2"/>
      <c r="F1312" s="2"/>
      <c r="G1312" s="25"/>
      <c r="I1312" s="23"/>
    </row>
    <row r="1313" spans="1:9" ht="12.75">
      <c r="A1313" s="2"/>
      <c r="B1313" s="2"/>
      <c r="C1313" s="2"/>
      <c r="D1313" s="2"/>
      <c r="E1313" s="2"/>
      <c r="F1313" s="2"/>
      <c r="G1313" s="25"/>
      <c r="I1313" s="23"/>
    </row>
    <row r="1314" spans="1:9" ht="12.75">
      <c r="A1314" s="2"/>
      <c r="B1314" s="2"/>
      <c r="C1314" s="2"/>
      <c r="D1314" s="2"/>
      <c r="E1314" s="2"/>
      <c r="F1314" s="2"/>
      <c r="G1314" s="25"/>
      <c r="I1314" s="23"/>
    </row>
    <row r="1315" spans="1:9" ht="12.75">
      <c r="A1315" s="2"/>
      <c r="B1315" s="2"/>
      <c r="C1315" s="2"/>
      <c r="D1315" s="2"/>
      <c r="E1315" s="2"/>
      <c r="F1315" s="2"/>
      <c r="G1315" s="25"/>
      <c r="I1315" s="23"/>
    </row>
    <row r="1316" spans="1:9" ht="12.75">
      <c r="A1316" s="2"/>
      <c r="B1316" s="2"/>
      <c r="C1316" s="2"/>
      <c r="D1316" s="2"/>
      <c r="E1316" s="2"/>
      <c r="F1316" s="2"/>
      <c r="G1316" s="25"/>
      <c r="I1316" s="23"/>
    </row>
    <row r="1317" spans="1:9" ht="12.75">
      <c r="A1317" s="2"/>
      <c r="B1317" s="2"/>
      <c r="C1317" s="2"/>
      <c r="D1317" s="2"/>
      <c r="E1317" s="2"/>
      <c r="F1317" s="2"/>
      <c r="G1317" s="25"/>
      <c r="I1317" s="23"/>
    </row>
    <row r="1318" spans="1:9" ht="12.75">
      <c r="A1318" s="2"/>
      <c r="B1318" s="2"/>
      <c r="C1318" s="2"/>
      <c r="D1318" s="2"/>
      <c r="E1318" s="2"/>
      <c r="F1318" s="2"/>
      <c r="G1318" s="25"/>
      <c r="I1318" s="23"/>
    </row>
    <row r="1319" spans="1:9" ht="12.75">
      <c r="A1319" s="2"/>
      <c r="B1319" s="2"/>
      <c r="C1319" s="2"/>
      <c r="D1319" s="2"/>
      <c r="E1319" s="2"/>
      <c r="F1319" s="2"/>
      <c r="G1319" s="25"/>
      <c r="I1319" s="23"/>
    </row>
    <row r="1320" spans="1:9" ht="12.75">
      <c r="A1320" s="2"/>
      <c r="B1320" s="2"/>
      <c r="C1320" s="2"/>
      <c r="D1320" s="2"/>
      <c r="E1320" s="2"/>
      <c r="F1320" s="2"/>
      <c r="G1320" s="25"/>
      <c r="I1320" s="23"/>
    </row>
    <row r="1321" spans="1:9" ht="12.75">
      <c r="A1321" s="2"/>
      <c r="B1321" s="2"/>
      <c r="C1321" s="2"/>
      <c r="D1321" s="2"/>
      <c r="E1321" s="2"/>
      <c r="F1321" s="2"/>
      <c r="G1321" s="25"/>
      <c r="I1321" s="23"/>
    </row>
    <row r="1322" spans="1:9" ht="12.75">
      <c r="A1322" s="2"/>
      <c r="B1322" s="2"/>
      <c r="C1322" s="2"/>
      <c r="D1322" s="2"/>
      <c r="E1322" s="2"/>
      <c r="F1322" s="2"/>
      <c r="G1322" s="25"/>
      <c r="I1322" s="23"/>
    </row>
    <row r="1323" spans="1:9" ht="12.75">
      <c r="A1323" s="2"/>
      <c r="B1323" s="2"/>
      <c r="C1323" s="2"/>
      <c r="D1323" s="2"/>
      <c r="E1323" s="2"/>
      <c r="F1323" s="2"/>
      <c r="G1323" s="25"/>
      <c r="I1323" s="23"/>
    </row>
    <row r="1324" spans="1:9" ht="12.75">
      <c r="A1324" s="2"/>
      <c r="B1324" s="2"/>
      <c r="C1324" s="2"/>
      <c r="D1324" s="2"/>
      <c r="E1324" s="2"/>
      <c r="F1324" s="2"/>
      <c r="G1324" s="25"/>
      <c r="I1324" s="23"/>
    </row>
    <row r="1325" spans="1:9" ht="12.75">
      <c r="A1325" s="2"/>
      <c r="B1325" s="2"/>
      <c r="C1325" s="2"/>
      <c r="D1325" s="2"/>
      <c r="E1325" s="2"/>
      <c r="F1325" s="2"/>
      <c r="G1325" s="25"/>
      <c r="I1325" s="23"/>
    </row>
    <row r="1326" spans="1:9" ht="12.75">
      <c r="A1326" s="2"/>
      <c r="B1326" s="2"/>
      <c r="C1326" s="2"/>
      <c r="D1326" s="2"/>
      <c r="E1326" s="2"/>
      <c r="F1326" s="2"/>
      <c r="G1326" s="25"/>
      <c r="I1326" s="23"/>
    </row>
    <row r="1327" spans="1:9" ht="12.75">
      <c r="A1327" s="2"/>
      <c r="B1327" s="2"/>
      <c r="C1327" s="2"/>
      <c r="D1327" s="2"/>
      <c r="E1327" s="2"/>
      <c r="F1327" s="2"/>
      <c r="G1327" s="25"/>
      <c r="I1327" s="23"/>
    </row>
    <row r="1328" spans="1:9" ht="12.75">
      <c r="A1328" s="2"/>
      <c r="B1328" s="2"/>
      <c r="C1328" s="2"/>
      <c r="D1328" s="2"/>
      <c r="E1328" s="2"/>
      <c r="F1328" s="2"/>
      <c r="G1328" s="25"/>
      <c r="I1328" s="23"/>
    </row>
    <row r="1329" spans="1:9" ht="12.75">
      <c r="A1329" s="2"/>
      <c r="B1329" s="2"/>
      <c r="C1329" s="2"/>
      <c r="D1329" s="2"/>
      <c r="E1329" s="2"/>
      <c r="F1329" s="2"/>
      <c r="G1329" s="25"/>
      <c r="I1329" s="23"/>
    </row>
    <row r="1330" spans="1:9" ht="12.75">
      <c r="A1330" s="2"/>
      <c r="B1330" s="2"/>
      <c r="C1330" s="2"/>
      <c r="D1330" s="2"/>
      <c r="E1330" s="2"/>
      <c r="F1330" s="2"/>
      <c r="G1330" s="25"/>
      <c r="I1330" s="23"/>
    </row>
    <row r="1331" spans="1:9" ht="12.75">
      <c r="A1331" s="2"/>
      <c r="B1331" s="2"/>
      <c r="C1331" s="2"/>
      <c r="D1331" s="2"/>
      <c r="E1331" s="2"/>
      <c r="F1331" s="2"/>
      <c r="G1331" s="25"/>
      <c r="I1331" s="23"/>
    </row>
    <row r="1332" spans="1:9" ht="12.75">
      <c r="A1332" s="2"/>
      <c r="B1332" s="2"/>
      <c r="C1332" s="2"/>
      <c r="D1332" s="2"/>
      <c r="E1332" s="2"/>
      <c r="F1332" s="2"/>
      <c r="G1332" s="25"/>
      <c r="I1332" s="23"/>
    </row>
    <row r="1333" spans="1:9" ht="12.75">
      <c r="A1333" s="2"/>
      <c r="B1333" s="2"/>
      <c r="C1333" s="2"/>
      <c r="D1333" s="2"/>
      <c r="E1333" s="2"/>
      <c r="F1333" s="2"/>
      <c r="G1333" s="25"/>
      <c r="I1333" s="23"/>
    </row>
    <row r="1334" spans="1:9" ht="12.75">
      <c r="A1334" s="2"/>
      <c r="B1334" s="2"/>
      <c r="C1334" s="2"/>
      <c r="D1334" s="2"/>
      <c r="E1334" s="2"/>
      <c r="F1334" s="2"/>
      <c r="G1334" s="25"/>
      <c r="I1334" s="23"/>
    </row>
    <row r="1335" spans="1:9" ht="12.75">
      <c r="A1335" s="2"/>
      <c r="B1335" s="2"/>
      <c r="C1335" s="2"/>
      <c r="D1335" s="2"/>
      <c r="E1335" s="2"/>
      <c r="F1335" s="2"/>
      <c r="G1335" s="25"/>
      <c r="I1335" s="23"/>
    </row>
    <row r="1336" spans="1:9" ht="12.75">
      <c r="A1336" s="2"/>
      <c r="B1336" s="2"/>
      <c r="C1336" s="2"/>
      <c r="D1336" s="2"/>
      <c r="E1336" s="2"/>
      <c r="F1336" s="2"/>
      <c r="G1336" s="25"/>
      <c r="I1336" s="23"/>
    </row>
    <row r="1337" spans="1:9" ht="12.75">
      <c r="A1337" s="2"/>
      <c r="B1337" s="2"/>
      <c r="C1337" s="2"/>
      <c r="D1337" s="2"/>
      <c r="E1337" s="2"/>
      <c r="F1337" s="2"/>
      <c r="G1337" s="25"/>
      <c r="I1337" s="23"/>
    </row>
    <row r="1338" spans="1:9" ht="12.75">
      <c r="A1338" s="2"/>
      <c r="B1338" s="2"/>
      <c r="C1338" s="2"/>
      <c r="D1338" s="2"/>
      <c r="E1338" s="2"/>
      <c r="F1338" s="2"/>
      <c r="G1338" s="25"/>
      <c r="I1338" s="23"/>
    </row>
    <row r="1339" spans="1:9" ht="12.75">
      <c r="A1339" s="2"/>
      <c r="B1339" s="2"/>
      <c r="C1339" s="2"/>
      <c r="D1339" s="2"/>
      <c r="E1339" s="2"/>
      <c r="F1339" s="2"/>
      <c r="G1339" s="25"/>
      <c r="I1339" s="23"/>
    </row>
    <row r="1340" spans="1:9" ht="12.75">
      <c r="A1340" s="2"/>
      <c r="B1340" s="2"/>
      <c r="C1340" s="2"/>
      <c r="D1340" s="2"/>
      <c r="E1340" s="2"/>
      <c r="F1340" s="2"/>
      <c r="G1340" s="25"/>
      <c r="I1340" s="23"/>
    </row>
    <row r="1341" spans="1:9" ht="12.75">
      <c r="A1341" s="2"/>
      <c r="B1341" s="2"/>
      <c r="C1341" s="2"/>
      <c r="D1341" s="2"/>
      <c r="E1341" s="2"/>
      <c r="F1341" s="2"/>
      <c r="G1341" s="25"/>
      <c r="I1341" s="23"/>
    </row>
    <row r="1342" spans="1:9" ht="12.75">
      <c r="A1342" s="2"/>
      <c r="B1342" s="2"/>
      <c r="C1342" s="2"/>
      <c r="D1342" s="2"/>
      <c r="E1342" s="2"/>
      <c r="F1342" s="2"/>
      <c r="G1342" s="25"/>
      <c r="I1342" s="23"/>
    </row>
    <row r="1343" spans="1:9" ht="12.75">
      <c r="A1343" s="2"/>
      <c r="B1343" s="2"/>
      <c r="C1343" s="2"/>
      <c r="D1343" s="2"/>
      <c r="E1343" s="2"/>
      <c r="F1343" s="2"/>
      <c r="G1343" s="25"/>
      <c r="I1343" s="23"/>
    </row>
    <row r="1344" spans="1:9" ht="12.75">
      <c r="A1344" s="2"/>
      <c r="B1344" s="2"/>
      <c r="C1344" s="2"/>
      <c r="D1344" s="2"/>
      <c r="E1344" s="2"/>
      <c r="F1344" s="2"/>
      <c r="G1344" s="25"/>
      <c r="I1344" s="23"/>
    </row>
    <row r="1345" spans="1:9" ht="12.75">
      <c r="A1345" s="2"/>
      <c r="B1345" s="2"/>
      <c r="C1345" s="2"/>
      <c r="D1345" s="2"/>
      <c r="E1345" s="2"/>
      <c r="F1345" s="2"/>
      <c r="G1345" s="25"/>
      <c r="I1345" s="23"/>
    </row>
    <row r="1346" spans="1:9" ht="12.75">
      <c r="A1346" s="2"/>
      <c r="B1346" s="2"/>
      <c r="C1346" s="2"/>
      <c r="D1346" s="2"/>
      <c r="E1346" s="2"/>
      <c r="F1346" s="2"/>
      <c r="G1346" s="25"/>
      <c r="I1346" s="23"/>
    </row>
    <row r="1347" spans="1:9" ht="12.75">
      <c r="A1347" s="2"/>
      <c r="B1347" s="2"/>
      <c r="C1347" s="2"/>
      <c r="D1347" s="2"/>
      <c r="E1347" s="2"/>
      <c r="F1347" s="2"/>
      <c r="G1347" s="25"/>
      <c r="I1347" s="23"/>
    </row>
    <row r="1348" spans="1:9" ht="12.75">
      <c r="A1348" s="2"/>
      <c r="B1348" s="2"/>
      <c r="C1348" s="2"/>
      <c r="D1348" s="2"/>
      <c r="E1348" s="2"/>
      <c r="F1348" s="2"/>
      <c r="G1348" s="25"/>
      <c r="I1348" s="23"/>
    </row>
    <row r="1349" spans="1:9" ht="12.75">
      <c r="A1349" s="2"/>
      <c r="B1349" s="2"/>
      <c r="C1349" s="2"/>
      <c r="D1349" s="2"/>
      <c r="E1349" s="2"/>
      <c r="F1349" s="2"/>
      <c r="G1349" s="25"/>
      <c r="I1349" s="23"/>
    </row>
    <row r="1350" spans="1:9" ht="12.75">
      <c r="A1350" s="2"/>
      <c r="B1350" s="2"/>
      <c r="C1350" s="2"/>
      <c r="D1350" s="2"/>
      <c r="E1350" s="2"/>
      <c r="F1350" s="2"/>
      <c r="G1350" s="25"/>
      <c r="I1350" s="23"/>
    </row>
    <row r="1351" spans="1:9" ht="12.75">
      <c r="A1351" s="2"/>
      <c r="B1351" s="2"/>
      <c r="C1351" s="2"/>
      <c r="D1351" s="2"/>
      <c r="E1351" s="2"/>
      <c r="F1351" s="2"/>
      <c r="G1351" s="25"/>
      <c r="I1351" s="23"/>
    </row>
    <row r="1352" spans="1:9" ht="12.75">
      <c r="A1352" s="2"/>
      <c r="B1352" s="2"/>
      <c r="C1352" s="2"/>
      <c r="D1352" s="2"/>
      <c r="E1352" s="2"/>
      <c r="F1352" s="2"/>
      <c r="G1352" s="25"/>
      <c r="I1352" s="23"/>
    </row>
    <row r="1353" spans="1:9" ht="12.75">
      <c r="A1353" s="2"/>
      <c r="B1353" s="2"/>
      <c r="C1353" s="2"/>
      <c r="D1353" s="2"/>
      <c r="E1353" s="2"/>
      <c r="F1353" s="2"/>
      <c r="G1353" s="25"/>
      <c r="I1353" s="23"/>
    </row>
    <row r="1354" spans="1:9" ht="12.75">
      <c r="A1354" s="2"/>
      <c r="B1354" s="2"/>
      <c r="C1354" s="2"/>
      <c r="D1354" s="2"/>
      <c r="E1354" s="2"/>
      <c r="F1354" s="2"/>
      <c r="G1354" s="25"/>
      <c r="I1354" s="23"/>
    </row>
    <row r="1355" spans="1:9" ht="12.75">
      <c r="A1355" s="2"/>
      <c r="B1355" s="2"/>
      <c r="C1355" s="2"/>
      <c r="D1355" s="2"/>
      <c r="E1355" s="2"/>
      <c r="F1355" s="2"/>
      <c r="G1355" s="25"/>
      <c r="I1355" s="23"/>
    </row>
    <row r="1356" spans="1:9" ht="12.75">
      <c r="A1356" s="2"/>
      <c r="B1356" s="2"/>
      <c r="C1356" s="2"/>
      <c r="D1356" s="2"/>
      <c r="E1356" s="2"/>
      <c r="F1356" s="2"/>
      <c r="G1356" s="25"/>
      <c r="I1356" s="23"/>
    </row>
    <row r="1357" spans="1:9" ht="12.75">
      <c r="A1357" s="2"/>
      <c r="B1357" s="2"/>
      <c r="C1357" s="2"/>
      <c r="D1357" s="2"/>
      <c r="E1357" s="2"/>
      <c r="F1357" s="2"/>
      <c r="G1357" s="25"/>
      <c r="I1357" s="23"/>
    </row>
    <row r="1358" spans="1:9" ht="12.75">
      <c r="A1358" s="2"/>
      <c r="B1358" s="2"/>
      <c r="C1358" s="2"/>
      <c r="D1358" s="2"/>
      <c r="E1358" s="2"/>
      <c r="F1358" s="2"/>
      <c r="G1358" s="25"/>
      <c r="I1358" s="23"/>
    </row>
    <row r="1359" spans="1:9" ht="12.75">
      <c r="A1359" s="2"/>
      <c r="B1359" s="2"/>
      <c r="C1359" s="2"/>
      <c r="D1359" s="2"/>
      <c r="E1359" s="2"/>
      <c r="F1359" s="2"/>
      <c r="G1359" s="25"/>
      <c r="I1359" s="23"/>
    </row>
    <row r="1360" spans="1:9" ht="12.75">
      <c r="A1360" s="2"/>
      <c r="B1360" s="2"/>
      <c r="C1360" s="2"/>
      <c r="D1360" s="2"/>
      <c r="E1360" s="2"/>
      <c r="F1360" s="2"/>
      <c r="G1360" s="25"/>
      <c r="I1360" s="23"/>
    </row>
    <row r="1361" spans="1:9" ht="12.75">
      <c r="A1361" s="2"/>
      <c r="B1361" s="2"/>
      <c r="C1361" s="2"/>
      <c r="D1361" s="2"/>
      <c r="E1361" s="2"/>
      <c r="F1361" s="2"/>
      <c r="G1361" s="25"/>
      <c r="I1361" s="23"/>
    </row>
    <row r="1362" spans="1:9" ht="12.75">
      <c r="A1362" s="2"/>
      <c r="B1362" s="2"/>
      <c r="C1362" s="2"/>
      <c r="D1362" s="2"/>
      <c r="E1362" s="2"/>
      <c r="F1362" s="2"/>
      <c r="G1362" s="25"/>
      <c r="I1362" s="23"/>
    </row>
    <row r="1363" spans="1:9" ht="12.75">
      <c r="A1363" s="2"/>
      <c r="B1363" s="2"/>
      <c r="C1363" s="2"/>
      <c r="D1363" s="2"/>
      <c r="E1363" s="2"/>
      <c r="F1363" s="2"/>
      <c r="G1363" s="25"/>
      <c r="I1363" s="23"/>
    </row>
    <row r="1364" spans="1:9" ht="12.75">
      <c r="A1364" s="2"/>
      <c r="B1364" s="2"/>
      <c r="C1364" s="2"/>
      <c r="D1364" s="2"/>
      <c r="E1364" s="2"/>
      <c r="F1364" s="2"/>
      <c r="G1364" s="25"/>
      <c r="I1364" s="23"/>
    </row>
    <row r="1365" spans="1:9" ht="12.75">
      <c r="A1365" s="2"/>
      <c r="B1365" s="2"/>
      <c r="C1365" s="2"/>
      <c r="D1365" s="2"/>
      <c r="E1365" s="2"/>
      <c r="F1365" s="2"/>
      <c r="G1365" s="25"/>
      <c r="I1365" s="23"/>
    </row>
    <row r="1366" spans="1:9" ht="12.75">
      <c r="A1366" s="2"/>
      <c r="B1366" s="2"/>
      <c r="C1366" s="2"/>
      <c r="D1366" s="2"/>
      <c r="E1366" s="2"/>
      <c r="F1366" s="2"/>
      <c r="G1366" s="25"/>
      <c r="I1366" s="23"/>
    </row>
    <row r="1367" spans="1:9" ht="12.75">
      <c r="A1367" s="2"/>
      <c r="B1367" s="2"/>
      <c r="C1367" s="2"/>
      <c r="D1367" s="2"/>
      <c r="E1367" s="2"/>
      <c r="F1367" s="2"/>
      <c r="G1367" s="25"/>
      <c r="I1367" s="23"/>
    </row>
    <row r="1368" spans="1:9" ht="12.75">
      <c r="A1368" s="2"/>
      <c r="B1368" s="2"/>
      <c r="C1368" s="2"/>
      <c r="D1368" s="2"/>
      <c r="E1368" s="2"/>
      <c r="F1368" s="2"/>
      <c r="G1368" s="25"/>
      <c r="I1368" s="23"/>
    </row>
    <row r="1369" spans="1:9" ht="12.75">
      <c r="A1369" s="2"/>
      <c r="B1369" s="2"/>
      <c r="C1369" s="2"/>
      <c r="D1369" s="2"/>
      <c r="E1369" s="2"/>
      <c r="F1369" s="2"/>
      <c r="G1369" s="25"/>
      <c r="I1369" s="23"/>
    </row>
    <row r="1370" spans="1:9" ht="12.75">
      <c r="A1370" s="2"/>
      <c r="B1370" s="2"/>
      <c r="C1370" s="2"/>
      <c r="D1370" s="2"/>
      <c r="E1370" s="2"/>
      <c r="F1370" s="2"/>
      <c r="G1370" s="25"/>
      <c r="I1370" s="23"/>
    </row>
    <row r="1371" spans="1:9" ht="12.75">
      <c r="A1371" s="2"/>
      <c r="B1371" s="2"/>
      <c r="C1371" s="2"/>
      <c r="D1371" s="2"/>
      <c r="E1371" s="2"/>
      <c r="F1371" s="2"/>
      <c r="G1371" s="25"/>
      <c r="I1371" s="23"/>
    </row>
    <row r="1372" spans="1:9" ht="12.75">
      <c r="A1372" s="2"/>
      <c r="B1372" s="2"/>
      <c r="C1372" s="2"/>
      <c r="D1372" s="2"/>
      <c r="E1372" s="2"/>
      <c r="F1372" s="2"/>
      <c r="G1372" s="25"/>
      <c r="I1372" s="23"/>
    </row>
    <row r="1373" spans="1:9" ht="12.75">
      <c r="A1373" s="2"/>
      <c r="B1373" s="2"/>
      <c r="C1373" s="2"/>
      <c r="D1373" s="2"/>
      <c r="E1373" s="2"/>
      <c r="F1373" s="2"/>
      <c r="G1373" s="25"/>
      <c r="I1373" s="23"/>
    </row>
    <row r="1374" spans="1:9" ht="12.75">
      <c r="A1374" s="2"/>
      <c r="B1374" s="2"/>
      <c r="C1374" s="2"/>
      <c r="D1374" s="2"/>
      <c r="E1374" s="2"/>
      <c r="F1374" s="2"/>
      <c r="G1374" s="25"/>
      <c r="I1374" s="23"/>
    </row>
    <row r="1375" spans="1:9" ht="12.75">
      <c r="A1375" s="2"/>
      <c r="B1375" s="2"/>
      <c r="C1375" s="2"/>
      <c r="D1375" s="2"/>
      <c r="E1375" s="2"/>
      <c r="F1375" s="2"/>
      <c r="G1375" s="25"/>
      <c r="I1375" s="23"/>
    </row>
    <row r="1376" spans="1:9" ht="12.75">
      <c r="A1376" s="2"/>
      <c r="B1376" s="2"/>
      <c r="C1376" s="2"/>
      <c r="D1376" s="2"/>
      <c r="E1376" s="2"/>
      <c r="F1376" s="2"/>
      <c r="G1376" s="25"/>
      <c r="I1376" s="23"/>
    </row>
    <row r="1377" spans="1:9" ht="12.75">
      <c r="A1377" s="2"/>
      <c r="B1377" s="2"/>
      <c r="C1377" s="2"/>
      <c r="D1377" s="2"/>
      <c r="E1377" s="2"/>
      <c r="F1377" s="2"/>
      <c r="G1377" s="25"/>
      <c r="I1377" s="23"/>
    </row>
    <row r="1378" spans="1:9" ht="12.75">
      <c r="A1378" s="2"/>
      <c r="B1378" s="2"/>
      <c r="C1378" s="2"/>
      <c r="D1378" s="2"/>
      <c r="E1378" s="2"/>
      <c r="F1378" s="2"/>
      <c r="G1378" s="25"/>
      <c r="I1378" s="23"/>
    </row>
    <row r="1379" spans="1:9" ht="12.75">
      <c r="A1379" s="2"/>
      <c r="B1379" s="2"/>
      <c r="C1379" s="2"/>
      <c r="D1379" s="2"/>
      <c r="E1379" s="2"/>
      <c r="F1379" s="2"/>
      <c r="G1379" s="25"/>
      <c r="I1379" s="23"/>
    </row>
    <row r="1380" spans="1:9" ht="12.75">
      <c r="A1380" s="2"/>
      <c r="B1380" s="2"/>
      <c r="C1380" s="2"/>
      <c r="D1380" s="2"/>
      <c r="E1380" s="2"/>
      <c r="F1380" s="2"/>
      <c r="G1380" s="25"/>
      <c r="I1380" s="23"/>
    </row>
    <row r="1381" spans="1:9" ht="12.75">
      <c r="A1381" s="2"/>
      <c r="B1381" s="2"/>
      <c r="C1381" s="2"/>
      <c r="D1381" s="2"/>
      <c r="E1381" s="2"/>
      <c r="F1381" s="2"/>
      <c r="G1381" s="25"/>
      <c r="I1381" s="23"/>
    </row>
    <row r="1382" spans="1:9" ht="12.75">
      <c r="A1382" s="2"/>
      <c r="B1382" s="2"/>
      <c r="C1382" s="2"/>
      <c r="D1382" s="2"/>
      <c r="E1382" s="2"/>
      <c r="F1382" s="2"/>
      <c r="G1382" s="25"/>
      <c r="I1382" s="23"/>
    </row>
    <row r="1383" spans="1:9" ht="12.75">
      <c r="A1383" s="2"/>
      <c r="B1383" s="2"/>
      <c r="C1383" s="2"/>
      <c r="D1383" s="2"/>
      <c r="E1383" s="2"/>
      <c r="F1383" s="2"/>
      <c r="G1383" s="25"/>
      <c r="I1383" s="23"/>
    </row>
    <row r="1384" spans="1:9" ht="12.75">
      <c r="A1384" s="2"/>
      <c r="B1384" s="2"/>
      <c r="C1384" s="2"/>
      <c r="D1384" s="2"/>
      <c r="E1384" s="2"/>
      <c r="F1384" s="2"/>
      <c r="G1384" s="25"/>
      <c r="I1384" s="23"/>
    </row>
    <row r="1385" spans="1:9" ht="12.75">
      <c r="A1385" s="2"/>
      <c r="B1385" s="2"/>
      <c r="C1385" s="2"/>
      <c r="D1385" s="2"/>
      <c r="E1385" s="2"/>
      <c r="F1385" s="2"/>
      <c r="G1385" s="25"/>
      <c r="I1385" s="23"/>
    </row>
    <row r="1386" spans="1:9" ht="12.75">
      <c r="A1386" s="2"/>
      <c r="B1386" s="2"/>
      <c r="C1386" s="2"/>
      <c r="D1386" s="2"/>
      <c r="E1386" s="2"/>
      <c r="F1386" s="2"/>
      <c r="G1386" s="25"/>
      <c r="I1386" s="23"/>
    </row>
    <row r="1387" spans="1:9" ht="12.75">
      <c r="A1387" s="2"/>
      <c r="B1387" s="2"/>
      <c r="C1387" s="2"/>
      <c r="D1387" s="2"/>
      <c r="E1387" s="2"/>
      <c r="F1387" s="2"/>
      <c r="G1387" s="25"/>
      <c r="I1387" s="23"/>
    </row>
    <row r="1388" spans="1:9" ht="12.75">
      <c r="A1388" s="2"/>
      <c r="B1388" s="2"/>
      <c r="C1388" s="2"/>
      <c r="D1388" s="2"/>
      <c r="E1388" s="2"/>
      <c r="F1388" s="2"/>
      <c r="G1388" s="25"/>
      <c r="I1388" s="23"/>
    </row>
    <row r="1389" spans="1:9" ht="12.75">
      <c r="A1389" s="2"/>
      <c r="B1389" s="2"/>
      <c r="C1389" s="2"/>
      <c r="D1389" s="2"/>
      <c r="E1389" s="2"/>
      <c r="F1389" s="2"/>
      <c r="G1389" s="25"/>
      <c r="I1389" s="23"/>
    </row>
    <row r="1390" spans="1:9" ht="12.75">
      <c r="A1390" s="2"/>
      <c r="B1390" s="2"/>
      <c r="C1390" s="2"/>
      <c r="D1390" s="2"/>
      <c r="E1390" s="2"/>
      <c r="F1390" s="2"/>
      <c r="G1390" s="25"/>
      <c r="I1390" s="23"/>
    </row>
    <row r="1391" spans="1:9" ht="12.75">
      <c r="A1391" s="2"/>
      <c r="B1391" s="2"/>
      <c r="C1391" s="2"/>
      <c r="D1391" s="2"/>
      <c r="E1391" s="2"/>
      <c r="F1391" s="2"/>
      <c r="G1391" s="25"/>
      <c r="I1391" s="23"/>
    </row>
    <row r="1392" spans="1:9" ht="12.75">
      <c r="A1392" s="2"/>
      <c r="B1392" s="2"/>
      <c r="C1392" s="2"/>
      <c r="D1392" s="2"/>
      <c r="E1392" s="2"/>
      <c r="F1392" s="2"/>
      <c r="G1392" s="25"/>
      <c r="I1392" s="23"/>
    </row>
    <row r="1393" spans="1:9" ht="12.75">
      <c r="A1393" s="2"/>
      <c r="B1393" s="2"/>
      <c r="C1393" s="2"/>
      <c r="D1393" s="2"/>
      <c r="E1393" s="2"/>
      <c r="F1393" s="2"/>
      <c r="G1393" s="25"/>
      <c r="I1393" s="23"/>
    </row>
    <row r="1394" spans="1:9" ht="12.75">
      <c r="A1394" s="2"/>
      <c r="B1394" s="2"/>
      <c r="C1394" s="2"/>
      <c r="D1394" s="2"/>
      <c r="E1394" s="2"/>
      <c r="F1394" s="2"/>
      <c r="G1394" s="25"/>
      <c r="I1394" s="23"/>
    </row>
    <row r="1395" spans="1:9" ht="12.75">
      <c r="A1395" s="2"/>
      <c r="B1395" s="2"/>
      <c r="C1395" s="2"/>
      <c r="D1395" s="2"/>
      <c r="E1395" s="2"/>
      <c r="F1395" s="2"/>
      <c r="G1395" s="25"/>
      <c r="I1395" s="23"/>
    </row>
    <row r="1396" spans="1:9" ht="12.75">
      <c r="A1396" s="2"/>
      <c r="B1396" s="2"/>
      <c r="C1396" s="2"/>
      <c r="D1396" s="2"/>
      <c r="E1396" s="2"/>
      <c r="F1396" s="2"/>
      <c r="G1396" s="25"/>
      <c r="I1396" s="23"/>
    </row>
    <row r="1397" spans="1:9" ht="12.75">
      <c r="A1397" s="2"/>
      <c r="B1397" s="2"/>
      <c r="C1397" s="2"/>
      <c r="D1397" s="2"/>
      <c r="E1397" s="2"/>
      <c r="F1397" s="2"/>
      <c r="G1397" s="25"/>
      <c r="I1397" s="23"/>
    </row>
    <row r="1398" spans="1:9" ht="12.75">
      <c r="A1398" s="2"/>
      <c r="B1398" s="2"/>
      <c r="C1398" s="2"/>
      <c r="D1398" s="2"/>
      <c r="E1398" s="2"/>
      <c r="F1398" s="2"/>
      <c r="G1398" s="25"/>
      <c r="I1398" s="23"/>
    </row>
    <row r="1399" spans="1:9" ht="12.75">
      <c r="A1399" s="2"/>
      <c r="B1399" s="2"/>
      <c r="C1399" s="2"/>
      <c r="D1399" s="2"/>
      <c r="E1399" s="2"/>
      <c r="F1399" s="2"/>
      <c r="G1399" s="25"/>
      <c r="I1399" s="23"/>
    </row>
    <row r="1400" spans="1:9" ht="12.75">
      <c r="A1400" s="2"/>
      <c r="B1400" s="2"/>
      <c r="C1400" s="2"/>
      <c r="D1400" s="2"/>
      <c r="E1400" s="2"/>
      <c r="F1400" s="2"/>
      <c r="G1400" s="25"/>
      <c r="I1400" s="23"/>
    </row>
    <row r="1401" spans="1:9" ht="12.75">
      <c r="A1401" s="2"/>
      <c r="B1401" s="2"/>
      <c r="C1401" s="2"/>
      <c r="D1401" s="2"/>
      <c r="E1401" s="2"/>
      <c r="F1401" s="2"/>
      <c r="G1401" s="25"/>
      <c r="I1401" s="23"/>
    </row>
    <row r="1402" spans="1:9" ht="12.75">
      <c r="A1402" s="2"/>
      <c r="B1402" s="2"/>
      <c r="C1402" s="2"/>
      <c r="D1402" s="2"/>
      <c r="E1402" s="2"/>
      <c r="F1402" s="2"/>
      <c r="G1402" s="25"/>
      <c r="I1402" s="23"/>
    </row>
    <row r="1403" spans="1:9" ht="12.75">
      <c r="A1403" s="2"/>
      <c r="B1403" s="2"/>
      <c r="C1403" s="2"/>
      <c r="D1403" s="2"/>
      <c r="E1403" s="2"/>
      <c r="F1403" s="2"/>
      <c r="G1403" s="25"/>
      <c r="I1403" s="23"/>
    </row>
    <row r="1404" spans="1:9" ht="12.75">
      <c r="A1404" s="2"/>
      <c r="B1404" s="2"/>
      <c r="C1404" s="2"/>
      <c r="D1404" s="2"/>
      <c r="E1404" s="2"/>
      <c r="F1404" s="2"/>
      <c r="G1404" s="25"/>
      <c r="I1404" s="23"/>
    </row>
    <row r="1405" spans="1:9" ht="12.75">
      <c r="A1405" s="2"/>
      <c r="B1405" s="2"/>
      <c r="C1405" s="2"/>
      <c r="D1405" s="2"/>
      <c r="E1405" s="2"/>
      <c r="F1405" s="2"/>
      <c r="G1405" s="25"/>
      <c r="I1405" s="23"/>
    </row>
    <row r="1406" spans="1:9" ht="12.75">
      <c r="A1406" s="2"/>
      <c r="B1406" s="2"/>
      <c r="C1406" s="2"/>
      <c r="D1406" s="2"/>
      <c r="E1406" s="2"/>
      <c r="F1406" s="2"/>
      <c r="G1406" s="25"/>
      <c r="I1406" s="23"/>
    </row>
    <row r="1407" spans="1:9" ht="12.75">
      <c r="A1407" s="2"/>
      <c r="B1407" s="2"/>
      <c r="C1407" s="2"/>
      <c r="D1407" s="2"/>
      <c r="E1407" s="2"/>
      <c r="F1407" s="2"/>
      <c r="G1407" s="25"/>
      <c r="I1407" s="23"/>
    </row>
    <row r="1408" spans="1:9" ht="12.75">
      <c r="A1408" s="2"/>
      <c r="B1408" s="2"/>
      <c r="C1408" s="2"/>
      <c r="D1408" s="2"/>
      <c r="E1408" s="2"/>
      <c r="F1408" s="2"/>
      <c r="G1408" s="25"/>
      <c r="I1408" s="23"/>
    </row>
    <row r="1409" spans="1:9" ht="12.75">
      <c r="A1409" s="2"/>
      <c r="B1409" s="2"/>
      <c r="C1409" s="2"/>
      <c r="D1409" s="2"/>
      <c r="E1409" s="2"/>
      <c r="F1409" s="2"/>
      <c r="G1409" s="25"/>
      <c r="I1409" s="23"/>
    </row>
    <row r="1410" spans="1:9" ht="12.75">
      <c r="A1410" s="2"/>
      <c r="B1410" s="2"/>
      <c r="C1410" s="2"/>
      <c r="D1410" s="2"/>
      <c r="E1410" s="2"/>
      <c r="F1410" s="2"/>
      <c r="G1410" s="25"/>
      <c r="I1410" s="23"/>
    </row>
    <row r="1411" spans="1:9" ht="12.75">
      <c r="A1411" s="2"/>
      <c r="B1411" s="2"/>
      <c r="C1411" s="2"/>
      <c r="D1411" s="2"/>
      <c r="E1411" s="2"/>
      <c r="F1411" s="2"/>
      <c r="G1411" s="25"/>
      <c r="I1411" s="23"/>
    </row>
    <row r="1412" spans="1:9" ht="12.75">
      <c r="A1412" s="2"/>
      <c r="B1412" s="2"/>
      <c r="C1412" s="2"/>
      <c r="D1412" s="2"/>
      <c r="E1412" s="2"/>
      <c r="F1412" s="2"/>
      <c r="G1412" s="25"/>
      <c r="I1412" s="23"/>
    </row>
    <row r="1413" spans="1:9" ht="12.75">
      <c r="A1413" s="2"/>
      <c r="B1413" s="2"/>
      <c r="C1413" s="2"/>
      <c r="D1413" s="2"/>
      <c r="E1413" s="2"/>
      <c r="F1413" s="2"/>
      <c r="G1413" s="25"/>
      <c r="I1413" s="23"/>
    </row>
    <row r="1414" spans="1:9" ht="12.75">
      <c r="A1414" s="2"/>
      <c r="B1414" s="2"/>
      <c r="C1414" s="2"/>
      <c r="D1414" s="2"/>
      <c r="E1414" s="2"/>
      <c r="F1414" s="2"/>
      <c r="G1414" s="25"/>
      <c r="I1414" s="23"/>
    </row>
    <row r="1415" spans="1:9" ht="12.75">
      <c r="A1415" s="2"/>
      <c r="B1415" s="2"/>
      <c r="C1415" s="2"/>
      <c r="D1415" s="2"/>
      <c r="E1415" s="2"/>
      <c r="F1415" s="2"/>
      <c r="G1415" s="25"/>
      <c r="I1415" s="23"/>
    </row>
    <row r="1416" spans="1:9" ht="12.75">
      <c r="A1416" s="2"/>
      <c r="B1416" s="2"/>
      <c r="C1416" s="2"/>
      <c r="D1416" s="2"/>
      <c r="E1416" s="2"/>
      <c r="F1416" s="2"/>
      <c r="G1416" s="25"/>
      <c r="I1416" s="23"/>
    </row>
    <row r="1417" spans="1:9" ht="12.75">
      <c r="A1417" s="2"/>
      <c r="B1417" s="2"/>
      <c r="C1417" s="2"/>
      <c r="D1417" s="2"/>
      <c r="E1417" s="2"/>
      <c r="F1417" s="2"/>
      <c r="G1417" s="25"/>
      <c r="I1417" s="23"/>
    </row>
    <row r="1418" spans="1:9" ht="12.75">
      <c r="A1418" s="2"/>
      <c r="B1418" s="2"/>
      <c r="C1418" s="2"/>
      <c r="D1418" s="2"/>
      <c r="E1418" s="2"/>
      <c r="F1418" s="2"/>
      <c r="G1418" s="25"/>
      <c r="I1418" s="23"/>
    </row>
    <row r="1419" spans="1:9" ht="12.75">
      <c r="A1419" s="2"/>
      <c r="B1419" s="2"/>
      <c r="C1419" s="2"/>
      <c r="D1419" s="2"/>
      <c r="E1419" s="2"/>
      <c r="F1419" s="2"/>
      <c r="G1419" s="25"/>
      <c r="I1419" s="23"/>
    </row>
    <row r="1420" spans="1:9" ht="12.75">
      <c r="A1420" s="2"/>
      <c r="B1420" s="2"/>
      <c r="C1420" s="2"/>
      <c r="D1420" s="2"/>
      <c r="E1420" s="2"/>
      <c r="F1420" s="2"/>
      <c r="G1420" s="25"/>
      <c r="I1420" s="23"/>
    </row>
    <row r="1421" spans="1:9" ht="12.75">
      <c r="A1421" s="2"/>
      <c r="B1421" s="2"/>
      <c r="C1421" s="2"/>
      <c r="D1421" s="2"/>
      <c r="E1421" s="2"/>
      <c r="F1421" s="2"/>
      <c r="G1421" s="25"/>
      <c r="I1421" s="23"/>
    </row>
    <row r="1422" spans="1:9" ht="12.75">
      <c r="A1422" s="2"/>
      <c r="B1422" s="2"/>
      <c r="C1422" s="2"/>
      <c r="D1422" s="2"/>
      <c r="E1422" s="2"/>
      <c r="F1422" s="2"/>
      <c r="G1422" s="25"/>
      <c r="I1422" s="23"/>
    </row>
    <row r="1423" spans="1:9" ht="12.75">
      <c r="A1423" s="2"/>
      <c r="B1423" s="2"/>
      <c r="C1423" s="2"/>
      <c r="D1423" s="2"/>
      <c r="E1423" s="2"/>
      <c r="F1423" s="2"/>
      <c r="G1423" s="25"/>
      <c r="I1423" s="23"/>
    </row>
    <row r="1424" spans="1:9" ht="12.75">
      <c r="A1424" s="2"/>
      <c r="B1424" s="2"/>
      <c r="C1424" s="2"/>
      <c r="D1424" s="2"/>
      <c r="E1424" s="2"/>
      <c r="F1424" s="2"/>
      <c r="G1424" s="25"/>
      <c r="I1424" s="23"/>
    </row>
    <row r="1425" spans="1:9" ht="12.75">
      <c r="A1425" s="2"/>
      <c r="B1425" s="2"/>
      <c r="C1425" s="2"/>
      <c r="D1425" s="2"/>
      <c r="E1425" s="2"/>
      <c r="F1425" s="2"/>
      <c r="G1425" s="25"/>
      <c r="I1425" s="23"/>
    </row>
    <row r="1426" spans="1:9" ht="12.75">
      <c r="A1426" s="2"/>
      <c r="B1426" s="2"/>
      <c r="C1426" s="2"/>
      <c r="D1426" s="2"/>
      <c r="E1426" s="2"/>
      <c r="F1426" s="2"/>
      <c r="G1426" s="25"/>
      <c r="I1426" s="23"/>
    </row>
    <row r="1427" spans="1:9" ht="12.75">
      <c r="A1427" s="2"/>
      <c r="B1427" s="2"/>
      <c r="C1427" s="2"/>
      <c r="D1427" s="2"/>
      <c r="E1427" s="2"/>
      <c r="F1427" s="2"/>
      <c r="G1427" s="25"/>
      <c r="I1427" s="23"/>
    </row>
    <row r="1428" spans="1:9" ht="12.75">
      <c r="A1428" s="2"/>
      <c r="B1428" s="2"/>
      <c r="C1428" s="2"/>
      <c r="D1428" s="2"/>
      <c r="E1428" s="2"/>
      <c r="F1428" s="2"/>
      <c r="G1428" s="25"/>
      <c r="I1428" s="23"/>
    </row>
    <row r="1429" spans="1:9" ht="12.75">
      <c r="A1429" s="2"/>
      <c r="B1429" s="2"/>
      <c r="C1429" s="2"/>
      <c r="D1429" s="2"/>
      <c r="E1429" s="2"/>
      <c r="F1429" s="2"/>
      <c r="G1429" s="25"/>
      <c r="I1429" s="23"/>
    </row>
    <row r="1430" spans="1:9" ht="12.75">
      <c r="A1430" s="2"/>
      <c r="B1430" s="2"/>
      <c r="C1430" s="2"/>
      <c r="D1430" s="2"/>
      <c r="E1430" s="2"/>
      <c r="F1430" s="2"/>
      <c r="G1430" s="25"/>
      <c r="I1430" s="23"/>
    </row>
    <row r="1431" spans="1:9" ht="12.75">
      <c r="A1431" s="2"/>
      <c r="B1431" s="2"/>
      <c r="C1431" s="2"/>
      <c r="D1431" s="2"/>
      <c r="E1431" s="2"/>
      <c r="F1431" s="2"/>
      <c r="G1431" s="25"/>
      <c r="I1431" s="23"/>
    </row>
    <row r="1432" spans="1:9" ht="12.75">
      <c r="A1432" s="2"/>
      <c r="B1432" s="2"/>
      <c r="C1432" s="2"/>
      <c r="D1432" s="2"/>
      <c r="E1432" s="2"/>
      <c r="F1432" s="2"/>
      <c r="G1432" s="25"/>
      <c r="I1432" s="23"/>
    </row>
    <row r="1433" spans="1:9" ht="12.75">
      <c r="A1433" s="2"/>
      <c r="B1433" s="2"/>
      <c r="C1433" s="2"/>
      <c r="D1433" s="2"/>
      <c r="E1433" s="2"/>
      <c r="F1433" s="2"/>
      <c r="G1433" s="25"/>
      <c r="I1433" s="23"/>
    </row>
    <row r="1434" spans="1:9" ht="12.75">
      <c r="A1434" s="2"/>
      <c r="B1434" s="2"/>
      <c r="C1434" s="2"/>
      <c r="D1434" s="2"/>
      <c r="E1434" s="2"/>
      <c r="F1434" s="2"/>
      <c r="G1434" s="25"/>
      <c r="I1434" s="23"/>
    </row>
    <row r="1435" spans="1:9" ht="12.75">
      <c r="A1435" s="2"/>
      <c r="B1435" s="2"/>
      <c r="C1435" s="2"/>
      <c r="D1435" s="2"/>
      <c r="E1435" s="2"/>
      <c r="F1435" s="2"/>
      <c r="G1435" s="25"/>
      <c r="I1435" s="23"/>
    </row>
    <row r="1436" spans="1:9" ht="12.75">
      <c r="A1436" s="2"/>
      <c r="B1436" s="2"/>
      <c r="C1436" s="2"/>
      <c r="D1436" s="2"/>
      <c r="E1436" s="2"/>
      <c r="F1436" s="2"/>
      <c r="G1436" s="25"/>
      <c r="I1436" s="23"/>
    </row>
    <row r="1437" spans="1:9" ht="12.75">
      <c r="A1437" s="2"/>
      <c r="B1437" s="2"/>
      <c r="C1437" s="2"/>
      <c r="D1437" s="2"/>
      <c r="E1437" s="2"/>
      <c r="F1437" s="2"/>
      <c r="G1437" s="25"/>
      <c r="I1437" s="23"/>
    </row>
    <row r="1438" spans="1:9" ht="12.75">
      <c r="A1438" s="2"/>
      <c r="B1438" s="2"/>
      <c r="C1438" s="2"/>
      <c r="D1438" s="2"/>
      <c r="E1438" s="2"/>
      <c r="F1438" s="2"/>
      <c r="G1438" s="25"/>
      <c r="I1438" s="23"/>
    </row>
    <row r="1439" spans="1:9" ht="12.75">
      <c r="A1439" s="2"/>
      <c r="B1439" s="2"/>
      <c r="C1439" s="2"/>
      <c r="D1439" s="2"/>
      <c r="E1439" s="2"/>
      <c r="F1439" s="2"/>
      <c r="G1439" s="25"/>
      <c r="I1439" s="23"/>
    </row>
    <row r="1440" spans="1:9" ht="12.75">
      <c r="A1440" s="2"/>
      <c r="B1440" s="2"/>
      <c r="C1440" s="2"/>
      <c r="D1440" s="2"/>
      <c r="E1440" s="2"/>
      <c r="F1440" s="2"/>
      <c r="G1440" s="25"/>
      <c r="I1440" s="23"/>
    </row>
    <row r="1441" spans="1:9" ht="12.75">
      <c r="A1441" s="2"/>
      <c r="B1441" s="2"/>
      <c r="C1441" s="2"/>
      <c r="D1441" s="2"/>
      <c r="E1441" s="2"/>
      <c r="F1441" s="2"/>
      <c r="G1441" s="25"/>
      <c r="I1441" s="23"/>
    </row>
    <row r="1442" spans="1:9" ht="12.75">
      <c r="A1442" s="2"/>
      <c r="B1442" s="2"/>
      <c r="C1442" s="2"/>
      <c r="D1442" s="2"/>
      <c r="E1442" s="2"/>
      <c r="F1442" s="2"/>
      <c r="G1442" s="25"/>
      <c r="I1442" s="23"/>
    </row>
    <row r="1443" spans="1:9" ht="12.75">
      <c r="A1443" s="2"/>
      <c r="B1443" s="2"/>
      <c r="C1443" s="2"/>
      <c r="D1443" s="2"/>
      <c r="E1443" s="2"/>
      <c r="F1443" s="2"/>
      <c r="G1443" s="25"/>
      <c r="I1443" s="23"/>
    </row>
    <row r="1444" spans="1:9" ht="12.75">
      <c r="A1444" s="2"/>
      <c r="B1444" s="2"/>
      <c r="C1444" s="2"/>
      <c r="D1444" s="2"/>
      <c r="E1444" s="2"/>
      <c r="F1444" s="2"/>
      <c r="G1444" s="25"/>
      <c r="I1444" s="23"/>
    </row>
    <row r="1445" spans="1:9" ht="12.75">
      <c r="A1445" s="2"/>
      <c r="B1445" s="2"/>
      <c r="C1445" s="2"/>
      <c r="D1445" s="2"/>
      <c r="E1445" s="2"/>
      <c r="F1445" s="2"/>
      <c r="G1445" s="25"/>
      <c r="I1445" s="23"/>
    </row>
    <row r="1446" spans="1:9" ht="12.75">
      <c r="A1446" s="2"/>
      <c r="B1446" s="2"/>
      <c r="C1446" s="2"/>
      <c r="D1446" s="2"/>
      <c r="E1446" s="2"/>
      <c r="F1446" s="2"/>
      <c r="G1446" s="25"/>
      <c r="I1446" s="23"/>
    </row>
    <row r="1447" spans="1:9" ht="12.75">
      <c r="A1447" s="2"/>
      <c r="B1447" s="2"/>
      <c r="C1447" s="2"/>
      <c r="D1447" s="2"/>
      <c r="E1447" s="2"/>
      <c r="F1447" s="2"/>
      <c r="G1447" s="25"/>
      <c r="I1447" s="23"/>
    </row>
    <row r="1448" spans="1:9" ht="12.75">
      <c r="A1448" s="2"/>
      <c r="B1448" s="2"/>
      <c r="C1448" s="2"/>
      <c r="D1448" s="2"/>
      <c r="E1448" s="2"/>
      <c r="F1448" s="2"/>
      <c r="G1448" s="25"/>
      <c r="I1448" s="23"/>
    </row>
    <row r="1449" spans="1:9" ht="12.75">
      <c r="A1449" s="2"/>
      <c r="B1449" s="2"/>
      <c r="C1449" s="2"/>
      <c r="D1449" s="2"/>
      <c r="E1449" s="2"/>
      <c r="F1449" s="2"/>
      <c r="G1449" s="25"/>
      <c r="I1449" s="23"/>
    </row>
    <row r="1450" spans="1:9" ht="12.75">
      <c r="A1450" s="2"/>
      <c r="B1450" s="2"/>
      <c r="C1450" s="2"/>
      <c r="D1450" s="2"/>
      <c r="E1450" s="2"/>
      <c r="F1450" s="2"/>
      <c r="G1450" s="25"/>
      <c r="I1450" s="23"/>
    </row>
    <row r="1451" spans="1:9" ht="12.75">
      <c r="A1451" s="2"/>
      <c r="B1451" s="2"/>
      <c r="C1451" s="2"/>
      <c r="D1451" s="2"/>
      <c r="E1451" s="2"/>
      <c r="F1451" s="2"/>
      <c r="G1451" s="25"/>
      <c r="I1451" s="23"/>
    </row>
    <row r="1452" spans="1:9" ht="12.75">
      <c r="A1452" s="2"/>
      <c r="B1452" s="2"/>
      <c r="C1452" s="2"/>
      <c r="D1452" s="2"/>
      <c r="E1452" s="2"/>
      <c r="F1452" s="2"/>
      <c r="G1452" s="25"/>
      <c r="I1452" s="23"/>
    </row>
    <row r="1453" spans="1:9" ht="12.75">
      <c r="A1453" s="2"/>
      <c r="B1453" s="2"/>
      <c r="C1453" s="2"/>
      <c r="D1453" s="2"/>
      <c r="E1453" s="2"/>
      <c r="F1453" s="2"/>
      <c r="G1453" s="25"/>
      <c r="I1453" s="23"/>
    </row>
    <row r="1454" spans="1:9" ht="12.75">
      <c r="A1454" s="2"/>
      <c r="B1454" s="2"/>
      <c r="C1454" s="2"/>
      <c r="D1454" s="2"/>
      <c r="E1454" s="2"/>
      <c r="F1454" s="2"/>
      <c r="G1454" s="25"/>
      <c r="I1454" s="23"/>
    </row>
    <row r="1455" spans="1:9" ht="12.75">
      <c r="A1455" s="2"/>
      <c r="B1455" s="2"/>
      <c r="C1455" s="2"/>
      <c r="D1455" s="2"/>
      <c r="E1455" s="2"/>
      <c r="F1455" s="2"/>
      <c r="G1455" s="25"/>
      <c r="I1455" s="23"/>
    </row>
    <row r="1456" spans="1:9" ht="12.75">
      <c r="A1456" s="2"/>
      <c r="B1456" s="2"/>
      <c r="C1456" s="2"/>
      <c r="D1456" s="2"/>
      <c r="E1456" s="2"/>
      <c r="F1456" s="2"/>
      <c r="G1456" s="25"/>
      <c r="I1456" s="23"/>
    </row>
    <row r="1457" spans="1:9" ht="12.75">
      <c r="A1457" s="2"/>
      <c r="B1457" s="2"/>
      <c r="C1457" s="2"/>
      <c r="D1457" s="2"/>
      <c r="E1457" s="2"/>
      <c r="F1457" s="2"/>
      <c r="G1457" s="25"/>
      <c r="I1457" s="23"/>
    </row>
    <row r="1458" spans="1:9" ht="12.75">
      <c r="A1458" s="2"/>
      <c r="B1458" s="2"/>
      <c r="C1458" s="2"/>
      <c r="D1458" s="2"/>
      <c r="E1458" s="2"/>
      <c r="F1458" s="2"/>
      <c r="G1458" s="25"/>
      <c r="I1458" s="23"/>
    </row>
    <row r="1459" spans="1:9" ht="12.75">
      <c r="A1459" s="2"/>
      <c r="B1459" s="2"/>
      <c r="C1459" s="2"/>
      <c r="D1459" s="2"/>
      <c r="E1459" s="2"/>
      <c r="F1459" s="2"/>
      <c r="G1459" s="25"/>
      <c r="I1459" s="23"/>
    </row>
    <row r="1460" spans="1:9" ht="12.75">
      <c r="A1460" s="2"/>
      <c r="B1460" s="2"/>
      <c r="C1460" s="2"/>
      <c r="D1460" s="2"/>
      <c r="E1460" s="2"/>
      <c r="F1460" s="2"/>
      <c r="G1460" s="25"/>
      <c r="I1460" s="23"/>
    </row>
    <row r="1461" spans="1:9" ht="12.75">
      <c r="A1461" s="2"/>
      <c r="B1461" s="2"/>
      <c r="C1461" s="2"/>
      <c r="D1461" s="2"/>
      <c r="E1461" s="2"/>
      <c r="F1461" s="2"/>
      <c r="G1461" s="25"/>
      <c r="I1461" s="23"/>
    </row>
    <row r="1462" spans="1:9" ht="12.75">
      <c r="A1462" s="2"/>
      <c r="B1462" s="2"/>
      <c r="C1462" s="2"/>
      <c r="D1462" s="2"/>
      <c r="E1462" s="2"/>
      <c r="F1462" s="2"/>
      <c r="G1462" s="25"/>
      <c r="I1462" s="23"/>
    </row>
    <row r="1463" spans="1:9" ht="12.75">
      <c r="A1463" s="2"/>
      <c r="B1463" s="2"/>
      <c r="C1463" s="2"/>
      <c r="D1463" s="2"/>
      <c r="E1463" s="2"/>
      <c r="F1463" s="2"/>
      <c r="G1463" s="25"/>
      <c r="I1463" s="23"/>
    </row>
    <row r="1464" spans="1:9" ht="12.75">
      <c r="A1464" s="2"/>
      <c r="B1464" s="2"/>
      <c r="C1464" s="2"/>
      <c r="D1464" s="2"/>
      <c r="E1464" s="2"/>
      <c r="F1464" s="2"/>
      <c r="G1464" s="25"/>
      <c r="I1464" s="23"/>
    </row>
    <row r="1465" spans="1:9" ht="12.75">
      <c r="A1465" s="2"/>
      <c r="B1465" s="2"/>
      <c r="C1465" s="2"/>
      <c r="D1465" s="2"/>
      <c r="E1465" s="2"/>
      <c r="F1465" s="2"/>
      <c r="G1465" s="25"/>
      <c r="I1465" s="23"/>
    </row>
    <row r="1466" spans="1:9" ht="12.75">
      <c r="A1466" s="2"/>
      <c r="B1466" s="2"/>
      <c r="C1466" s="2"/>
      <c r="D1466" s="2"/>
      <c r="E1466" s="2"/>
      <c r="F1466" s="2"/>
      <c r="G1466" s="25"/>
      <c r="I1466" s="23"/>
    </row>
    <row r="1467" spans="1:9" ht="12.75">
      <c r="A1467" s="2"/>
      <c r="B1467" s="2"/>
      <c r="C1467" s="2"/>
      <c r="D1467" s="2"/>
      <c r="E1467" s="2"/>
      <c r="F1467" s="2"/>
      <c r="G1467" s="25"/>
      <c r="I1467" s="23"/>
    </row>
    <row r="1468" spans="1:9" ht="12.75">
      <c r="A1468" s="2"/>
      <c r="B1468" s="2"/>
      <c r="C1468" s="2"/>
      <c r="D1468" s="2"/>
      <c r="E1468" s="2"/>
      <c r="F1468" s="2"/>
      <c r="G1468" s="25"/>
      <c r="I1468" s="23"/>
    </row>
    <row r="1469" spans="1:9" ht="12.75">
      <c r="A1469" s="2"/>
      <c r="B1469" s="2"/>
      <c r="C1469" s="2"/>
      <c r="D1469" s="2"/>
      <c r="E1469" s="2"/>
      <c r="F1469" s="2"/>
      <c r="G1469" s="25"/>
      <c r="I1469" s="23"/>
    </row>
    <row r="1470" spans="1:9" ht="12.75">
      <c r="A1470" s="2"/>
      <c r="B1470" s="2"/>
      <c r="C1470" s="2"/>
      <c r="D1470" s="2"/>
      <c r="E1470" s="2"/>
      <c r="F1470" s="2"/>
      <c r="G1470" s="25"/>
      <c r="I1470" s="23"/>
    </row>
    <row r="1471" spans="1:9" ht="12.75">
      <c r="A1471" s="2"/>
      <c r="B1471" s="2"/>
      <c r="C1471" s="2"/>
      <c r="D1471" s="2"/>
      <c r="E1471" s="2"/>
      <c r="F1471" s="2"/>
      <c r="G1471" s="25"/>
      <c r="I1471" s="23"/>
    </row>
    <row r="1472" spans="1:9" ht="12.75">
      <c r="A1472" s="2"/>
      <c r="B1472" s="2"/>
      <c r="C1472" s="2"/>
      <c r="D1472" s="2"/>
      <c r="E1472" s="2"/>
      <c r="F1472" s="2"/>
      <c r="G1472" s="25"/>
      <c r="I1472" s="23"/>
    </row>
    <row r="1473" spans="1:9" ht="12.75">
      <c r="A1473" s="2"/>
      <c r="B1473" s="2"/>
      <c r="C1473" s="2"/>
      <c r="D1473" s="2"/>
      <c r="E1473" s="2"/>
      <c r="F1473" s="2"/>
      <c r="G1473" s="25"/>
      <c r="I1473" s="23"/>
    </row>
    <row r="1474" spans="1:9" ht="12.75">
      <c r="A1474" s="2"/>
      <c r="B1474" s="2"/>
      <c r="C1474" s="2"/>
      <c r="D1474" s="2"/>
      <c r="E1474" s="2"/>
      <c r="F1474" s="2"/>
      <c r="G1474" s="25"/>
      <c r="I1474" s="23"/>
    </row>
    <row r="1475" spans="1:9" ht="12.75">
      <c r="A1475" s="2"/>
      <c r="B1475" s="2"/>
      <c r="C1475" s="2"/>
      <c r="D1475" s="2"/>
      <c r="E1475" s="2"/>
      <c r="F1475" s="2"/>
      <c r="G1475" s="25"/>
      <c r="I1475" s="23"/>
    </row>
    <row r="1476" spans="1:9" ht="12.75">
      <c r="A1476" s="2"/>
      <c r="B1476" s="2"/>
      <c r="C1476" s="2"/>
      <c r="D1476" s="2"/>
      <c r="E1476" s="2"/>
      <c r="F1476" s="2"/>
      <c r="G1476" s="25"/>
      <c r="I1476" s="23"/>
    </row>
    <row r="1477" spans="1:9" ht="12.75">
      <c r="A1477" s="2"/>
      <c r="B1477" s="2"/>
      <c r="C1477" s="2"/>
      <c r="D1477" s="2"/>
      <c r="E1477" s="2"/>
      <c r="F1477" s="2"/>
      <c r="G1477" s="25"/>
      <c r="I1477" s="23"/>
    </row>
    <row r="1478" spans="1:9" ht="12.75">
      <c r="A1478" s="2"/>
      <c r="B1478" s="2"/>
      <c r="C1478" s="2"/>
      <c r="D1478" s="2"/>
      <c r="E1478" s="2"/>
      <c r="F1478" s="2"/>
      <c r="G1478" s="25"/>
      <c r="I1478" s="23"/>
    </row>
    <row r="1479" spans="1:9" ht="12.75">
      <c r="A1479" s="2"/>
      <c r="B1479" s="2"/>
      <c r="C1479" s="2"/>
      <c r="D1479" s="2"/>
      <c r="E1479" s="2"/>
      <c r="F1479" s="2"/>
      <c r="G1479" s="25"/>
      <c r="I1479" s="23"/>
    </row>
    <row r="1480" spans="1:9" ht="12.75">
      <c r="A1480" s="2"/>
      <c r="B1480" s="2"/>
      <c r="C1480" s="2"/>
      <c r="D1480" s="2"/>
      <c r="E1480" s="2"/>
      <c r="F1480" s="2"/>
      <c r="G1480" s="25"/>
      <c r="I1480" s="23"/>
    </row>
    <row r="1481" spans="1:9" ht="12.75">
      <c r="A1481" s="2"/>
      <c r="B1481" s="2"/>
      <c r="C1481" s="2"/>
      <c r="D1481" s="2"/>
      <c r="E1481" s="2"/>
      <c r="F1481" s="2"/>
      <c r="G1481" s="25"/>
      <c r="I1481" s="23"/>
    </row>
    <row r="1482" spans="1:9" ht="12.75">
      <c r="A1482" s="2"/>
      <c r="B1482" s="2"/>
      <c r="C1482" s="2"/>
      <c r="D1482" s="2"/>
      <c r="E1482" s="2"/>
      <c r="F1482" s="2"/>
      <c r="G1482" s="25"/>
      <c r="I1482" s="23"/>
    </row>
    <row r="1483" spans="1:9" ht="12.75">
      <c r="A1483" s="2"/>
      <c r="B1483" s="2"/>
      <c r="C1483" s="2"/>
      <c r="D1483" s="2"/>
      <c r="E1483" s="2"/>
      <c r="F1483" s="2"/>
      <c r="G1483" s="25"/>
      <c r="I1483" s="23"/>
    </row>
    <row r="1484" spans="1:9" ht="12.75">
      <c r="A1484" s="2"/>
      <c r="B1484" s="2"/>
      <c r="C1484" s="2"/>
      <c r="D1484" s="2"/>
      <c r="E1484" s="2"/>
      <c r="F1484" s="2"/>
      <c r="G1484" s="25"/>
      <c r="I1484" s="23"/>
    </row>
    <row r="1485" spans="1:9" ht="12.75">
      <c r="A1485" s="2"/>
      <c r="B1485" s="2"/>
      <c r="C1485" s="2"/>
      <c r="D1485" s="2"/>
      <c r="E1485" s="2"/>
      <c r="F1485" s="2"/>
      <c r="G1485" s="25"/>
      <c r="I1485" s="23"/>
    </row>
    <row r="1486" spans="1:9" ht="12.75">
      <c r="A1486" s="2"/>
      <c r="B1486" s="2"/>
      <c r="C1486" s="2"/>
      <c r="D1486" s="2"/>
      <c r="E1486" s="2"/>
      <c r="F1486" s="2"/>
      <c r="G1486" s="25"/>
      <c r="I1486" s="23"/>
    </row>
    <row r="1487" spans="1:9" ht="12.75">
      <c r="A1487" s="2"/>
      <c r="B1487" s="2"/>
      <c r="C1487" s="2"/>
      <c r="D1487" s="2"/>
      <c r="E1487" s="2"/>
      <c r="F1487" s="2"/>
      <c r="G1487" s="25"/>
      <c r="I1487" s="23"/>
    </row>
    <row r="1488" spans="1:9" ht="12.75">
      <c r="A1488" s="2"/>
      <c r="B1488" s="2"/>
      <c r="C1488" s="2"/>
      <c r="D1488" s="2"/>
      <c r="E1488" s="2"/>
      <c r="F1488" s="2"/>
      <c r="G1488" s="25"/>
      <c r="I1488" s="23"/>
    </row>
    <row r="1489" spans="1:9" ht="12.75">
      <c r="A1489" s="2"/>
      <c r="B1489" s="2"/>
      <c r="C1489" s="2"/>
      <c r="D1489" s="2"/>
      <c r="E1489" s="2"/>
      <c r="F1489" s="2"/>
      <c r="G1489" s="25"/>
      <c r="I1489" s="23"/>
    </row>
    <row r="1490" spans="1:9" ht="12.75">
      <c r="A1490" s="2"/>
      <c r="B1490" s="2"/>
      <c r="C1490" s="2"/>
      <c r="D1490" s="2"/>
      <c r="E1490" s="2"/>
      <c r="F1490" s="2"/>
      <c r="G1490" s="25"/>
      <c r="I1490" s="23"/>
    </row>
    <row r="1491" spans="1:9" ht="12.75">
      <c r="A1491" s="2"/>
      <c r="B1491" s="2"/>
      <c r="C1491" s="2"/>
      <c r="D1491" s="2"/>
      <c r="E1491" s="2"/>
      <c r="F1491" s="2"/>
      <c r="G1491" s="25"/>
      <c r="I1491" s="23"/>
    </row>
    <row r="1492" spans="1:9" ht="12.75">
      <c r="A1492" s="2"/>
      <c r="B1492" s="2"/>
      <c r="C1492" s="2"/>
      <c r="D1492" s="2"/>
      <c r="E1492" s="2"/>
      <c r="F1492" s="2"/>
      <c r="G1492" s="25"/>
      <c r="I1492" s="23"/>
    </row>
    <row r="1493" spans="1:9" ht="12.75">
      <c r="A1493" s="2"/>
      <c r="B1493" s="2"/>
      <c r="C1493" s="2"/>
      <c r="D1493" s="2"/>
      <c r="E1493" s="2"/>
      <c r="F1493" s="2"/>
      <c r="G1493" s="25"/>
      <c r="I1493" s="23"/>
    </row>
    <row r="1494" spans="1:9" ht="12.75">
      <c r="A1494" s="2"/>
      <c r="B1494" s="2"/>
      <c r="C1494" s="2"/>
      <c r="D1494" s="2"/>
      <c r="E1494" s="2"/>
      <c r="F1494" s="2"/>
      <c r="G1494" s="25"/>
      <c r="I1494" s="23"/>
    </row>
    <row r="1495" spans="1:9" ht="12.75">
      <c r="A1495" s="2"/>
      <c r="B1495" s="2"/>
      <c r="C1495" s="2"/>
      <c r="D1495" s="2"/>
      <c r="E1495" s="2"/>
      <c r="F1495" s="2"/>
      <c r="G1495" s="25"/>
      <c r="I1495" s="23"/>
    </row>
    <row r="1496" spans="1:9" ht="12.75">
      <c r="A1496" s="2"/>
      <c r="B1496" s="2"/>
      <c r="C1496" s="2"/>
      <c r="D1496" s="2"/>
      <c r="E1496" s="2"/>
      <c r="F1496" s="2"/>
      <c r="G1496" s="25"/>
      <c r="I1496" s="23"/>
    </row>
    <row r="1497" spans="1:9" ht="12.75">
      <c r="A1497" s="2"/>
      <c r="B1497" s="2"/>
      <c r="C1497" s="2"/>
      <c r="D1497" s="2"/>
      <c r="E1497" s="2"/>
      <c r="F1497" s="2"/>
      <c r="G1497" s="25"/>
      <c r="I1497" s="23"/>
    </row>
    <row r="1498" spans="1:9" ht="12.75">
      <c r="A1498" s="2"/>
      <c r="B1498" s="2"/>
      <c r="C1498" s="2"/>
      <c r="D1498" s="2"/>
      <c r="E1498" s="2"/>
      <c r="F1498" s="2"/>
      <c r="G1498" s="25"/>
      <c r="I1498" s="23"/>
    </row>
    <row r="1499" spans="1:9" ht="12.75">
      <c r="A1499" s="2"/>
      <c r="B1499" s="2"/>
      <c r="C1499" s="2"/>
      <c r="D1499" s="2"/>
      <c r="E1499" s="2"/>
      <c r="F1499" s="2"/>
      <c r="G1499" s="25"/>
      <c r="I1499" s="23"/>
    </row>
    <row r="1500" spans="1:9" ht="12.75">
      <c r="A1500" s="2"/>
      <c r="B1500" s="2"/>
      <c r="C1500" s="2"/>
      <c r="D1500" s="2"/>
      <c r="E1500" s="2"/>
      <c r="F1500" s="2"/>
      <c r="G1500" s="25"/>
      <c r="I1500" s="23"/>
    </row>
    <row r="1501" spans="1:9" ht="12.75">
      <c r="A1501" s="2"/>
      <c r="B1501" s="2"/>
      <c r="C1501" s="2"/>
      <c r="D1501" s="2"/>
      <c r="E1501" s="2"/>
      <c r="F1501" s="2"/>
      <c r="G1501" s="25"/>
      <c r="I1501" s="23"/>
    </row>
    <row r="1502" spans="1:9" ht="12.75">
      <c r="A1502" s="2"/>
      <c r="B1502" s="2"/>
      <c r="C1502" s="2"/>
      <c r="D1502" s="2"/>
      <c r="E1502" s="2"/>
      <c r="F1502" s="2"/>
      <c r="G1502" s="25"/>
      <c r="I1502" s="23"/>
    </row>
    <row r="1503" spans="1:9" ht="12.75">
      <c r="A1503" s="2"/>
      <c r="B1503" s="2"/>
      <c r="C1503" s="2"/>
      <c r="D1503" s="2"/>
      <c r="E1503" s="2"/>
      <c r="F1503" s="2"/>
      <c r="G1503" s="25"/>
      <c r="I1503" s="23"/>
    </row>
    <row r="1504" spans="1:9" ht="12.75">
      <c r="A1504" s="2"/>
      <c r="B1504" s="2"/>
      <c r="C1504" s="2"/>
      <c r="D1504" s="2"/>
      <c r="E1504" s="2"/>
      <c r="F1504" s="2"/>
      <c r="G1504" s="25"/>
      <c r="I1504" s="23"/>
    </row>
    <row r="1505" spans="1:9" ht="12.75">
      <c r="A1505" s="2"/>
      <c r="B1505" s="2"/>
      <c r="C1505" s="2"/>
      <c r="D1505" s="2"/>
      <c r="E1505" s="2"/>
      <c r="F1505" s="2"/>
      <c r="G1505" s="25"/>
      <c r="I1505" s="23"/>
    </row>
    <row r="1506" spans="1:9" ht="12.75">
      <c r="A1506" s="2"/>
      <c r="B1506" s="2"/>
      <c r="C1506" s="2"/>
      <c r="D1506" s="2"/>
      <c r="E1506" s="2"/>
      <c r="F1506" s="2"/>
      <c r="G1506" s="25"/>
      <c r="I1506" s="23"/>
    </row>
    <row r="1507" spans="1:9" ht="12.75">
      <c r="A1507" s="2"/>
      <c r="B1507" s="2"/>
      <c r="C1507" s="2"/>
      <c r="D1507" s="2"/>
      <c r="E1507" s="2"/>
      <c r="F1507" s="2"/>
      <c r="G1507" s="25"/>
      <c r="I1507" s="23"/>
    </row>
    <row r="1508" spans="1:9" ht="12.75">
      <c r="A1508" s="2"/>
      <c r="B1508" s="2"/>
      <c r="C1508" s="2"/>
      <c r="D1508" s="2"/>
      <c r="E1508" s="2"/>
      <c r="F1508" s="2"/>
      <c r="G1508" s="25"/>
      <c r="I1508" s="23"/>
    </row>
    <row r="1509" spans="1:9" ht="12.75">
      <c r="A1509" s="2"/>
      <c r="B1509" s="2"/>
      <c r="C1509" s="2"/>
      <c r="D1509" s="2"/>
      <c r="E1509" s="2"/>
      <c r="F1509" s="2"/>
      <c r="G1509" s="25"/>
      <c r="I1509" s="23"/>
    </row>
    <row r="1510" spans="1:9" ht="12.75">
      <c r="A1510" s="2"/>
      <c r="B1510" s="2"/>
      <c r="C1510" s="2"/>
      <c r="D1510" s="2"/>
      <c r="E1510" s="2"/>
      <c r="F1510" s="2"/>
      <c r="G1510" s="25"/>
      <c r="I1510" s="23"/>
    </row>
    <row r="1511" spans="1:9" ht="12.75">
      <c r="A1511" s="2"/>
      <c r="B1511" s="2"/>
      <c r="C1511" s="2"/>
      <c r="D1511" s="2"/>
      <c r="E1511" s="2"/>
      <c r="F1511" s="2"/>
      <c r="G1511" s="25"/>
      <c r="I1511" s="23"/>
    </row>
    <row r="1512" spans="1:9" ht="12.75">
      <c r="A1512" s="2"/>
      <c r="B1512" s="2"/>
      <c r="C1512" s="2"/>
      <c r="D1512" s="2"/>
      <c r="E1512" s="2"/>
      <c r="F1512" s="2"/>
      <c r="G1512" s="25"/>
      <c r="I1512" s="23"/>
    </row>
    <row r="1513" spans="1:9" ht="12.75">
      <c r="A1513" s="2"/>
      <c r="B1513" s="2"/>
      <c r="C1513" s="2"/>
      <c r="D1513" s="2"/>
      <c r="E1513" s="2"/>
      <c r="F1513" s="2"/>
      <c r="G1513" s="25"/>
      <c r="I1513" s="23"/>
    </row>
    <row r="1514" spans="1:9" ht="12.75">
      <c r="A1514" s="2"/>
      <c r="B1514" s="2"/>
      <c r="C1514" s="2"/>
      <c r="D1514" s="2"/>
      <c r="E1514" s="2"/>
      <c r="F1514" s="2"/>
      <c r="G1514" s="25"/>
      <c r="I1514" s="23"/>
    </row>
    <row r="1515" spans="1:9" ht="12.75">
      <c r="A1515" s="2"/>
      <c r="B1515" s="2"/>
      <c r="C1515" s="2"/>
      <c r="D1515" s="2"/>
      <c r="E1515" s="2"/>
      <c r="F1515" s="2"/>
      <c r="G1515" s="25"/>
      <c r="I1515" s="23"/>
    </row>
    <row r="1516" spans="1:9" ht="12.75">
      <c r="A1516" s="2"/>
      <c r="B1516" s="2"/>
      <c r="C1516" s="2"/>
      <c r="D1516" s="2"/>
      <c r="E1516" s="2"/>
      <c r="F1516" s="2"/>
      <c r="G1516" s="25"/>
      <c r="I1516" s="23"/>
    </row>
    <row r="1517" spans="1:9" ht="12.75">
      <c r="A1517" s="2"/>
      <c r="B1517" s="2"/>
      <c r="C1517" s="2"/>
      <c r="D1517" s="2"/>
      <c r="E1517" s="2"/>
      <c r="F1517" s="2"/>
      <c r="G1517" s="25"/>
      <c r="I1517" s="23"/>
    </row>
    <row r="1518" spans="1:9" ht="12.75">
      <c r="A1518" s="2"/>
      <c r="B1518" s="2"/>
      <c r="C1518" s="2"/>
      <c r="D1518" s="2"/>
      <c r="E1518" s="2"/>
      <c r="F1518" s="2"/>
      <c r="G1518" s="25"/>
      <c r="I1518" s="23"/>
    </row>
    <row r="1519" spans="1:9" ht="12.75">
      <c r="A1519" s="2"/>
      <c r="B1519" s="2"/>
      <c r="C1519" s="2"/>
      <c r="D1519" s="2"/>
      <c r="E1519" s="2"/>
      <c r="F1519" s="2"/>
      <c r="G1519" s="25"/>
      <c r="I1519" s="23"/>
    </row>
    <row r="1520" spans="1:9" ht="12.75">
      <c r="A1520" s="2"/>
      <c r="B1520" s="2"/>
      <c r="C1520" s="2"/>
      <c r="D1520" s="2"/>
      <c r="E1520" s="2"/>
      <c r="F1520" s="2"/>
      <c r="G1520" s="25"/>
      <c r="I1520" s="23"/>
    </row>
    <row r="1521" spans="1:9" ht="12.75">
      <c r="A1521" s="2"/>
      <c r="B1521" s="2"/>
      <c r="C1521" s="2"/>
      <c r="D1521" s="2"/>
      <c r="E1521" s="2"/>
      <c r="F1521" s="2"/>
      <c r="G1521" s="25"/>
      <c r="I1521" s="23"/>
    </row>
    <row r="1522" spans="1:9" ht="12.75">
      <c r="A1522" s="2"/>
      <c r="B1522" s="2"/>
      <c r="C1522" s="2"/>
      <c r="D1522" s="2"/>
      <c r="E1522" s="2"/>
      <c r="F1522" s="2"/>
      <c r="G1522" s="25"/>
      <c r="I1522" s="23"/>
    </row>
    <row r="1523" spans="1:9" ht="12.75">
      <c r="A1523" s="2"/>
      <c r="B1523" s="2"/>
      <c r="C1523" s="2"/>
      <c r="D1523" s="2"/>
      <c r="E1523" s="2"/>
      <c r="F1523" s="2"/>
      <c r="G1523" s="25"/>
      <c r="I1523" s="23"/>
    </row>
    <row r="1524" spans="1:9" ht="12.75">
      <c r="A1524" s="2"/>
      <c r="B1524" s="2"/>
      <c r="C1524" s="2"/>
      <c r="D1524" s="2"/>
      <c r="E1524" s="2"/>
      <c r="F1524" s="2"/>
      <c r="G1524" s="25"/>
      <c r="I1524" s="23"/>
    </row>
    <row r="1525" spans="1:9" ht="12.75">
      <c r="A1525" s="2"/>
      <c r="B1525" s="2"/>
      <c r="C1525" s="2"/>
      <c r="D1525" s="2"/>
      <c r="E1525" s="2"/>
      <c r="F1525" s="2"/>
      <c r="G1525" s="25"/>
      <c r="I1525" s="23"/>
    </row>
    <row r="1526" spans="1:9" ht="12.75">
      <c r="A1526" s="2"/>
      <c r="B1526" s="2"/>
      <c r="C1526" s="2"/>
      <c r="D1526" s="2"/>
      <c r="E1526" s="2"/>
      <c r="F1526" s="2"/>
      <c r="G1526" s="25"/>
      <c r="I1526" s="23"/>
    </row>
    <row r="1527" spans="1:9" ht="12.75">
      <c r="A1527" s="2"/>
      <c r="B1527" s="2"/>
      <c r="C1527" s="2"/>
      <c r="D1527" s="2"/>
      <c r="E1527" s="2"/>
      <c r="F1527" s="2"/>
      <c r="G1527" s="25"/>
      <c r="I1527" s="23"/>
    </row>
    <row r="1528" spans="1:9" ht="12.75">
      <c r="A1528" s="2"/>
      <c r="B1528" s="2"/>
      <c r="C1528" s="2"/>
      <c r="D1528" s="2"/>
      <c r="E1528" s="2"/>
      <c r="F1528" s="2"/>
      <c r="G1528" s="25"/>
      <c r="I1528" s="23"/>
    </row>
    <row r="1529" spans="1:9" ht="12.75">
      <c r="A1529" s="2"/>
      <c r="B1529" s="2"/>
      <c r="C1529" s="2"/>
      <c r="D1529" s="2"/>
      <c r="E1529" s="2"/>
      <c r="F1529" s="2"/>
      <c r="G1529" s="25"/>
      <c r="I1529" s="23"/>
    </row>
    <row r="1530" spans="1:9" ht="12.75">
      <c r="A1530" s="2"/>
      <c r="B1530" s="2"/>
      <c r="C1530" s="2"/>
      <c r="D1530" s="2"/>
      <c r="E1530" s="2"/>
      <c r="F1530" s="2"/>
      <c r="G1530" s="25"/>
      <c r="I1530" s="23"/>
    </row>
    <row r="1531" spans="1:9" ht="12.75">
      <c r="A1531" s="2"/>
      <c r="B1531" s="2"/>
      <c r="C1531" s="2"/>
      <c r="D1531" s="2"/>
      <c r="E1531" s="2"/>
      <c r="F1531" s="2"/>
      <c r="G1531" s="25"/>
      <c r="I1531" s="23"/>
    </row>
    <row r="1532" spans="1:9" ht="12.75">
      <c r="A1532" s="2"/>
      <c r="B1532" s="2"/>
      <c r="C1532" s="2"/>
      <c r="D1532" s="2"/>
      <c r="E1532" s="2"/>
      <c r="F1532" s="2"/>
      <c r="G1532" s="25"/>
      <c r="I1532" s="23"/>
    </row>
    <row r="1533" spans="1:9" ht="12.75">
      <c r="A1533" s="2"/>
      <c r="B1533" s="2"/>
      <c r="C1533" s="2"/>
      <c r="D1533" s="2"/>
      <c r="E1533" s="2"/>
      <c r="F1533" s="2"/>
      <c r="G1533" s="25"/>
      <c r="I1533" s="23"/>
    </row>
    <row r="1534" spans="1:9" ht="12.75">
      <c r="A1534" s="2"/>
      <c r="B1534" s="2"/>
      <c r="C1534" s="2"/>
      <c r="D1534" s="2"/>
      <c r="E1534" s="2"/>
      <c r="F1534" s="2"/>
      <c r="G1534" s="25"/>
      <c r="I1534" s="23"/>
    </row>
    <row r="1535" spans="1:9" ht="12.75">
      <c r="A1535" s="2"/>
      <c r="B1535" s="2"/>
      <c r="C1535" s="2"/>
      <c r="D1535" s="2"/>
      <c r="E1535" s="2"/>
      <c r="F1535" s="2"/>
      <c r="G1535" s="25"/>
      <c r="I1535" s="23"/>
    </row>
    <row r="1536" spans="1:9" ht="12.75">
      <c r="A1536" s="2"/>
      <c r="B1536" s="2"/>
      <c r="C1536" s="2"/>
      <c r="D1536" s="2"/>
      <c r="E1536" s="2"/>
      <c r="F1536" s="2"/>
      <c r="G1536" s="25"/>
      <c r="I1536" s="23"/>
    </row>
    <row r="1537" spans="1:9" ht="12.75">
      <c r="A1537" s="2"/>
      <c r="B1537" s="2"/>
      <c r="C1537" s="2"/>
      <c r="D1537" s="2"/>
      <c r="E1537" s="2"/>
      <c r="F1537" s="2"/>
      <c r="G1537" s="25"/>
      <c r="I1537" s="23"/>
    </row>
    <row r="1538" spans="1:9" ht="12.75">
      <c r="A1538" s="2"/>
      <c r="B1538" s="2"/>
      <c r="C1538" s="2"/>
      <c r="D1538" s="2"/>
      <c r="E1538" s="2"/>
      <c r="F1538" s="2"/>
      <c r="G1538" s="25"/>
      <c r="I1538" s="23"/>
    </row>
    <row r="1539" spans="1:9" ht="12.75">
      <c r="A1539" s="2"/>
      <c r="B1539" s="2"/>
      <c r="C1539" s="2"/>
      <c r="D1539" s="2"/>
      <c r="E1539" s="2"/>
      <c r="F1539" s="2"/>
      <c r="G1539" s="25"/>
      <c r="I1539" s="23"/>
    </row>
    <row r="1540" spans="1:9" ht="12.75">
      <c r="A1540" s="2"/>
      <c r="B1540" s="2"/>
      <c r="C1540" s="2"/>
      <c r="D1540" s="2"/>
      <c r="E1540" s="2"/>
      <c r="F1540" s="2"/>
      <c r="G1540" s="25"/>
      <c r="I1540" s="23"/>
    </row>
    <row r="1541" spans="1:9" ht="12.75">
      <c r="A1541" s="2"/>
      <c r="B1541" s="2"/>
      <c r="C1541" s="2"/>
      <c r="D1541" s="2"/>
      <c r="E1541" s="2"/>
      <c r="F1541" s="2"/>
      <c r="G1541" s="25"/>
      <c r="I1541" s="23"/>
    </row>
    <row r="1542" spans="1:9" ht="12.75">
      <c r="A1542" s="2"/>
      <c r="B1542" s="2"/>
      <c r="C1542" s="2"/>
      <c r="D1542" s="2"/>
      <c r="E1542" s="2"/>
      <c r="F1542" s="2"/>
      <c r="G1542" s="25"/>
      <c r="I1542" s="23"/>
    </row>
    <row r="1543" spans="1:9" ht="12.75">
      <c r="A1543" s="2"/>
      <c r="B1543" s="2"/>
      <c r="C1543" s="2"/>
      <c r="D1543" s="2"/>
      <c r="E1543" s="2"/>
      <c r="F1543" s="2"/>
      <c r="G1543" s="25"/>
      <c r="I1543" s="23"/>
    </row>
    <row r="1544" spans="1:9" ht="12.75">
      <c r="A1544" s="2"/>
      <c r="B1544" s="2"/>
      <c r="C1544" s="2"/>
      <c r="D1544" s="2"/>
      <c r="E1544" s="2"/>
      <c r="F1544" s="2"/>
      <c r="G1544" s="25"/>
      <c r="I1544" s="23"/>
    </row>
    <row r="1545" spans="1:9" ht="12.75">
      <c r="A1545" s="2"/>
      <c r="B1545" s="2"/>
      <c r="C1545" s="2"/>
      <c r="D1545" s="2"/>
      <c r="E1545" s="2"/>
      <c r="F1545" s="2"/>
      <c r="G1545" s="25"/>
      <c r="I1545" s="23"/>
    </row>
    <row r="1546" spans="1:9" ht="12.75">
      <c r="A1546" s="2"/>
      <c r="B1546" s="2"/>
      <c r="C1546" s="2"/>
      <c r="D1546" s="2"/>
      <c r="E1546" s="2"/>
      <c r="F1546" s="2"/>
      <c r="G1546" s="25"/>
      <c r="I1546" s="23"/>
    </row>
    <row r="1547" spans="1:9" ht="12.75">
      <c r="A1547" s="2"/>
      <c r="B1547" s="2"/>
      <c r="C1547" s="2"/>
      <c r="D1547" s="2"/>
      <c r="E1547" s="2"/>
      <c r="F1547" s="2"/>
      <c r="G1547" s="25"/>
      <c r="I1547" s="23"/>
    </row>
    <row r="1548" spans="1:9" ht="12.75">
      <c r="A1548" s="2"/>
      <c r="B1548" s="2"/>
      <c r="C1548" s="2"/>
      <c r="D1548" s="2"/>
      <c r="E1548" s="2"/>
      <c r="F1548" s="2"/>
      <c r="G1548" s="25"/>
      <c r="I1548" s="23"/>
    </row>
    <row r="1549" spans="1:9" ht="12.75">
      <c r="A1549" s="2"/>
      <c r="B1549" s="2"/>
      <c r="C1549" s="2"/>
      <c r="D1549" s="2"/>
      <c r="E1549" s="2"/>
      <c r="F1549" s="2"/>
      <c r="G1549" s="25"/>
      <c r="I1549" s="23"/>
    </row>
    <row r="1550" spans="1:9" ht="12.75">
      <c r="A1550" s="2"/>
      <c r="B1550" s="2"/>
      <c r="C1550" s="2"/>
      <c r="D1550" s="2"/>
      <c r="E1550" s="2"/>
      <c r="F1550" s="2"/>
      <c r="G1550" s="25"/>
      <c r="I1550" s="23"/>
    </row>
    <row r="1551" spans="1:9" ht="12.75">
      <c r="A1551" s="2"/>
      <c r="B1551" s="2"/>
      <c r="C1551" s="2"/>
      <c r="D1551" s="2"/>
      <c r="E1551" s="2"/>
      <c r="F1551" s="2"/>
      <c r="G1551" s="25"/>
      <c r="I1551" s="23"/>
    </row>
    <row r="1552" spans="1:9" ht="12.75">
      <c r="A1552" s="2"/>
      <c r="B1552" s="2"/>
      <c r="C1552" s="2"/>
      <c r="D1552" s="2"/>
      <c r="E1552" s="2"/>
      <c r="F1552" s="2"/>
      <c r="G1552" s="25"/>
      <c r="I1552" s="23"/>
    </row>
    <row r="1553" spans="1:9" ht="12.75">
      <c r="A1553" s="2"/>
      <c r="B1553" s="2"/>
      <c r="C1553" s="2"/>
      <c r="D1553" s="2"/>
      <c r="E1553" s="2"/>
      <c r="F1553" s="2"/>
      <c r="G1553" s="25"/>
      <c r="I1553" s="23"/>
    </row>
    <row r="1554" spans="1:9" ht="12.75">
      <c r="A1554" s="2"/>
      <c r="B1554" s="2"/>
      <c r="C1554" s="2"/>
      <c r="D1554" s="2"/>
      <c r="E1554" s="2"/>
      <c r="F1554" s="2"/>
      <c r="G1554" s="25"/>
      <c r="I1554" s="23"/>
    </row>
    <row r="1555" spans="1:9" ht="12.75">
      <c r="A1555" s="2"/>
      <c r="B1555" s="2"/>
      <c r="C1555" s="2"/>
      <c r="D1555" s="2"/>
      <c r="E1555" s="2"/>
      <c r="F1555" s="2"/>
      <c r="G1555" s="25"/>
      <c r="I1555" s="23"/>
    </row>
    <row r="1556" spans="1:9" ht="12.75">
      <c r="A1556" s="2"/>
      <c r="B1556" s="2"/>
      <c r="C1556" s="2"/>
      <c r="D1556" s="2"/>
      <c r="E1556" s="2"/>
      <c r="F1556" s="2"/>
      <c r="G1556" s="25"/>
      <c r="I1556" s="23"/>
    </row>
    <row r="1557" spans="1:9" ht="12.75">
      <c r="A1557" s="2"/>
      <c r="B1557" s="2"/>
      <c r="C1557" s="2"/>
      <c r="D1557" s="2"/>
      <c r="E1557" s="2"/>
      <c r="F1557" s="2"/>
      <c r="G1557" s="25"/>
      <c r="I1557" s="23"/>
    </row>
    <row r="1558" spans="1:9" ht="12.75">
      <c r="A1558" s="2"/>
      <c r="B1558" s="2"/>
      <c r="C1558" s="2"/>
      <c r="D1558" s="2"/>
      <c r="E1558" s="2"/>
      <c r="F1558" s="2"/>
      <c r="G1558" s="25"/>
      <c r="I1558" s="23"/>
    </row>
    <row r="1559" spans="1:9" ht="12.75">
      <c r="A1559" s="2"/>
      <c r="B1559" s="2"/>
      <c r="C1559" s="2"/>
      <c r="D1559" s="2"/>
      <c r="E1559" s="2"/>
      <c r="F1559" s="2"/>
      <c r="G1559" s="25"/>
      <c r="I1559" s="23"/>
    </row>
    <row r="1560" spans="1:9" ht="12.75">
      <c r="A1560" s="2"/>
      <c r="B1560" s="2"/>
      <c r="C1560" s="2"/>
      <c r="D1560" s="2"/>
      <c r="E1560" s="2"/>
      <c r="F1560" s="2"/>
      <c r="G1560" s="25"/>
      <c r="I1560" s="23"/>
    </row>
    <row r="1561" spans="1:9" ht="12.75">
      <c r="A1561" s="2"/>
      <c r="B1561" s="2"/>
      <c r="C1561" s="2"/>
      <c r="D1561" s="2"/>
      <c r="E1561" s="2"/>
      <c r="F1561" s="2"/>
      <c r="G1561" s="25"/>
      <c r="I1561" s="23"/>
    </row>
    <row r="1562" spans="1:9" ht="12.75">
      <c r="A1562" s="2"/>
      <c r="B1562" s="2"/>
      <c r="C1562" s="2"/>
      <c r="D1562" s="2"/>
      <c r="E1562" s="2"/>
      <c r="F1562" s="2"/>
      <c r="G1562" s="25"/>
      <c r="I1562" s="23"/>
    </row>
    <row r="1563" spans="1:9" ht="12.75">
      <c r="A1563" s="2"/>
      <c r="B1563" s="2"/>
      <c r="C1563" s="2"/>
      <c r="D1563" s="2"/>
      <c r="E1563" s="2"/>
      <c r="F1563" s="2"/>
      <c r="G1563" s="25"/>
      <c r="I1563" s="23"/>
    </row>
    <row r="1564" spans="1:9" ht="12.75">
      <c r="A1564" s="2"/>
      <c r="B1564" s="2"/>
      <c r="C1564" s="2"/>
      <c r="D1564" s="2"/>
      <c r="E1564" s="2"/>
      <c r="F1564" s="2"/>
      <c r="G1564" s="25"/>
      <c r="I1564" s="23"/>
    </row>
    <row r="1565" spans="1:9" ht="12.75">
      <c r="A1565" s="2"/>
      <c r="B1565" s="2"/>
      <c r="C1565" s="2"/>
      <c r="D1565" s="2"/>
      <c r="E1565" s="2"/>
      <c r="F1565" s="2"/>
      <c r="G1565" s="25"/>
      <c r="I1565" s="23"/>
    </row>
    <row r="1566" spans="1:9" ht="12.75">
      <c r="A1566" s="2"/>
      <c r="B1566" s="2"/>
      <c r="C1566" s="2"/>
      <c r="D1566" s="2"/>
      <c r="E1566" s="2"/>
      <c r="F1566" s="2"/>
      <c r="G1566" s="25"/>
      <c r="I1566" s="23"/>
    </row>
    <row r="1567" spans="1:9" ht="12.75">
      <c r="A1567" s="2"/>
      <c r="B1567" s="2"/>
      <c r="C1567" s="2"/>
      <c r="D1567" s="2"/>
      <c r="E1567" s="2"/>
      <c r="F1567" s="2"/>
      <c r="G1567" s="25"/>
      <c r="I1567" s="23"/>
    </row>
    <row r="1568" spans="1:9" ht="12.75">
      <c r="A1568" s="2"/>
      <c r="B1568" s="2"/>
      <c r="C1568" s="2"/>
      <c r="D1568" s="2"/>
      <c r="E1568" s="2"/>
      <c r="F1568" s="2"/>
      <c r="G1568" s="25"/>
      <c r="I1568" s="23"/>
    </row>
    <row r="1569" spans="1:9" ht="12.75">
      <c r="A1569" s="2"/>
      <c r="B1569" s="2"/>
      <c r="C1569" s="2"/>
      <c r="D1569" s="2"/>
      <c r="E1569" s="2"/>
      <c r="F1569" s="2"/>
      <c r="G1569" s="25"/>
      <c r="I1569" s="23"/>
    </row>
    <row r="1570" spans="1:9" ht="12.75">
      <c r="A1570" s="2"/>
      <c r="B1570" s="2"/>
      <c r="C1570" s="2"/>
      <c r="D1570" s="2"/>
      <c r="E1570" s="2"/>
      <c r="F1570" s="2"/>
      <c r="G1570" s="25"/>
      <c r="I1570" s="23"/>
    </row>
    <row r="1571" spans="1:9" ht="12.75">
      <c r="A1571" s="2"/>
      <c r="B1571" s="2"/>
      <c r="C1571" s="2"/>
      <c r="D1571" s="2"/>
      <c r="E1571" s="2"/>
      <c r="F1571" s="2"/>
      <c r="G1571" s="25"/>
      <c r="I1571" s="23"/>
    </row>
    <row r="1572" spans="1:9" ht="12.75">
      <c r="A1572" s="2"/>
      <c r="B1572" s="2"/>
      <c r="C1572" s="2"/>
      <c r="D1572" s="2"/>
      <c r="E1572" s="2"/>
      <c r="F1572" s="2"/>
      <c r="G1572" s="25"/>
      <c r="I1572" s="23"/>
    </row>
    <row r="1573" spans="1:9" ht="12.75">
      <c r="A1573" s="2"/>
      <c r="B1573" s="2"/>
      <c r="C1573" s="2"/>
      <c r="D1573" s="2"/>
      <c r="E1573" s="2"/>
      <c r="F1573" s="2"/>
      <c r="G1573" s="25"/>
      <c r="I1573" s="23"/>
    </row>
    <row r="1574" spans="1:9" ht="12.75">
      <c r="A1574" s="2"/>
      <c r="B1574" s="2"/>
      <c r="C1574" s="2"/>
      <c r="D1574" s="2"/>
      <c r="E1574" s="2"/>
      <c r="F1574" s="2"/>
      <c r="G1574" s="25"/>
      <c r="I1574" s="23"/>
    </row>
    <row r="1575" spans="1:9" ht="12.75">
      <c r="A1575" s="2"/>
      <c r="B1575" s="2"/>
      <c r="C1575" s="2"/>
      <c r="D1575" s="2"/>
      <c r="E1575" s="2"/>
      <c r="F1575" s="2"/>
      <c r="G1575" s="25"/>
      <c r="I1575" s="23"/>
    </row>
    <row r="1576" spans="1:9" ht="12.75">
      <c r="A1576" s="2"/>
      <c r="B1576" s="2"/>
      <c r="C1576" s="2"/>
      <c r="D1576" s="2"/>
      <c r="E1576" s="2"/>
      <c r="F1576" s="2"/>
      <c r="G1576" s="25"/>
      <c r="I1576" s="23"/>
    </row>
    <row r="1577" spans="1:9" ht="12.75">
      <c r="A1577" s="2"/>
      <c r="B1577" s="2"/>
      <c r="C1577" s="2"/>
      <c r="D1577" s="2"/>
      <c r="E1577" s="2"/>
      <c r="F1577" s="2"/>
      <c r="G1577" s="25"/>
      <c r="I1577" s="23"/>
    </row>
    <row r="1578" spans="1:9" ht="12.75">
      <c r="A1578" s="2"/>
      <c r="B1578" s="2"/>
      <c r="C1578" s="2"/>
      <c r="D1578" s="2"/>
      <c r="E1578" s="2"/>
      <c r="F1578" s="2"/>
      <c r="G1578" s="25"/>
      <c r="I1578" s="23"/>
    </row>
    <row r="1579" spans="1:9" ht="12.75">
      <c r="A1579" s="2"/>
      <c r="B1579" s="2"/>
      <c r="C1579" s="2"/>
      <c r="D1579" s="2"/>
      <c r="E1579" s="2"/>
      <c r="F1579" s="2"/>
      <c r="G1579" s="25"/>
      <c r="I1579" s="23"/>
    </row>
    <row r="1580" spans="1:9" ht="12.75">
      <c r="A1580" s="2"/>
      <c r="B1580" s="2"/>
      <c r="C1580" s="2"/>
      <c r="D1580" s="2"/>
      <c r="E1580" s="2"/>
      <c r="F1580" s="2"/>
      <c r="G1580" s="25"/>
      <c r="I1580" s="23"/>
    </row>
    <row r="1581" spans="1:9" ht="12.75">
      <c r="A1581" s="2"/>
      <c r="B1581" s="2"/>
      <c r="C1581" s="2"/>
      <c r="D1581" s="2"/>
      <c r="E1581" s="2"/>
      <c r="F1581" s="2"/>
      <c r="G1581" s="25"/>
      <c r="I1581" s="23"/>
    </row>
    <row r="1582" spans="1:9" ht="12.75">
      <c r="A1582" s="2"/>
      <c r="B1582" s="2"/>
      <c r="C1582" s="2"/>
      <c r="D1582" s="2"/>
      <c r="E1582" s="2"/>
      <c r="F1582" s="2"/>
      <c r="G1582" s="25"/>
      <c r="I1582" s="23"/>
    </row>
    <row r="1583" spans="1:9" ht="12.75">
      <c r="A1583" s="2"/>
      <c r="B1583" s="2"/>
      <c r="C1583" s="2"/>
      <c r="D1583" s="2"/>
      <c r="E1583" s="2"/>
      <c r="F1583" s="2"/>
      <c r="G1583" s="25"/>
      <c r="I1583" s="23"/>
    </row>
    <row r="1584" spans="1:9" ht="12.75">
      <c r="A1584" s="2"/>
      <c r="B1584" s="2"/>
      <c r="C1584" s="2"/>
      <c r="D1584" s="2"/>
      <c r="E1584" s="2"/>
      <c r="F1584" s="2"/>
      <c r="G1584" s="25"/>
      <c r="I1584" s="23"/>
    </row>
    <row r="1585" spans="1:9" ht="12.75">
      <c r="A1585" s="2"/>
      <c r="B1585" s="2"/>
      <c r="C1585" s="2"/>
      <c r="D1585" s="2"/>
      <c r="E1585" s="2"/>
      <c r="F1585" s="2"/>
      <c r="G1585" s="25"/>
      <c r="I1585" s="23"/>
    </row>
    <row r="1586" spans="1:9" ht="12.75">
      <c r="A1586" s="2"/>
      <c r="B1586" s="2"/>
      <c r="C1586" s="2"/>
      <c r="D1586" s="2"/>
      <c r="E1586" s="2"/>
      <c r="F1586" s="2"/>
      <c r="G1586" s="25"/>
      <c r="I1586" s="23"/>
    </row>
    <row r="1587" spans="1:9" ht="12.75">
      <c r="A1587" s="2"/>
      <c r="B1587" s="2"/>
      <c r="C1587" s="2"/>
      <c r="D1587" s="2"/>
      <c r="E1587" s="2"/>
      <c r="F1587" s="2"/>
      <c r="G1587" s="25"/>
      <c r="I1587" s="23"/>
    </row>
    <row r="1588" spans="1:9" ht="12.75">
      <c r="A1588" s="2"/>
      <c r="B1588" s="2"/>
      <c r="C1588" s="2"/>
      <c r="D1588" s="2"/>
      <c r="E1588" s="2"/>
      <c r="F1588" s="2"/>
      <c r="G1588" s="25"/>
      <c r="I1588" s="23"/>
    </row>
    <row r="1589" spans="1:9" ht="12.75">
      <c r="A1589" s="2"/>
      <c r="B1589" s="2"/>
      <c r="C1589" s="2"/>
      <c r="D1589" s="2"/>
      <c r="E1589" s="2"/>
      <c r="F1589" s="2"/>
      <c r="G1589" s="25"/>
      <c r="I1589" s="23"/>
    </row>
    <row r="1590" spans="1:9" ht="12.75">
      <c r="A1590" s="2"/>
      <c r="B1590" s="2"/>
      <c r="C1590" s="2"/>
      <c r="D1590" s="2"/>
      <c r="E1590" s="2"/>
      <c r="F1590" s="2"/>
      <c r="G1590" s="25"/>
      <c r="I1590" s="23"/>
    </row>
    <row r="1591" spans="1:9" ht="12.75">
      <c r="A1591" s="2"/>
      <c r="B1591" s="2"/>
      <c r="C1591" s="2"/>
      <c r="D1591" s="2"/>
      <c r="E1591" s="2"/>
      <c r="F1591" s="2"/>
      <c r="G1591" s="25"/>
      <c r="I1591" s="23"/>
    </row>
    <row r="1592" spans="1:9" ht="12.75">
      <c r="A1592" s="2"/>
      <c r="B1592" s="2"/>
      <c r="C1592" s="2"/>
      <c r="D1592" s="2"/>
      <c r="E1592" s="2"/>
      <c r="F1592" s="2"/>
      <c r="G1592" s="25"/>
      <c r="I1592" s="23"/>
    </row>
    <row r="1593" spans="1:9" ht="12.75">
      <c r="A1593" s="2"/>
      <c r="B1593" s="2"/>
      <c r="C1593" s="2"/>
      <c r="D1593" s="2"/>
      <c r="E1593" s="2"/>
      <c r="F1593" s="2"/>
      <c r="G1593" s="25"/>
      <c r="I1593" s="23"/>
    </row>
    <row r="1594" spans="1:9" ht="12.75">
      <c r="A1594" s="2"/>
      <c r="B1594" s="2"/>
      <c r="C1594" s="2"/>
      <c r="D1594" s="2"/>
      <c r="E1594" s="2"/>
      <c r="F1594" s="2"/>
      <c r="G1594" s="25"/>
      <c r="I1594" s="23"/>
    </row>
    <row r="1595" spans="1:9" ht="12.75">
      <c r="A1595" s="2"/>
      <c r="B1595" s="2"/>
      <c r="C1595" s="2"/>
      <c r="D1595" s="2"/>
      <c r="E1595" s="2"/>
      <c r="F1595" s="2"/>
      <c r="G1595" s="25"/>
      <c r="I1595" s="23"/>
    </row>
    <row r="1596" spans="1:9" ht="12.75">
      <c r="A1596" s="2"/>
      <c r="B1596" s="2"/>
      <c r="C1596" s="2"/>
      <c r="D1596" s="2"/>
      <c r="E1596" s="2"/>
      <c r="F1596" s="2"/>
      <c r="G1596" s="25"/>
      <c r="I1596" s="23"/>
    </row>
    <row r="1597" spans="1:9" ht="12.75">
      <c r="A1597" s="2"/>
      <c r="B1597" s="2"/>
      <c r="C1597" s="2"/>
      <c r="D1597" s="2"/>
      <c r="E1597" s="2"/>
      <c r="F1597" s="2"/>
      <c r="G1597" s="25"/>
      <c r="I1597" s="23"/>
    </row>
    <row r="1598" spans="1:9" ht="12.75">
      <c r="A1598" s="2"/>
      <c r="B1598" s="2"/>
      <c r="C1598" s="2"/>
      <c r="D1598" s="2"/>
      <c r="E1598" s="2"/>
      <c r="F1598" s="2"/>
      <c r="G1598" s="25"/>
      <c r="I1598" s="23"/>
    </row>
    <row r="1599" spans="1:9" ht="12.75">
      <c r="A1599" s="2"/>
      <c r="B1599" s="2"/>
      <c r="C1599" s="2"/>
      <c r="D1599" s="2"/>
      <c r="E1599" s="2"/>
      <c r="F1599" s="2"/>
      <c r="G1599" s="25"/>
      <c r="I1599" s="23"/>
    </row>
    <row r="1600" spans="1:9" ht="12.75">
      <c r="A1600" s="2"/>
      <c r="B1600" s="2"/>
      <c r="C1600" s="2"/>
      <c r="D1600" s="2"/>
      <c r="E1600" s="2"/>
      <c r="F1600" s="2"/>
      <c r="G1600" s="25"/>
      <c r="I1600" s="23"/>
    </row>
    <row r="1601" spans="1:9" ht="12.75">
      <c r="A1601" s="2"/>
      <c r="B1601" s="2"/>
      <c r="C1601" s="2"/>
      <c r="D1601" s="2"/>
      <c r="E1601" s="2"/>
      <c r="F1601" s="2"/>
      <c r="G1601" s="25"/>
      <c r="I1601" s="23"/>
    </row>
    <row r="1602" spans="1:9" ht="12.75">
      <c r="A1602" s="2"/>
      <c r="B1602" s="2"/>
      <c r="C1602" s="2"/>
      <c r="D1602" s="2"/>
      <c r="E1602" s="2"/>
      <c r="F1602" s="2"/>
      <c r="G1602" s="25"/>
      <c r="I1602" s="23"/>
    </row>
    <row r="1603" spans="1:9" ht="12.75">
      <c r="A1603" s="2"/>
      <c r="B1603" s="2"/>
      <c r="C1603" s="2"/>
      <c r="D1603" s="2"/>
      <c r="E1603" s="2"/>
      <c r="F1603" s="2"/>
      <c r="G1603" s="25"/>
      <c r="I1603" s="23"/>
    </row>
    <row r="1604" spans="1:9" ht="12.75">
      <c r="A1604" s="2"/>
      <c r="B1604" s="2"/>
      <c r="C1604" s="2"/>
      <c r="D1604" s="2"/>
      <c r="E1604" s="2"/>
      <c r="F1604" s="2"/>
      <c r="G1604" s="25"/>
      <c r="I1604" s="23"/>
    </row>
    <row r="1605" spans="1:9" ht="12.75">
      <c r="A1605" s="2"/>
      <c r="B1605" s="2"/>
      <c r="C1605" s="2"/>
      <c r="D1605" s="2"/>
      <c r="E1605" s="2"/>
      <c r="F1605" s="2"/>
      <c r="G1605" s="25"/>
      <c r="I1605" s="23"/>
    </row>
    <row r="1606" spans="1:9" ht="12.75">
      <c r="A1606" s="2"/>
      <c r="B1606" s="2"/>
      <c r="C1606" s="2"/>
      <c r="D1606" s="2"/>
      <c r="E1606" s="2"/>
      <c r="F1606" s="2"/>
      <c r="G1606" s="25"/>
      <c r="I1606" s="23"/>
    </row>
    <row r="1607" spans="1:9" ht="12.75">
      <c r="A1607" s="2"/>
      <c r="B1607" s="2"/>
      <c r="C1607" s="2"/>
      <c r="D1607" s="2"/>
      <c r="E1607" s="2"/>
      <c r="F1607" s="2"/>
      <c r="G1607" s="25"/>
      <c r="I1607" s="23"/>
    </row>
    <row r="1608" spans="1:9" ht="12.75">
      <c r="A1608" s="2"/>
      <c r="B1608" s="2"/>
      <c r="C1608" s="2"/>
      <c r="D1608" s="2"/>
      <c r="E1608" s="2"/>
      <c r="F1608" s="2"/>
      <c r="G1608" s="25"/>
      <c r="I1608" s="23"/>
    </row>
    <row r="1609" spans="1:9" ht="12.75">
      <c r="A1609" s="2"/>
      <c r="B1609" s="2"/>
      <c r="C1609" s="2"/>
      <c r="D1609" s="2"/>
      <c r="E1609" s="2"/>
      <c r="F1609" s="2"/>
      <c r="G1609" s="25"/>
      <c r="I1609" s="23"/>
    </row>
    <row r="1610" spans="1:9" ht="12.75">
      <c r="A1610" s="2"/>
      <c r="B1610" s="2"/>
      <c r="C1610" s="2"/>
      <c r="D1610" s="2"/>
      <c r="E1610" s="2"/>
      <c r="F1610" s="2"/>
      <c r="G1610" s="25"/>
      <c r="I1610" s="23"/>
    </row>
    <row r="1611" spans="1:9" ht="12.75">
      <c r="A1611" s="2"/>
      <c r="B1611" s="2"/>
      <c r="C1611" s="2"/>
      <c r="D1611" s="2"/>
      <c r="E1611" s="2"/>
      <c r="F1611" s="2"/>
      <c r="G1611" s="25"/>
      <c r="I1611" s="23"/>
    </row>
    <row r="1612" spans="1:9" ht="12.75">
      <c r="A1612" s="2"/>
      <c r="B1612" s="2"/>
      <c r="C1612" s="2"/>
      <c r="D1612" s="2"/>
      <c r="E1612" s="2"/>
      <c r="F1612" s="2"/>
      <c r="G1612" s="25"/>
      <c r="I1612" s="23"/>
    </row>
    <row r="1613" spans="1:9" ht="12.75">
      <c r="A1613" s="2"/>
      <c r="B1613" s="2"/>
      <c r="C1613" s="2"/>
      <c r="D1613" s="2"/>
      <c r="E1613" s="2"/>
      <c r="F1613" s="2"/>
      <c r="G1613" s="25"/>
      <c r="I1613" s="23"/>
    </row>
    <row r="1614" spans="1:9" ht="12.75">
      <c r="A1614" s="2"/>
      <c r="B1614" s="2"/>
      <c r="C1614" s="2"/>
      <c r="D1614" s="2"/>
      <c r="E1614" s="2"/>
      <c r="F1614" s="2"/>
      <c r="G1614" s="25"/>
      <c r="I1614" s="23"/>
    </row>
    <row r="1615" spans="1:9" ht="12.75">
      <c r="A1615" s="2"/>
      <c r="B1615" s="2"/>
      <c r="C1615" s="2"/>
      <c r="D1615" s="2"/>
      <c r="E1615" s="2"/>
      <c r="F1615" s="2"/>
      <c r="G1615" s="25"/>
      <c r="I1615" s="23"/>
    </row>
    <row r="1616" spans="1:9" ht="12.75">
      <c r="A1616" s="2"/>
      <c r="B1616" s="2"/>
      <c r="C1616" s="2"/>
      <c r="D1616" s="2"/>
      <c r="E1616" s="2"/>
      <c r="F1616" s="2"/>
      <c r="G1616" s="25"/>
      <c r="I1616" s="23"/>
    </row>
    <row r="1617" spans="1:9" ht="12.75">
      <c r="A1617" s="2"/>
      <c r="B1617" s="2"/>
      <c r="C1617" s="2"/>
      <c r="D1617" s="2"/>
      <c r="E1617" s="2"/>
      <c r="F1617" s="2"/>
      <c r="G1617" s="25"/>
      <c r="I1617" s="23"/>
    </row>
    <row r="1618" spans="1:9" ht="12.75">
      <c r="A1618" s="2"/>
      <c r="B1618" s="2"/>
      <c r="C1618" s="2"/>
      <c r="D1618" s="2"/>
      <c r="E1618" s="2"/>
      <c r="F1618" s="2"/>
      <c r="G1618" s="25"/>
      <c r="I1618" s="23"/>
    </row>
    <row r="1619" spans="1:9" ht="12.75">
      <c r="A1619" s="2"/>
      <c r="B1619" s="2"/>
      <c r="C1619" s="2"/>
      <c r="D1619" s="2"/>
      <c r="E1619" s="2"/>
      <c r="F1619" s="2"/>
      <c r="G1619" s="25"/>
      <c r="I1619" s="23"/>
    </row>
    <row r="1620" spans="1:9" ht="12.75">
      <c r="A1620" s="2"/>
      <c r="B1620" s="2"/>
      <c r="C1620" s="2"/>
      <c r="D1620" s="2"/>
      <c r="E1620" s="2"/>
      <c r="F1620" s="2"/>
      <c r="G1620" s="25"/>
      <c r="I1620" s="23"/>
    </row>
    <row r="1621" spans="1:9" ht="12.75">
      <c r="A1621" s="2"/>
      <c r="B1621" s="2"/>
      <c r="C1621" s="2"/>
      <c r="D1621" s="2"/>
      <c r="E1621" s="2"/>
      <c r="F1621" s="2"/>
      <c r="G1621" s="25"/>
      <c r="I1621" s="23"/>
    </row>
    <row r="1622" spans="1:9" ht="12.75">
      <c r="A1622" s="2"/>
      <c r="B1622" s="2"/>
      <c r="C1622" s="2"/>
      <c r="D1622" s="2"/>
      <c r="E1622" s="2"/>
      <c r="F1622" s="2"/>
      <c r="G1622" s="25"/>
      <c r="I1622" s="23"/>
    </row>
    <row r="1623" spans="1:9" ht="12.75">
      <c r="A1623" s="2"/>
      <c r="B1623" s="2"/>
      <c r="C1623" s="2"/>
      <c r="D1623" s="2"/>
      <c r="E1623" s="2"/>
      <c r="F1623" s="2"/>
      <c r="G1623" s="25"/>
      <c r="I1623" s="23"/>
    </row>
    <row r="1624" spans="1:9" ht="12.75">
      <c r="A1624" s="2"/>
      <c r="B1624" s="2"/>
      <c r="C1624" s="2"/>
      <c r="D1624" s="2"/>
      <c r="E1624" s="2"/>
      <c r="F1624" s="2"/>
      <c r="G1624" s="25"/>
      <c r="I1624" s="23"/>
    </row>
    <row r="1625" spans="1:9" ht="12.75">
      <c r="A1625" s="2"/>
      <c r="B1625" s="2"/>
      <c r="C1625" s="2"/>
      <c r="D1625" s="2"/>
      <c r="E1625" s="2"/>
      <c r="F1625" s="2"/>
      <c r="G1625" s="25"/>
      <c r="I1625" s="23"/>
    </row>
    <row r="1626" spans="1:9" ht="12.75">
      <c r="A1626" s="2"/>
      <c r="B1626" s="2"/>
      <c r="C1626" s="2"/>
      <c r="D1626" s="2"/>
      <c r="E1626" s="2"/>
      <c r="F1626" s="2"/>
      <c r="G1626" s="25"/>
      <c r="I1626" s="23"/>
    </row>
    <row r="1627" spans="1:9" ht="12.75">
      <c r="A1627" s="2"/>
      <c r="B1627" s="2"/>
      <c r="C1627" s="2"/>
      <c r="D1627" s="2"/>
      <c r="E1627" s="2"/>
      <c r="F1627" s="2"/>
      <c r="G1627" s="25"/>
      <c r="I1627" s="23"/>
    </row>
    <row r="1628" spans="1:9" ht="12.75">
      <c r="A1628" s="2"/>
      <c r="B1628" s="2"/>
      <c r="C1628" s="2"/>
      <c r="D1628" s="2"/>
      <c r="E1628" s="2"/>
      <c r="F1628" s="2"/>
      <c r="G1628" s="25"/>
      <c r="I1628" s="23"/>
    </row>
    <row r="1629" spans="1:9" ht="12.75">
      <c r="A1629" s="2"/>
      <c r="B1629" s="2"/>
      <c r="C1629" s="2"/>
      <c r="D1629" s="2"/>
      <c r="E1629" s="2"/>
      <c r="F1629" s="2"/>
      <c r="G1629" s="25"/>
      <c r="I1629" s="23"/>
    </row>
    <row r="1630" spans="1:9" ht="12.75">
      <c r="A1630" s="2"/>
      <c r="B1630" s="2"/>
      <c r="C1630" s="2"/>
      <c r="D1630" s="2"/>
      <c r="E1630" s="2"/>
      <c r="F1630" s="2"/>
      <c r="G1630" s="25"/>
      <c r="I1630" s="23"/>
    </row>
    <row r="1631" spans="1:9" ht="12.75">
      <c r="A1631" s="2"/>
      <c r="B1631" s="2"/>
      <c r="C1631" s="2"/>
      <c r="D1631" s="2"/>
      <c r="E1631" s="2"/>
      <c r="F1631" s="2"/>
      <c r="G1631" s="25"/>
      <c r="I1631" s="23"/>
    </row>
    <row r="1632" spans="1:9" ht="12.75">
      <c r="A1632" s="2"/>
      <c r="B1632" s="2"/>
      <c r="C1632" s="2"/>
      <c r="D1632" s="2"/>
      <c r="E1632" s="2"/>
      <c r="F1632" s="2"/>
      <c r="G1632" s="25"/>
      <c r="I1632" s="23"/>
    </row>
    <row r="1633" spans="1:9" ht="12.75">
      <c r="A1633" s="2"/>
      <c r="B1633" s="2"/>
      <c r="C1633" s="2"/>
      <c r="D1633" s="2"/>
      <c r="E1633" s="2"/>
      <c r="F1633" s="2"/>
      <c r="G1633" s="25"/>
      <c r="I1633" s="23"/>
    </row>
    <row r="1634" spans="1:9" ht="12.75">
      <c r="A1634" s="2"/>
      <c r="B1634" s="2"/>
      <c r="C1634" s="2"/>
      <c r="D1634" s="2"/>
      <c r="E1634" s="2"/>
      <c r="F1634" s="2"/>
      <c r="G1634" s="25"/>
      <c r="I1634" s="23"/>
    </row>
    <row r="1635" spans="1:9" ht="12.75">
      <c r="A1635" s="2"/>
      <c r="B1635" s="2"/>
      <c r="C1635" s="2"/>
      <c r="D1635" s="2"/>
      <c r="E1635" s="2"/>
      <c r="F1635" s="2"/>
      <c r="G1635" s="25"/>
      <c r="I1635" s="23"/>
    </row>
    <row r="1636" spans="1:9" ht="12.75">
      <c r="A1636" s="2"/>
      <c r="B1636" s="2"/>
      <c r="C1636" s="2"/>
      <c r="D1636" s="2"/>
      <c r="E1636" s="2"/>
      <c r="F1636" s="2"/>
      <c r="G1636" s="25"/>
      <c r="I1636" s="23"/>
    </row>
    <row r="1637" spans="1:9" ht="12.75">
      <c r="A1637" s="2"/>
      <c r="B1637" s="2"/>
      <c r="C1637" s="2"/>
      <c r="D1637" s="2"/>
      <c r="E1637" s="2"/>
      <c r="F1637" s="2"/>
      <c r="G1637" s="25"/>
      <c r="I1637" s="23"/>
    </row>
    <row r="1638" spans="1:9" ht="12.75">
      <c r="A1638" s="2"/>
      <c r="B1638" s="2"/>
      <c r="C1638" s="2"/>
      <c r="D1638" s="2"/>
      <c r="E1638" s="2"/>
      <c r="F1638" s="2"/>
      <c r="G1638" s="25"/>
      <c r="I1638" s="23"/>
    </row>
    <row r="1639" spans="1:9" ht="12.75">
      <c r="A1639" s="2"/>
      <c r="B1639" s="2"/>
      <c r="C1639" s="2"/>
      <c r="D1639" s="2"/>
      <c r="E1639" s="2"/>
      <c r="F1639" s="2"/>
      <c r="G1639" s="25"/>
      <c r="I1639" s="23"/>
    </row>
    <row r="1640" spans="1:9" ht="12.75">
      <c r="A1640" s="2"/>
      <c r="B1640" s="2"/>
      <c r="C1640" s="2"/>
      <c r="D1640" s="2"/>
      <c r="E1640" s="2"/>
      <c r="F1640" s="2"/>
      <c r="G1640" s="25"/>
      <c r="I1640" s="23"/>
    </row>
    <row r="1641" spans="1:9" ht="12.75">
      <c r="A1641" s="2"/>
      <c r="B1641" s="2"/>
      <c r="C1641" s="2"/>
      <c r="D1641" s="2"/>
      <c r="E1641" s="2"/>
      <c r="F1641" s="2"/>
      <c r="G1641" s="25"/>
      <c r="I1641" s="23"/>
    </row>
    <row r="1642" spans="1:9" ht="12.75">
      <c r="A1642" s="2"/>
      <c r="B1642" s="2"/>
      <c r="C1642" s="2"/>
      <c r="D1642" s="2"/>
      <c r="E1642" s="2"/>
      <c r="F1642" s="2"/>
      <c r="G1642" s="25"/>
      <c r="I1642" s="23"/>
    </row>
    <row r="1643" spans="1:9" ht="12.75">
      <c r="A1643" s="2"/>
      <c r="B1643" s="2"/>
      <c r="C1643" s="2"/>
      <c r="D1643" s="2"/>
      <c r="E1643" s="2"/>
      <c r="F1643" s="2"/>
      <c r="G1643" s="25"/>
      <c r="I1643" s="23"/>
    </row>
    <row r="1644" spans="1:9" ht="12.75">
      <c r="A1644" s="2"/>
      <c r="B1644" s="2"/>
      <c r="C1644" s="2"/>
      <c r="D1644" s="2"/>
      <c r="E1644" s="2"/>
      <c r="F1644" s="2"/>
      <c r="G1644" s="25"/>
      <c r="I1644" s="23"/>
    </row>
    <row r="1645" spans="1:9" ht="12.75">
      <c r="A1645" s="2"/>
      <c r="B1645" s="2"/>
      <c r="C1645" s="2"/>
      <c r="D1645" s="2"/>
      <c r="E1645" s="2"/>
      <c r="F1645" s="2"/>
      <c r="G1645" s="25"/>
      <c r="I1645" s="23"/>
    </row>
    <row r="1646" spans="1:9" ht="12.75">
      <c r="A1646" s="2"/>
      <c r="B1646" s="2"/>
      <c r="C1646" s="2"/>
      <c r="D1646" s="2"/>
      <c r="E1646" s="2"/>
      <c r="F1646" s="2"/>
      <c r="G1646" s="25"/>
      <c r="I1646" s="23"/>
    </row>
    <row r="1647" spans="1:9" ht="12.75">
      <c r="A1647" s="2"/>
      <c r="B1647" s="2"/>
      <c r="C1647" s="2"/>
      <c r="D1647" s="2"/>
      <c r="E1647" s="2"/>
      <c r="F1647" s="2"/>
      <c r="G1647" s="25"/>
      <c r="I1647" s="23"/>
    </row>
    <row r="1648" spans="1:9" ht="12.75">
      <c r="A1648" s="2"/>
      <c r="B1648" s="2"/>
      <c r="C1648" s="2"/>
      <c r="D1648" s="2"/>
      <c r="E1648" s="2"/>
      <c r="F1648" s="2"/>
      <c r="G1648" s="25"/>
      <c r="I1648" s="23"/>
    </row>
    <row r="1649" spans="1:9" ht="12.75">
      <c r="A1649" s="2"/>
      <c r="B1649" s="2"/>
      <c r="C1649" s="2"/>
      <c r="D1649" s="2"/>
      <c r="E1649" s="2"/>
      <c r="F1649" s="2"/>
      <c r="G1649" s="25"/>
      <c r="I1649" s="23"/>
    </row>
    <row r="1650" spans="1:9" ht="12.75">
      <c r="A1650" s="2"/>
      <c r="B1650" s="2"/>
      <c r="C1650" s="2"/>
      <c r="D1650" s="2"/>
      <c r="E1650" s="2"/>
      <c r="F1650" s="2"/>
      <c r="G1650" s="25"/>
      <c r="I1650" s="23"/>
    </row>
    <row r="1651" spans="1:9" ht="12.75">
      <c r="A1651" s="2"/>
      <c r="B1651" s="2"/>
      <c r="C1651" s="2"/>
      <c r="D1651" s="2"/>
      <c r="E1651" s="2"/>
      <c r="F1651" s="2"/>
      <c r="G1651" s="25"/>
      <c r="I1651" s="23"/>
    </row>
    <row r="1652" spans="1:9" ht="12.75">
      <c r="A1652" s="2"/>
      <c r="B1652" s="2"/>
      <c r="C1652" s="2"/>
      <c r="D1652" s="2"/>
      <c r="E1652" s="2"/>
      <c r="F1652" s="2"/>
      <c r="G1652" s="25"/>
      <c r="I1652" s="23"/>
    </row>
    <row r="1653" spans="1:9" ht="12.75">
      <c r="A1653" s="2"/>
      <c r="B1653" s="2"/>
      <c r="C1653" s="2"/>
      <c r="D1653" s="2"/>
      <c r="E1653" s="2"/>
      <c r="F1653" s="2"/>
      <c r="G1653" s="25"/>
      <c r="I1653" s="23"/>
    </row>
    <row r="1654" spans="1:9" ht="12.75">
      <c r="A1654" s="2"/>
      <c r="B1654" s="2"/>
      <c r="C1654" s="2"/>
      <c r="D1654" s="2"/>
      <c r="E1654" s="2"/>
      <c r="F1654" s="2"/>
      <c r="G1654" s="25"/>
      <c r="I1654" s="23"/>
    </row>
    <row r="1655" spans="1:9" ht="12.75">
      <c r="A1655" s="2"/>
      <c r="B1655" s="2"/>
      <c r="C1655" s="2"/>
      <c r="D1655" s="2"/>
      <c r="E1655" s="2"/>
      <c r="F1655" s="2"/>
      <c r="G1655" s="25"/>
      <c r="I1655" s="23"/>
    </row>
    <row r="1656" spans="7:9" ht="12.75">
      <c r="G1656" s="25"/>
      <c r="I1656" s="23"/>
    </row>
    <row r="1657" spans="7:9" ht="12.75">
      <c r="G1657" s="25"/>
      <c r="I1657" s="23"/>
    </row>
    <row r="1658" spans="7:9" ht="12.75">
      <c r="G1658" s="25"/>
      <c r="I1658" s="23"/>
    </row>
    <row r="1659" spans="7:9" ht="12.75">
      <c r="G1659" s="25"/>
      <c r="I1659" s="23"/>
    </row>
    <row r="1660" spans="7:9" ht="12.75">
      <c r="G1660" s="25"/>
      <c r="I1660" s="23"/>
    </row>
    <row r="1661" spans="7:9" ht="12.75">
      <c r="G1661" s="25"/>
      <c r="I1661" s="23"/>
    </row>
    <row r="1662" spans="7:9" ht="12.75">
      <c r="G1662" s="25"/>
      <c r="I1662" s="23"/>
    </row>
    <row r="1663" spans="7:9" ht="12.75">
      <c r="G1663" s="25"/>
      <c r="I1663" s="23"/>
    </row>
    <row r="1664" spans="7:9" ht="12.75">
      <c r="G1664" s="25"/>
      <c r="I1664" s="23"/>
    </row>
    <row r="1665" spans="7:9" ht="12.75">
      <c r="G1665" s="25"/>
      <c r="I1665" s="23"/>
    </row>
    <row r="1666" spans="7:9" ht="12.75">
      <c r="G1666" s="25"/>
      <c r="I1666" s="23"/>
    </row>
    <row r="1667" spans="7:9" ht="12.75">
      <c r="G1667" s="25"/>
      <c r="I1667" s="23"/>
    </row>
    <row r="1668" spans="7:9" ht="12.75">
      <c r="G1668" s="25"/>
      <c r="I1668" s="23"/>
    </row>
    <row r="1669" spans="7:9" ht="12.75">
      <c r="G1669" s="25"/>
      <c r="I1669" s="23"/>
    </row>
    <row r="1670" spans="7:9" ht="12.75">
      <c r="G1670" s="25"/>
      <c r="I1670" s="23"/>
    </row>
    <row r="1671" spans="7:9" ht="12.75">
      <c r="G1671" s="25"/>
      <c r="I1671" s="23"/>
    </row>
    <row r="1672" spans="7:9" ht="12.75">
      <c r="G1672" s="25"/>
      <c r="I1672" s="23"/>
    </row>
    <row r="1673" spans="7:9" ht="12.75">
      <c r="G1673" s="25"/>
      <c r="I1673" s="23"/>
    </row>
    <row r="1674" spans="7:9" ht="12.75">
      <c r="G1674" s="25"/>
      <c r="I1674" s="23"/>
    </row>
    <row r="1675" spans="7:9" ht="12.75">
      <c r="G1675" s="25"/>
      <c r="I1675" s="23"/>
    </row>
    <row r="1676" spans="7:9" ht="12.75">
      <c r="G1676" s="25"/>
      <c r="I1676" s="23"/>
    </row>
    <row r="1677" spans="7:9" ht="12.75">
      <c r="G1677" s="25"/>
      <c r="I1677" s="23"/>
    </row>
    <row r="1678" spans="7:9" ht="12.75">
      <c r="G1678" s="25"/>
      <c r="I1678" s="23"/>
    </row>
    <row r="1679" spans="7:9" ht="12.75">
      <c r="G1679" s="25"/>
      <c r="I1679" s="23"/>
    </row>
    <row r="1680" spans="7:9" ht="12.75">
      <c r="G1680" s="25"/>
      <c r="I1680" s="23"/>
    </row>
    <row r="1681" spans="7:9" ht="12.75">
      <c r="G1681" s="25"/>
      <c r="I1681" s="23"/>
    </row>
    <row r="1682" spans="7:9" ht="12.75">
      <c r="G1682" s="25"/>
      <c r="I1682" s="23"/>
    </row>
    <row r="1683" spans="7:9" ht="12.75">
      <c r="G1683" s="25"/>
      <c r="I1683" s="23"/>
    </row>
    <row r="1684" spans="7:9" ht="12.75">
      <c r="G1684" s="25"/>
      <c r="I1684" s="23"/>
    </row>
    <row r="1685" spans="7:9" ht="12.75">
      <c r="G1685" s="25"/>
      <c r="I1685" s="23"/>
    </row>
    <row r="1686" spans="7:9" ht="12.75">
      <c r="G1686" s="25"/>
      <c r="I1686" s="23"/>
    </row>
    <row r="1687" spans="7:9" ht="12.75">
      <c r="G1687" s="25"/>
      <c r="I1687" s="23"/>
    </row>
    <row r="1688" spans="7:9" ht="12.75">
      <c r="G1688" s="25"/>
      <c r="I1688" s="23"/>
    </row>
    <row r="1689" spans="7:9" ht="12.75">
      <c r="G1689" s="25"/>
      <c r="I1689" s="23"/>
    </row>
    <row r="1690" spans="7:9" ht="12.75">
      <c r="G1690" s="25"/>
      <c r="I1690" s="23"/>
    </row>
    <row r="1691" spans="7:9" ht="12.75">
      <c r="G1691" s="25"/>
      <c r="I1691" s="23"/>
    </row>
    <row r="1692" spans="7:9" ht="12.75">
      <c r="G1692" s="25"/>
      <c r="I1692" s="23"/>
    </row>
    <row r="1693" spans="7:9" ht="12.75">
      <c r="G1693" s="25"/>
      <c r="I1693" s="23"/>
    </row>
    <row r="1694" spans="7:9" ht="12.75">
      <c r="G1694" s="25"/>
      <c r="I1694" s="23"/>
    </row>
    <row r="1695" spans="7:9" ht="12.75">
      <c r="G1695" s="25"/>
      <c r="I1695" s="23"/>
    </row>
    <row r="1696" spans="7:9" ht="12.75">
      <c r="G1696" s="25"/>
      <c r="I1696" s="23"/>
    </row>
    <row r="1697" spans="7:9" ht="12.75">
      <c r="G1697" s="25"/>
      <c r="I1697" s="23"/>
    </row>
    <row r="1698" spans="7:9" ht="12.75">
      <c r="G1698" s="25"/>
      <c r="I1698" s="23"/>
    </row>
    <row r="1699" spans="7:9" ht="12.75">
      <c r="G1699" s="25"/>
      <c r="I1699" s="23"/>
    </row>
    <row r="1700" spans="7:9" ht="12.75">
      <c r="G1700" s="25"/>
      <c r="I1700" s="23"/>
    </row>
    <row r="1701" spans="7:9" ht="12.75">
      <c r="G1701" s="25"/>
      <c r="I1701" s="23"/>
    </row>
    <row r="1702" spans="7:9" ht="12.75">
      <c r="G1702" s="25"/>
      <c r="I1702" s="23"/>
    </row>
    <row r="1703" spans="7:9" ht="12.75">
      <c r="G1703" s="25"/>
      <c r="I1703" s="23"/>
    </row>
    <row r="1704" spans="7:9" ht="12.75">
      <c r="G1704" s="25"/>
      <c r="I1704" s="23"/>
    </row>
    <row r="1705" spans="7:9" ht="12.75">
      <c r="G1705" s="25"/>
      <c r="I1705" s="23"/>
    </row>
    <row r="1706" spans="7:9" ht="12.75">
      <c r="G1706" s="25"/>
      <c r="I1706" s="23"/>
    </row>
    <row r="1707" spans="7:9" ht="12.75">
      <c r="G1707" s="25"/>
      <c r="I1707" s="23"/>
    </row>
    <row r="1708" spans="7:9" ht="12.75">
      <c r="G1708" s="25"/>
      <c r="I1708" s="23"/>
    </row>
    <row r="1709" spans="7:9" ht="12.75">
      <c r="G1709" s="25"/>
      <c r="I1709" s="23"/>
    </row>
    <row r="1710" spans="7:9" ht="12.75">
      <c r="G1710" s="25"/>
      <c r="I1710" s="23"/>
    </row>
    <row r="1711" spans="7:9" ht="12.75">
      <c r="G1711" s="25"/>
      <c r="I1711" s="23"/>
    </row>
    <row r="1712" spans="7:9" ht="12.75">
      <c r="G1712" s="25"/>
      <c r="I1712" s="23"/>
    </row>
    <row r="1713" spans="7:9" ht="12.75">
      <c r="G1713" s="25"/>
      <c r="I1713" s="23"/>
    </row>
    <row r="1714" spans="7:9" ht="12.75">
      <c r="G1714" s="25"/>
      <c r="I1714" s="23"/>
    </row>
    <row r="1715" spans="7:9" ht="12.75">
      <c r="G1715" s="25"/>
      <c r="I1715" s="23"/>
    </row>
    <row r="1716" spans="7:9" ht="12.75">
      <c r="G1716" s="25"/>
      <c r="I1716" s="23"/>
    </row>
    <row r="1717" spans="7:9" ht="12.75">
      <c r="G1717" s="25"/>
      <c r="I1717" s="23"/>
    </row>
    <row r="1718" spans="7:9" ht="12.75">
      <c r="G1718" s="25"/>
      <c r="I1718" s="23"/>
    </row>
    <row r="1719" spans="7:9" ht="12.75">
      <c r="G1719" s="25"/>
      <c r="I1719" s="23"/>
    </row>
    <row r="1720" spans="7:9" ht="12.75">
      <c r="G1720" s="25"/>
      <c r="I1720" s="23"/>
    </row>
    <row r="1721" spans="7:9" ht="12.75">
      <c r="G1721" s="25"/>
      <c r="I1721" s="23"/>
    </row>
    <row r="1722" spans="7:9" ht="12.75">
      <c r="G1722" s="25"/>
      <c r="I1722" s="23"/>
    </row>
    <row r="1723" spans="7:9" ht="12.75">
      <c r="G1723" s="25"/>
      <c r="I1723" s="23"/>
    </row>
    <row r="1724" spans="7:9" ht="12.75">
      <c r="G1724" s="25"/>
      <c r="I1724" s="23"/>
    </row>
    <row r="1725" spans="7:9" ht="12.75">
      <c r="G1725" s="25"/>
      <c r="I1725" s="23"/>
    </row>
    <row r="1726" spans="7:9" ht="12.75">
      <c r="G1726" s="25"/>
      <c r="I1726" s="23"/>
    </row>
    <row r="1727" spans="7:9" ht="12.75">
      <c r="G1727" s="25"/>
      <c r="I1727" s="23"/>
    </row>
    <row r="1728" spans="7:9" ht="12.75">
      <c r="G1728" s="25"/>
      <c r="I1728" s="23"/>
    </row>
    <row r="1729" spans="7:9" ht="12.75">
      <c r="G1729" s="25"/>
      <c r="I1729" s="23"/>
    </row>
    <row r="1730" spans="7:9" ht="12.75">
      <c r="G1730" s="25"/>
      <c r="I1730" s="23"/>
    </row>
    <row r="1731" spans="7:9" ht="12.75">
      <c r="G1731" s="25"/>
      <c r="I1731" s="23"/>
    </row>
    <row r="1732" spans="7:9" ht="12.75">
      <c r="G1732" s="25"/>
      <c r="I1732" s="23"/>
    </row>
    <row r="1733" spans="7:9" ht="12.75">
      <c r="G1733" s="25"/>
      <c r="I1733" s="23"/>
    </row>
    <row r="1734" spans="7:9" ht="12.75">
      <c r="G1734" s="25"/>
      <c r="I1734" s="23"/>
    </row>
    <row r="1735" spans="7:9" ht="12.75">
      <c r="G1735" s="25"/>
      <c r="I1735" s="23"/>
    </row>
    <row r="1736" spans="7:9" ht="12.75">
      <c r="G1736" s="25"/>
      <c r="I1736" s="23"/>
    </row>
    <row r="1737" spans="7:9" ht="12.75">
      <c r="G1737" s="25"/>
      <c r="I1737" s="23"/>
    </row>
    <row r="1738" spans="7:9" ht="12.75">
      <c r="G1738" s="25"/>
      <c r="I1738" s="23"/>
    </row>
    <row r="1739" spans="7:9" ht="12.75">
      <c r="G1739" s="25"/>
      <c r="I1739" s="23"/>
    </row>
    <row r="1740" spans="7:9" ht="12.75">
      <c r="G1740" s="25"/>
      <c r="I1740" s="23"/>
    </row>
    <row r="1741" spans="7:9" ht="12.75">
      <c r="G1741" s="25"/>
      <c r="I1741" s="23"/>
    </row>
    <row r="1742" spans="7:9" ht="12.75">
      <c r="G1742" s="25"/>
      <c r="I1742" s="23"/>
    </row>
    <row r="1743" spans="7:9" ht="12.75">
      <c r="G1743" s="25"/>
      <c r="I1743" s="23"/>
    </row>
    <row r="1744" spans="7:9" ht="12.75">
      <c r="G1744" s="25"/>
      <c r="I1744" s="23"/>
    </row>
    <row r="1745" spans="7:9" ht="12.75">
      <c r="G1745" s="25"/>
      <c r="I1745" s="23"/>
    </row>
    <row r="1746" spans="7:9" ht="12.75">
      <c r="G1746" s="25"/>
      <c r="I1746" s="23"/>
    </row>
    <row r="1747" spans="7:9" ht="12.75">
      <c r="G1747" s="25"/>
      <c r="I1747" s="23"/>
    </row>
    <row r="1748" spans="7:9" ht="12.75">
      <c r="G1748" s="25"/>
      <c r="I1748" s="23"/>
    </row>
    <row r="1749" spans="7:9" ht="12.75">
      <c r="G1749" s="25"/>
      <c r="I1749" s="23"/>
    </row>
    <row r="1750" spans="7:9" ht="12.75">
      <c r="G1750" s="25"/>
      <c r="I1750" s="23"/>
    </row>
    <row r="1751" spans="7:9" ht="12.75">
      <c r="G1751" s="25"/>
      <c r="I1751" s="23"/>
    </row>
    <row r="1752" spans="7:9" ht="12.75">
      <c r="G1752" s="25"/>
      <c r="I1752" s="23"/>
    </row>
    <row r="1753" spans="7:9" ht="12.75">
      <c r="G1753" s="25"/>
      <c r="I1753" s="23"/>
    </row>
    <row r="1754" spans="7:9" ht="12.75">
      <c r="G1754" s="25"/>
      <c r="I1754" s="23"/>
    </row>
    <row r="1755" spans="7:9" ht="12.75">
      <c r="G1755" s="25"/>
      <c r="I1755" s="23"/>
    </row>
    <row r="1756" spans="7:9" ht="12.75">
      <c r="G1756" s="25"/>
      <c r="I1756" s="23"/>
    </row>
    <row r="1757" spans="7:9" ht="12.75">
      <c r="G1757" s="25"/>
      <c r="I1757" s="23"/>
    </row>
    <row r="1758" spans="7:9" ht="12.75">
      <c r="G1758" s="25"/>
      <c r="I1758" s="23"/>
    </row>
    <row r="1759" spans="7:9" ht="12.75">
      <c r="G1759" s="25"/>
      <c r="I1759" s="23"/>
    </row>
    <row r="1760" spans="7:9" ht="12.75">
      <c r="G1760" s="25"/>
      <c r="I1760" s="23"/>
    </row>
    <row r="1761" spans="7:9" ht="12.75">
      <c r="G1761" s="25"/>
      <c r="I1761" s="23"/>
    </row>
    <row r="1762" spans="7:9" ht="12.75">
      <c r="G1762" s="25"/>
      <c r="I1762" s="23"/>
    </row>
    <row r="1763" spans="7:9" ht="12.75">
      <c r="G1763" s="25"/>
      <c r="I1763" s="23"/>
    </row>
    <row r="1764" spans="7:9" ht="12.75">
      <c r="G1764" s="25"/>
      <c r="I1764" s="23"/>
    </row>
    <row r="1765" spans="7:9" ht="12.75">
      <c r="G1765" s="25"/>
      <c r="I1765" s="23"/>
    </row>
    <row r="1766" spans="7:9" ht="12.75">
      <c r="G1766" s="25"/>
      <c r="I1766" s="23"/>
    </row>
    <row r="1767" spans="7:9" ht="12.75">
      <c r="G1767" s="25"/>
      <c r="I1767" s="23"/>
    </row>
    <row r="1768" spans="7:9" ht="12.75">
      <c r="G1768" s="25"/>
      <c r="I1768" s="23"/>
    </row>
    <row r="1769" spans="7:9" ht="12.75">
      <c r="G1769" s="25"/>
      <c r="I1769" s="23"/>
    </row>
    <row r="1770" spans="7:9" ht="12.75">
      <c r="G1770" s="25"/>
      <c r="I1770" s="23"/>
    </row>
    <row r="1771" spans="7:9" ht="12.75">
      <c r="G1771" s="25"/>
      <c r="I1771" s="23"/>
    </row>
    <row r="1772" spans="7:9" ht="12.75">
      <c r="G1772" s="25"/>
      <c r="I1772" s="23"/>
    </row>
    <row r="1773" spans="7:9" ht="12.75">
      <c r="G1773" s="25"/>
      <c r="I1773" s="23"/>
    </row>
    <row r="1774" spans="7:9" ht="12.75">
      <c r="G1774" s="25"/>
      <c r="I1774" s="23"/>
    </row>
    <row r="1775" spans="7:9" ht="12.75">
      <c r="G1775" s="25"/>
      <c r="I1775" s="23"/>
    </row>
    <row r="1776" spans="7:9" ht="12.75">
      <c r="G1776" s="25"/>
      <c r="I1776" s="23"/>
    </row>
    <row r="1777" spans="7:9" ht="12.75">
      <c r="G1777" s="25"/>
      <c r="I1777" s="23"/>
    </row>
    <row r="1778" spans="7:9" ht="12.75">
      <c r="G1778" s="25"/>
      <c r="I1778" s="23"/>
    </row>
    <row r="1779" spans="7:9" ht="12.75">
      <c r="G1779" s="25"/>
      <c r="I1779" s="23"/>
    </row>
    <row r="1780" spans="7:9" ht="12.75">
      <c r="G1780" s="25"/>
      <c r="I1780" s="23"/>
    </row>
    <row r="1781" spans="7:9" ht="12.75">
      <c r="G1781" s="25"/>
      <c r="I1781" s="23"/>
    </row>
    <row r="1782" spans="7:9" ht="12.75">
      <c r="G1782" s="25"/>
      <c r="I1782" s="23"/>
    </row>
    <row r="1783" spans="7:9" ht="12.75">
      <c r="G1783" s="25"/>
      <c r="I1783" s="23"/>
    </row>
    <row r="1784" spans="7:9" ht="12.75">
      <c r="G1784" s="25"/>
      <c r="I1784" s="23"/>
    </row>
    <row r="1785" spans="7:9" ht="12.75">
      <c r="G1785" s="25"/>
      <c r="I1785" s="23"/>
    </row>
    <row r="1786" spans="7:9" ht="12.75">
      <c r="G1786" s="25"/>
      <c r="I1786" s="23"/>
    </row>
    <row r="1787" spans="7:9" ht="12.75">
      <c r="G1787" s="25"/>
      <c r="I1787" s="23"/>
    </row>
    <row r="1788" spans="7:9" ht="12.75">
      <c r="G1788" s="25"/>
      <c r="I1788" s="23"/>
    </row>
    <row r="1789" spans="7:9" ht="12.75">
      <c r="G1789" s="25"/>
      <c r="I1789" s="23"/>
    </row>
    <row r="1790" spans="7:9" ht="12.75">
      <c r="G1790" s="25"/>
      <c r="I1790" s="23"/>
    </row>
    <row r="1791" spans="7:9" ht="12.75">
      <c r="G1791" s="25"/>
      <c r="I1791" s="23"/>
    </row>
    <row r="1792" spans="7:9" ht="12.75">
      <c r="G1792" s="25"/>
      <c r="I1792" s="23"/>
    </row>
    <row r="1793" spans="7:9" ht="12.75">
      <c r="G1793" s="25"/>
      <c r="I1793" s="23"/>
    </row>
    <row r="1794" spans="7:9" ht="12.75">
      <c r="G1794" s="25"/>
      <c r="I1794" s="23"/>
    </row>
    <row r="1795" spans="7:9" ht="12.75">
      <c r="G1795" s="25"/>
      <c r="I1795" s="23"/>
    </row>
    <row r="1796" spans="7:9" ht="12.75">
      <c r="G1796" s="25"/>
      <c r="I1796" s="23"/>
    </row>
    <row r="1797" spans="7:9" ht="12.75">
      <c r="G1797" s="25"/>
      <c r="I1797" s="23"/>
    </row>
    <row r="1798" spans="7:9" ht="12.75">
      <c r="G1798" s="25"/>
      <c r="I1798" s="23"/>
    </row>
    <row r="1799" spans="7:9" ht="12.75">
      <c r="G1799" s="25"/>
      <c r="I1799" s="23"/>
    </row>
    <row r="1800" spans="7:9" ht="12.75">
      <c r="G1800" s="25"/>
      <c r="I1800" s="23"/>
    </row>
    <row r="1801" spans="7:9" ht="12.75">
      <c r="G1801" s="25"/>
      <c r="I1801" s="23"/>
    </row>
    <row r="1802" spans="7:9" ht="12.75">
      <c r="G1802" s="25"/>
      <c r="I1802" s="23"/>
    </row>
    <row r="1803" spans="7:9" ht="12.75">
      <c r="G1803" s="25"/>
      <c r="I1803" s="23"/>
    </row>
    <row r="1804" spans="7:9" ht="12.75">
      <c r="G1804" s="25"/>
      <c r="I1804" s="23"/>
    </row>
    <row r="1805" spans="7:9" ht="12.75">
      <c r="G1805" s="25"/>
      <c r="I1805" s="23"/>
    </row>
    <row r="1806" spans="7:9" ht="12.75">
      <c r="G1806" s="25"/>
      <c r="I1806" s="23"/>
    </row>
    <row r="1807" spans="7:9" ht="12.75">
      <c r="G1807" s="25"/>
      <c r="I1807" s="23"/>
    </row>
    <row r="1808" spans="7:9" ht="12.75">
      <c r="G1808" s="25"/>
      <c r="I1808" s="23"/>
    </row>
    <row r="1809" spans="7:9" ht="12.75">
      <c r="G1809" s="25"/>
      <c r="I1809" s="23"/>
    </row>
    <row r="1810" spans="7:9" ht="12.75">
      <c r="G1810" s="25"/>
      <c r="I1810" s="23"/>
    </row>
    <row r="1811" spans="7:9" ht="12.75">
      <c r="G1811" s="25"/>
      <c r="I1811" s="23"/>
    </row>
    <row r="1812" spans="7:9" ht="12.75">
      <c r="G1812" s="25"/>
      <c r="I1812" s="23"/>
    </row>
    <row r="1813" spans="7:9" ht="12.75">
      <c r="G1813" s="25"/>
      <c r="I1813" s="23"/>
    </row>
    <row r="1814" spans="7:9" ht="12.75">
      <c r="G1814" s="25"/>
      <c r="I1814" s="23"/>
    </row>
    <row r="1815" spans="7:9" ht="12.75">
      <c r="G1815" s="25"/>
      <c r="I1815" s="23"/>
    </row>
    <row r="1816" spans="7:9" ht="12.75">
      <c r="G1816" s="25"/>
      <c r="I1816" s="23"/>
    </row>
    <row r="1817" spans="7:9" ht="12.75">
      <c r="G1817" s="25"/>
      <c r="I1817" s="23"/>
    </row>
    <row r="1818" spans="7:9" ht="12.75">
      <c r="G1818" s="25"/>
      <c r="I1818" s="23"/>
    </row>
    <row r="1819" spans="7:9" ht="12.75">
      <c r="G1819" s="25"/>
      <c r="I1819" s="23"/>
    </row>
    <row r="1820" spans="7:9" ht="12.75">
      <c r="G1820" s="25"/>
      <c r="I1820" s="23"/>
    </row>
    <row r="1821" spans="7:9" ht="12.75">
      <c r="G1821" s="25"/>
      <c r="I1821" s="23"/>
    </row>
    <row r="1822" spans="7:9" ht="12.75">
      <c r="G1822" s="25"/>
      <c r="I1822" s="23"/>
    </row>
    <row r="1823" spans="7:9" ht="12.75">
      <c r="G1823" s="25"/>
      <c r="I1823" s="23"/>
    </row>
    <row r="1824" spans="7:9" ht="12.75">
      <c r="G1824" s="25"/>
      <c r="I1824" s="23"/>
    </row>
    <row r="1825" spans="7:9" ht="12.75">
      <c r="G1825" s="25"/>
      <c r="I1825" s="23"/>
    </row>
    <row r="1826" spans="7:9" ht="12.75">
      <c r="G1826" s="25"/>
      <c r="I1826" s="23"/>
    </row>
    <row r="1827" spans="7:9" ht="12.75">
      <c r="G1827" s="25"/>
      <c r="I1827" s="23"/>
    </row>
    <row r="1828" spans="7:9" ht="12.75">
      <c r="G1828" s="25"/>
      <c r="I1828" s="23"/>
    </row>
    <row r="1829" spans="7:9" ht="12.75">
      <c r="G1829" s="25"/>
      <c r="I1829" s="23"/>
    </row>
    <row r="1830" spans="7:9" ht="12.75">
      <c r="G1830" s="25"/>
      <c r="I1830" s="23"/>
    </row>
    <row r="1831" spans="7:9" ht="12.75">
      <c r="G1831" s="25"/>
      <c r="I1831" s="23"/>
    </row>
    <row r="1832" spans="7:9" ht="12.75">
      <c r="G1832" s="25"/>
      <c r="I1832" s="23"/>
    </row>
    <row r="1833" spans="7:9" ht="12.75">
      <c r="G1833" s="25"/>
      <c r="I1833" s="23"/>
    </row>
    <row r="1834" spans="7:9" ht="12.75">
      <c r="G1834" s="25"/>
      <c r="I1834" s="23"/>
    </row>
    <row r="1835" spans="7:9" ht="12.75">
      <c r="G1835" s="25"/>
      <c r="I1835" s="23"/>
    </row>
    <row r="1836" spans="7:9" ht="12.75">
      <c r="G1836" s="25"/>
      <c r="I1836" s="23"/>
    </row>
    <row r="1837" spans="7:9" ht="12.75">
      <c r="G1837" s="25"/>
      <c r="I1837" s="23"/>
    </row>
    <row r="1838" spans="7:9" ht="12.75">
      <c r="G1838" s="25"/>
      <c r="I1838" s="23"/>
    </row>
    <row r="1839" spans="7:9" ht="12.75">
      <c r="G1839" s="25"/>
      <c r="I1839" s="23"/>
    </row>
    <row r="1840" spans="7:9" ht="12.75">
      <c r="G1840" s="25"/>
      <c r="I1840" s="23"/>
    </row>
    <row r="1841" spans="7:9" ht="12.75">
      <c r="G1841" s="25"/>
      <c r="I1841" s="23"/>
    </row>
    <row r="1842" spans="7:9" ht="12.75">
      <c r="G1842" s="25"/>
      <c r="I1842" s="23"/>
    </row>
    <row r="1843" spans="7:9" ht="12.75">
      <c r="G1843" s="25"/>
      <c r="I1843" s="23"/>
    </row>
    <row r="1844" spans="7:9" ht="12.75">
      <c r="G1844" s="25"/>
      <c r="I1844" s="23"/>
    </row>
    <row r="1845" spans="7:9" ht="12.75">
      <c r="G1845" s="25"/>
      <c r="I1845" s="23"/>
    </row>
    <row r="1846" spans="7:9" ht="12.75">
      <c r="G1846" s="25"/>
      <c r="I1846" s="23"/>
    </row>
    <row r="1847" spans="7:9" ht="12.75">
      <c r="G1847" s="25"/>
      <c r="I1847" s="23"/>
    </row>
    <row r="1848" spans="7:9" ht="12.75">
      <c r="G1848" s="25"/>
      <c r="I1848" s="23"/>
    </row>
    <row r="1849" spans="7:9" ht="12.75">
      <c r="G1849" s="25"/>
      <c r="I1849" s="23"/>
    </row>
    <row r="1850" spans="7:9" ht="12.75">
      <c r="G1850" s="25"/>
      <c r="I1850" s="23"/>
    </row>
    <row r="1851" spans="7:9" ht="12.75">
      <c r="G1851" s="25"/>
      <c r="I1851" s="23"/>
    </row>
    <row r="1852" spans="7:9" ht="12.75">
      <c r="G1852" s="25"/>
      <c r="I1852" s="23"/>
    </row>
    <row r="1853" spans="7:9" ht="12.75">
      <c r="G1853" s="25"/>
      <c r="I1853" s="23"/>
    </row>
    <row r="1854" spans="7:9" ht="12.75">
      <c r="G1854" s="25"/>
      <c r="I1854" s="23"/>
    </row>
    <row r="1855" spans="7:9" ht="12.75">
      <c r="G1855" s="25"/>
      <c r="I1855" s="23"/>
    </row>
    <row r="1856" spans="7:9" ht="12.75">
      <c r="G1856" s="25"/>
      <c r="I1856" s="23"/>
    </row>
    <row r="1857" spans="7:9" ht="12.75">
      <c r="G1857" s="25"/>
      <c r="I1857" s="23"/>
    </row>
    <row r="1858" spans="7:9" ht="12.75">
      <c r="G1858" s="25"/>
      <c r="I1858" s="23"/>
    </row>
    <row r="1859" spans="7:9" ht="12.75">
      <c r="G1859" s="25"/>
      <c r="I1859" s="23"/>
    </row>
    <row r="1860" spans="7:9" ht="12.75">
      <c r="G1860" s="25"/>
      <c r="I1860" s="23"/>
    </row>
    <row r="1861" spans="7:9" ht="12.75">
      <c r="G1861" s="25"/>
      <c r="I1861" s="23"/>
    </row>
    <row r="1862" spans="7:9" ht="12.75">
      <c r="G1862" s="25"/>
      <c r="I1862" s="23"/>
    </row>
    <row r="1863" spans="7:9" ht="12.75">
      <c r="G1863" s="25"/>
      <c r="I1863" s="23"/>
    </row>
    <row r="1864" spans="7:9" ht="12.75">
      <c r="G1864" s="25"/>
      <c r="I1864" s="23"/>
    </row>
    <row r="1865" spans="7:9" ht="12.75">
      <c r="G1865" s="25"/>
      <c r="I1865" s="23"/>
    </row>
    <row r="1866" spans="7:9" ht="12.75">
      <c r="G1866" s="25"/>
      <c r="I1866" s="23"/>
    </row>
    <row r="1867" spans="7:9" ht="12.75">
      <c r="G1867" s="25"/>
      <c r="I1867" s="23"/>
    </row>
    <row r="1868" spans="7:9" ht="12.75">
      <c r="G1868" s="25"/>
      <c r="I1868" s="23"/>
    </row>
    <row r="1869" spans="7:9" ht="12.75">
      <c r="G1869" s="25"/>
      <c r="I1869" s="23"/>
    </row>
    <row r="1870" spans="7:9" ht="12.75">
      <c r="G1870" s="25"/>
      <c r="I1870" s="23"/>
    </row>
    <row r="1871" spans="7:9" ht="12.75">
      <c r="G1871" s="25"/>
      <c r="I1871" s="23"/>
    </row>
    <row r="1872" spans="7:9" ht="12.75">
      <c r="G1872" s="25"/>
      <c r="I1872" s="23"/>
    </row>
    <row r="1873" spans="7:9" ht="12.75">
      <c r="G1873" s="25"/>
      <c r="I1873" s="23"/>
    </row>
    <row r="1874" spans="7:9" ht="12.75">
      <c r="G1874" s="25"/>
      <c r="I1874" s="23"/>
    </row>
    <row r="1875" spans="7:9" ht="12.75">
      <c r="G1875" s="25"/>
      <c r="I1875" s="23"/>
    </row>
    <row r="1876" spans="7:9" ht="12.75">
      <c r="G1876" s="25"/>
      <c r="I1876" s="23"/>
    </row>
    <row r="1877" spans="7:9" ht="12.75">
      <c r="G1877" s="25"/>
      <c r="I1877" s="23"/>
    </row>
    <row r="1878" spans="7:9" ht="12.75">
      <c r="G1878" s="25"/>
      <c r="I1878" s="23"/>
    </row>
    <row r="1879" spans="7:9" ht="12.75">
      <c r="G1879" s="25"/>
      <c r="I1879" s="23"/>
    </row>
    <row r="1880" spans="7:9" ht="12.75">
      <c r="G1880" s="25"/>
      <c r="I1880" s="23"/>
    </row>
    <row r="1881" spans="7:9" ht="12.75">
      <c r="G1881" s="25"/>
      <c r="I1881" s="23"/>
    </row>
    <row r="1882" spans="7:9" ht="12.75">
      <c r="G1882" s="25"/>
      <c r="I1882" s="23"/>
    </row>
    <row r="1883" spans="7:9" ht="12.75">
      <c r="G1883" s="25"/>
      <c r="I1883" s="23"/>
    </row>
    <row r="1884" spans="7:9" ht="12.75">
      <c r="G1884" s="25"/>
      <c r="I1884" s="23"/>
    </row>
    <row r="1885" spans="7:9" ht="12.75">
      <c r="G1885" s="25"/>
      <c r="I1885" s="23"/>
    </row>
    <row r="1886" spans="7:9" ht="12.75">
      <c r="G1886" s="25"/>
      <c r="I1886" s="23"/>
    </row>
    <row r="1887" spans="7:9" ht="12.75">
      <c r="G1887" s="25"/>
      <c r="I1887" s="23"/>
    </row>
    <row r="1888" spans="7:9" ht="12.75">
      <c r="G1888" s="25"/>
      <c r="I1888" s="23"/>
    </row>
    <row r="1889" spans="7:9" ht="12.75">
      <c r="G1889" s="25"/>
      <c r="I1889" s="23"/>
    </row>
    <row r="1890" spans="7:9" ht="12.75">
      <c r="G1890" s="25"/>
      <c r="I1890" s="23"/>
    </row>
    <row r="1891" spans="7:9" ht="12.75">
      <c r="G1891" s="25"/>
      <c r="I1891" s="23"/>
    </row>
    <row r="1892" spans="7:9" ht="12.75">
      <c r="G1892" s="25"/>
      <c r="I1892" s="23"/>
    </row>
    <row r="1893" spans="7:9" ht="12.75">
      <c r="G1893" s="25"/>
      <c r="I1893" s="23"/>
    </row>
    <row r="1894" spans="7:9" ht="12.75">
      <c r="G1894" s="25"/>
      <c r="I1894" s="23"/>
    </row>
    <row r="1895" spans="7:9" ht="12.75">
      <c r="G1895" s="25"/>
      <c r="I1895" s="23"/>
    </row>
    <row r="1896" spans="7:9" ht="12.75">
      <c r="G1896" s="25"/>
      <c r="I1896" s="23"/>
    </row>
    <row r="1897" spans="7:9" ht="12.75">
      <c r="G1897" s="25"/>
      <c r="I1897" s="23"/>
    </row>
    <row r="1898" spans="7:9" ht="12.75">
      <c r="G1898" s="25"/>
      <c r="I1898" s="23"/>
    </row>
    <row r="1899" spans="7:9" ht="12.75">
      <c r="G1899" s="25"/>
      <c r="I1899" s="23"/>
    </row>
    <row r="1900" spans="7:9" ht="12.75">
      <c r="G1900" s="25"/>
      <c r="I1900" s="23"/>
    </row>
    <row r="1901" spans="7:9" ht="12.75">
      <c r="G1901" s="25"/>
      <c r="I1901" s="23"/>
    </row>
    <row r="1902" spans="7:9" ht="12.75">
      <c r="G1902" s="25"/>
      <c r="I1902" s="23"/>
    </row>
    <row r="1903" spans="7:9" ht="12.75">
      <c r="G1903" s="25"/>
      <c r="I1903" s="23"/>
    </row>
    <row r="1904" spans="7:9" ht="12.75">
      <c r="G1904" s="25"/>
      <c r="I1904" s="23"/>
    </row>
    <row r="1905" spans="7:9" ht="12.75">
      <c r="G1905" s="25"/>
      <c r="I1905" s="23"/>
    </row>
    <row r="1906" spans="7:9" ht="12.75">
      <c r="G1906" s="25"/>
      <c r="I1906" s="23"/>
    </row>
    <row r="1907" spans="7:9" ht="12.75">
      <c r="G1907" s="25"/>
      <c r="I1907" s="23"/>
    </row>
    <row r="1908" spans="7:9" ht="12.75">
      <c r="G1908" s="25"/>
      <c r="I1908" s="23"/>
    </row>
    <row r="1909" spans="7:9" ht="12.75">
      <c r="G1909" s="25"/>
      <c r="I1909" s="23"/>
    </row>
    <row r="1910" spans="7:9" ht="12.75">
      <c r="G1910" s="25"/>
      <c r="I1910" s="23"/>
    </row>
    <row r="1911" spans="7:9" ht="12.75">
      <c r="G1911" s="25"/>
      <c r="I1911" s="23"/>
    </row>
    <row r="1912" spans="7:9" ht="12.75">
      <c r="G1912" s="25"/>
      <c r="I1912" s="23"/>
    </row>
    <row r="1913" spans="7:9" ht="12.75">
      <c r="G1913" s="25"/>
      <c r="I1913" s="23"/>
    </row>
    <row r="1914" spans="7:9" ht="12.75">
      <c r="G1914" s="25"/>
      <c r="I1914" s="23"/>
    </row>
    <row r="1915" spans="7:9" ht="12.75">
      <c r="G1915" s="25"/>
      <c r="I1915" s="23"/>
    </row>
    <row r="1916" spans="7:9" ht="12.75">
      <c r="G1916" s="25"/>
      <c r="I1916" s="23"/>
    </row>
    <row r="1917" spans="7:9" ht="12.75">
      <c r="G1917" s="25"/>
      <c r="I1917" s="23"/>
    </row>
    <row r="1918" spans="7:9" ht="12.75">
      <c r="G1918" s="25"/>
      <c r="I1918" s="23"/>
    </row>
    <row r="1919" spans="7:9" ht="12.75">
      <c r="G1919" s="25"/>
      <c r="I1919" s="23"/>
    </row>
    <row r="1920" spans="7:9" ht="12.75">
      <c r="G1920" s="25"/>
      <c r="I1920" s="23"/>
    </row>
    <row r="1921" spans="7:9" ht="12.75">
      <c r="G1921" s="25"/>
      <c r="I1921" s="23"/>
    </row>
    <row r="1922" spans="7:9" ht="12.75">
      <c r="G1922" s="25"/>
      <c r="I1922" s="23"/>
    </row>
    <row r="1923" spans="7:9" ht="12.75">
      <c r="G1923" s="25"/>
      <c r="I1923" s="23"/>
    </row>
    <row r="1924" spans="7:9" ht="12.75">
      <c r="G1924" s="25"/>
      <c r="I1924" s="23"/>
    </row>
    <row r="1925" spans="7:9" ht="12.75">
      <c r="G1925" s="25"/>
      <c r="I1925" s="23"/>
    </row>
    <row r="1926" spans="7:9" ht="12.75">
      <c r="G1926" s="25"/>
      <c r="I1926" s="23"/>
    </row>
    <row r="1927" spans="7:9" ht="12.75">
      <c r="G1927" s="25"/>
      <c r="I1927" s="23"/>
    </row>
    <row r="1928" spans="7:9" ht="12.75">
      <c r="G1928" s="25"/>
      <c r="I1928" s="23"/>
    </row>
    <row r="1929" spans="7:9" ht="12.75">
      <c r="G1929" s="25"/>
      <c r="I1929" s="23"/>
    </row>
    <row r="1930" spans="7:9" ht="12.75">
      <c r="G1930" s="25"/>
      <c r="I1930" s="23"/>
    </row>
    <row r="1931" spans="7:9" ht="12.75">
      <c r="G1931" s="25"/>
      <c r="I1931" s="23"/>
    </row>
    <row r="1932" spans="7:9" ht="12.75">
      <c r="G1932" s="25"/>
      <c r="I1932" s="23"/>
    </row>
    <row r="1933" spans="7:9" ht="12.75">
      <c r="G1933" s="25"/>
      <c r="I1933" s="23"/>
    </row>
    <row r="1934" spans="7:9" ht="12.75">
      <c r="G1934" s="25"/>
      <c r="I1934" s="23"/>
    </row>
    <row r="1935" spans="7:9" ht="12.75">
      <c r="G1935" s="25"/>
      <c r="I1935" s="23"/>
    </row>
    <row r="1936" spans="7:9" ht="12.75">
      <c r="G1936" s="25"/>
      <c r="I1936" s="23"/>
    </row>
    <row r="1937" spans="7:9" ht="12.75">
      <c r="G1937" s="25"/>
      <c r="I1937" s="23"/>
    </row>
    <row r="1938" spans="7:9" ht="12.75">
      <c r="G1938" s="25"/>
      <c r="I1938" s="23"/>
    </row>
    <row r="1939" spans="7:9" ht="12.75">
      <c r="G1939" s="25"/>
      <c r="I1939" s="23"/>
    </row>
    <row r="1940" spans="7:9" ht="12.75">
      <c r="G1940" s="25"/>
      <c r="I1940" s="23"/>
    </row>
    <row r="1941" spans="7:9" ht="12.75">
      <c r="G1941" s="25"/>
      <c r="I1941" s="23"/>
    </row>
    <row r="1942" spans="7:9" ht="12.75">
      <c r="G1942" s="25"/>
      <c r="I1942" s="23"/>
    </row>
    <row r="1943" spans="7:9" ht="12.75">
      <c r="G1943" s="25"/>
      <c r="I1943" s="23"/>
    </row>
    <row r="1944" spans="7:9" ht="12.75">
      <c r="G1944" s="25"/>
      <c r="I1944" s="23"/>
    </row>
    <row r="1945" spans="7:9" ht="12.75">
      <c r="G1945" s="25"/>
      <c r="I1945" s="23"/>
    </row>
    <row r="1946" spans="7:9" ht="12.75">
      <c r="G1946" s="25"/>
      <c r="I1946" s="23"/>
    </row>
    <row r="1947" spans="7:9" ht="12.75">
      <c r="G1947" s="25"/>
      <c r="I1947" s="23"/>
    </row>
    <row r="1948" spans="7:9" ht="12.75">
      <c r="G1948" s="25"/>
      <c r="I1948" s="23"/>
    </row>
    <row r="1949" spans="7:9" ht="12.75">
      <c r="G1949" s="25"/>
      <c r="I1949" s="23"/>
    </row>
    <row r="1950" spans="7:9" ht="12.75">
      <c r="G1950" s="25"/>
      <c r="I1950" s="23"/>
    </row>
    <row r="1951" spans="7:9" ht="12.75">
      <c r="G1951" s="25"/>
      <c r="I1951" s="23"/>
    </row>
    <row r="1952" spans="7:9" ht="12.75">
      <c r="G1952" s="25"/>
      <c r="I1952" s="23"/>
    </row>
    <row r="1953" spans="7:9" ht="12.75">
      <c r="G1953" s="25"/>
      <c r="I1953" s="23"/>
    </row>
    <row r="1954" spans="7:9" ht="12.75">
      <c r="G1954" s="25"/>
      <c r="I1954" s="23"/>
    </row>
    <row r="1955" spans="7:9" ht="12.75">
      <c r="G1955" s="25"/>
      <c r="I1955" s="23"/>
    </row>
    <row r="1956" spans="7:9" ht="12.75">
      <c r="G1956" s="25"/>
      <c r="I1956" s="23"/>
    </row>
    <row r="1957" spans="7:9" ht="12.75">
      <c r="G1957" s="25"/>
      <c r="I1957" s="23"/>
    </row>
    <row r="1958" spans="7:9" ht="12.75">
      <c r="G1958" s="25"/>
      <c r="I1958" s="23"/>
    </row>
    <row r="1959" spans="7:9" ht="12.75">
      <c r="G1959" s="25"/>
      <c r="I1959" s="23"/>
    </row>
    <row r="1960" spans="7:9" ht="12.75">
      <c r="G1960" s="25"/>
      <c r="I1960" s="23"/>
    </row>
    <row r="1961" spans="7:9" ht="12.75">
      <c r="G1961" s="25"/>
      <c r="I1961" s="23"/>
    </row>
    <row r="1962" spans="7:9" ht="12.75">
      <c r="G1962" s="25"/>
      <c r="I1962" s="23"/>
    </row>
    <row r="1963" spans="7:9" ht="12.75">
      <c r="G1963" s="25"/>
      <c r="I1963" s="23"/>
    </row>
    <row r="1964" spans="7:9" ht="12.75">
      <c r="G1964" s="25"/>
      <c r="I1964" s="23"/>
    </row>
    <row r="1965" spans="7:9" ht="12.75">
      <c r="G1965" s="25"/>
      <c r="I1965" s="23"/>
    </row>
    <row r="1966" spans="7:9" ht="12.75">
      <c r="G1966" s="25"/>
      <c r="I1966" s="23"/>
    </row>
    <row r="1967" spans="7:9" ht="12.75">
      <c r="G1967" s="25"/>
      <c r="I1967" s="23"/>
    </row>
    <row r="1968" spans="7:9" ht="12.75">
      <c r="G1968" s="25"/>
      <c r="I1968" s="23"/>
    </row>
    <row r="1969" spans="7:9" ht="12.75">
      <c r="G1969" s="25"/>
      <c r="I1969" s="23"/>
    </row>
    <row r="1970" spans="7:9" ht="12.75">
      <c r="G1970" s="25"/>
      <c r="I1970" s="23"/>
    </row>
    <row r="1971" spans="7:9" ht="12.75">
      <c r="G1971" s="25"/>
      <c r="I1971" s="23"/>
    </row>
    <row r="1972" spans="7:9" ht="12.75">
      <c r="G1972" s="25"/>
      <c r="I1972" s="23"/>
    </row>
    <row r="1973" spans="7:9" ht="12.75">
      <c r="G1973" s="25"/>
      <c r="I1973" s="23"/>
    </row>
    <row r="1974" spans="7:9" ht="12.75">
      <c r="G1974" s="25"/>
      <c r="I1974" s="23"/>
    </row>
    <row r="1975" spans="7:9" ht="12.75">
      <c r="G1975" s="25"/>
      <c r="I1975" s="23"/>
    </row>
    <row r="1976" spans="7:9" ht="12.75">
      <c r="G1976" s="25"/>
      <c r="I1976" s="23"/>
    </row>
    <row r="1977" spans="7:9" ht="12.75">
      <c r="G1977" s="25"/>
      <c r="I1977" s="23"/>
    </row>
    <row r="1978" spans="7:9" ht="12.75">
      <c r="G1978" s="25"/>
      <c r="I1978" s="23"/>
    </row>
    <row r="1979" spans="7:9" ht="12.75">
      <c r="G1979" s="25"/>
      <c r="I1979" s="23"/>
    </row>
    <row r="1980" spans="7:9" ht="12.75">
      <c r="G1980" s="25"/>
      <c r="I1980" s="23"/>
    </row>
    <row r="1981" spans="7:9" ht="12.75">
      <c r="G1981" s="25"/>
      <c r="I1981" s="23"/>
    </row>
    <row r="1982" spans="7:9" ht="12.75">
      <c r="G1982" s="25"/>
      <c r="I1982" s="23"/>
    </row>
    <row r="1983" spans="7:9" ht="12.75">
      <c r="G1983" s="25"/>
      <c r="I1983" s="23"/>
    </row>
    <row r="1984" spans="7:9" ht="12.75">
      <c r="G1984" s="25"/>
      <c r="I1984" s="23"/>
    </row>
    <row r="1985" spans="7:9" ht="12.75">
      <c r="G1985" s="25"/>
      <c r="I1985" s="23"/>
    </row>
    <row r="1986" spans="7:9" ht="12.75">
      <c r="G1986" s="25"/>
      <c r="I1986" s="23"/>
    </row>
    <row r="1987" spans="7:9" ht="12.75">
      <c r="G1987" s="25"/>
      <c r="I1987" s="23"/>
    </row>
    <row r="1988" spans="7:9" ht="12.75">
      <c r="G1988" s="25"/>
      <c r="I1988" s="23"/>
    </row>
    <row r="1989" spans="7:9" ht="12.75">
      <c r="G1989" s="25"/>
      <c r="I1989" s="23"/>
    </row>
    <row r="1990" spans="7:9" ht="12.75">
      <c r="G1990" s="25"/>
      <c r="I1990" s="23"/>
    </row>
    <row r="1991" spans="7:9" ht="12.75">
      <c r="G1991" s="25"/>
      <c r="I1991" s="23"/>
    </row>
    <row r="1992" spans="7:9" ht="12.75">
      <c r="G1992" s="25"/>
      <c r="I1992" s="23"/>
    </row>
    <row r="1993" spans="7:9" ht="12.75">
      <c r="G1993" s="25"/>
      <c r="I1993" s="23"/>
    </row>
    <row r="1994" spans="7:9" ht="12.75">
      <c r="G1994" s="25"/>
      <c r="I1994" s="23"/>
    </row>
    <row r="1995" spans="7:9" ht="12.75">
      <c r="G1995" s="25"/>
      <c r="I1995" s="23"/>
    </row>
    <row r="1996" spans="7:9" ht="12.75">
      <c r="G1996" s="25"/>
      <c r="I1996" s="23"/>
    </row>
    <row r="1997" spans="7:9" ht="12.75">
      <c r="G1997" s="25"/>
      <c r="I1997" s="23"/>
    </row>
    <row r="1998" spans="7:9" ht="12.75">
      <c r="G1998" s="25"/>
      <c r="I1998" s="23"/>
    </row>
    <row r="1999" spans="7:9" ht="12.75">
      <c r="G1999" s="25"/>
      <c r="I1999" s="23"/>
    </row>
    <row r="2000" spans="7:9" ht="12.75">
      <c r="G2000" s="25"/>
      <c r="I2000" s="23"/>
    </row>
    <row r="2001" spans="7:9" ht="12.75">
      <c r="G2001" s="25"/>
      <c r="I2001" s="23"/>
    </row>
    <row r="2002" spans="7:9" ht="12.75">
      <c r="G2002" s="25"/>
      <c r="I2002" s="23"/>
    </row>
    <row r="2003" spans="7:9" ht="12.75">
      <c r="G2003" s="25"/>
      <c r="I2003" s="23"/>
    </row>
    <row r="2004" spans="7:9" ht="12.75">
      <c r="G2004" s="25"/>
      <c r="I2004" s="23"/>
    </row>
    <row r="2005" spans="7:9" ht="12.75">
      <c r="G2005" s="25"/>
      <c r="I2005" s="23"/>
    </row>
    <row r="2006" spans="7:9" ht="12.75">
      <c r="G2006" s="25"/>
      <c r="I2006" s="23"/>
    </row>
    <row r="2007" spans="7:9" ht="12.75">
      <c r="G2007" s="25"/>
      <c r="I2007" s="23"/>
    </row>
    <row r="2008" spans="7:9" ht="12.75">
      <c r="G2008" s="25"/>
      <c r="I2008" s="23"/>
    </row>
    <row r="2009" spans="7:9" ht="12.75">
      <c r="G2009" s="25"/>
      <c r="I2009" s="23"/>
    </row>
    <row r="2010" spans="7:9" ht="12.75">
      <c r="G2010" s="25"/>
      <c r="I2010" s="23"/>
    </row>
    <row r="2011" spans="7:9" ht="12.75">
      <c r="G2011" s="25"/>
      <c r="I2011" s="23"/>
    </row>
    <row r="2012" spans="7:9" ht="12.75">
      <c r="G2012" s="25"/>
      <c r="I2012" s="23"/>
    </row>
    <row r="2013" spans="7:9" ht="12.75">
      <c r="G2013" s="25"/>
      <c r="I2013" s="23"/>
    </row>
    <row r="2014" spans="7:9" ht="12.75">
      <c r="G2014" s="25"/>
      <c r="I2014" s="23"/>
    </row>
    <row r="2015" spans="7:9" ht="12.75">
      <c r="G2015" s="25"/>
      <c r="I2015" s="23"/>
    </row>
    <row r="2016" spans="7:9" ht="12.75">
      <c r="G2016" s="25"/>
      <c r="I2016" s="23"/>
    </row>
    <row r="2017" spans="7:9" ht="12.75">
      <c r="G2017" s="25"/>
      <c r="I2017" s="23"/>
    </row>
    <row r="2018" spans="7:9" ht="12.75">
      <c r="G2018" s="25"/>
      <c r="I2018" s="23"/>
    </row>
    <row r="2019" spans="7:9" ht="12.75">
      <c r="G2019" s="25"/>
      <c r="I2019" s="23"/>
    </row>
    <row r="2020" spans="7:9" ht="12.75">
      <c r="G2020" s="25"/>
      <c r="I2020" s="23"/>
    </row>
    <row r="2021" spans="7:9" ht="12.75">
      <c r="G2021" s="25"/>
      <c r="I2021" s="23"/>
    </row>
    <row r="2022" spans="7:9" ht="12.75">
      <c r="G2022" s="25"/>
      <c r="I2022" s="23"/>
    </row>
    <row r="2023" spans="7:9" ht="12.75">
      <c r="G2023" s="25"/>
      <c r="I2023" s="23"/>
    </row>
    <row r="2024" spans="7:9" ht="12.75">
      <c r="G2024" s="25"/>
      <c r="I2024" s="23"/>
    </row>
    <row r="2025" spans="7:9" ht="12.75">
      <c r="G2025" s="25"/>
      <c r="I2025" s="23"/>
    </row>
    <row r="2026" spans="7:9" ht="12.75">
      <c r="G2026" s="25"/>
      <c r="I2026" s="23"/>
    </row>
    <row r="2027" spans="7:9" ht="12.75">
      <c r="G2027" s="25"/>
      <c r="I2027" s="23"/>
    </row>
    <row r="2028" spans="7:9" ht="12.75">
      <c r="G2028" s="25"/>
      <c r="I2028" s="23"/>
    </row>
    <row r="2029" spans="7:9" ht="12.75">
      <c r="G2029" s="25"/>
      <c r="I2029" s="23"/>
    </row>
    <row r="2030" spans="7:9" ht="12.75">
      <c r="G2030" s="25"/>
      <c r="I2030" s="23"/>
    </row>
    <row r="2031" spans="7:9" ht="12.75">
      <c r="G2031" s="25"/>
      <c r="I2031" s="23"/>
    </row>
    <row r="2032" spans="7:9" ht="12.75">
      <c r="G2032" s="25"/>
      <c r="I2032" s="23"/>
    </row>
    <row r="2033" spans="7:9" ht="12.75">
      <c r="G2033" s="25"/>
      <c r="I2033" s="23"/>
    </row>
    <row r="2034" spans="7:9" ht="12.75">
      <c r="G2034" s="25"/>
      <c r="I2034" s="23"/>
    </row>
    <row r="2035" spans="7:9" ht="12.75">
      <c r="G2035" s="25"/>
      <c r="I2035" s="23"/>
    </row>
    <row r="2036" spans="7:9" ht="12.75">
      <c r="G2036" s="25"/>
      <c r="I2036" s="23"/>
    </row>
    <row r="2037" spans="7:9" ht="12.75">
      <c r="G2037" s="25"/>
      <c r="I2037" s="23"/>
    </row>
    <row r="2038" spans="7:9" ht="12.75">
      <c r="G2038" s="25"/>
      <c r="I2038" s="23"/>
    </row>
    <row r="2039" spans="7:9" ht="12.75">
      <c r="G2039" s="25"/>
      <c r="I2039" s="23"/>
    </row>
    <row r="2040" spans="7:9" ht="12.75">
      <c r="G2040" s="25"/>
      <c r="I2040" s="23"/>
    </row>
    <row r="2041" spans="7:9" ht="12.75">
      <c r="G2041" s="25"/>
      <c r="I2041" s="23"/>
    </row>
    <row r="2042" spans="7:9" ht="12.75">
      <c r="G2042" s="25"/>
      <c r="I2042" s="23"/>
    </row>
    <row r="2043" spans="7:9" ht="12.75">
      <c r="G2043" s="25"/>
      <c r="I2043" s="23"/>
    </row>
    <row r="2044" spans="7:9" ht="12.75">
      <c r="G2044" s="25"/>
      <c r="I2044" s="23"/>
    </row>
    <row r="2045" spans="7:9" ht="12.75">
      <c r="G2045" s="25"/>
      <c r="I2045" s="23"/>
    </row>
    <row r="2046" spans="7:9" ht="12.75">
      <c r="G2046" s="25"/>
      <c r="I2046" s="23"/>
    </row>
    <row r="2047" spans="7:9" ht="12.75">
      <c r="G2047" s="25"/>
      <c r="I2047" s="23"/>
    </row>
    <row r="2048" spans="7:9" ht="12.75">
      <c r="G2048" s="25"/>
      <c r="I2048" s="23"/>
    </row>
    <row r="2049" spans="7:9" ht="12.75">
      <c r="G2049" s="25"/>
      <c r="I2049" s="23"/>
    </row>
    <row r="2050" spans="7:9" ht="12.75">
      <c r="G2050" s="25"/>
      <c r="I2050" s="23"/>
    </row>
    <row r="2051" spans="7:9" ht="12.75">
      <c r="G2051" s="25"/>
      <c r="I2051" s="23"/>
    </row>
    <row r="2052" spans="7:9" ht="12.75">
      <c r="G2052" s="25"/>
      <c r="I2052" s="23"/>
    </row>
    <row r="2053" spans="7:9" ht="12.75">
      <c r="G2053" s="25"/>
      <c r="I2053" s="23"/>
    </row>
    <row r="2054" spans="7:9" ht="12.75">
      <c r="G2054" s="25"/>
      <c r="I2054" s="23"/>
    </row>
    <row r="2055" spans="7:9" ht="12.75">
      <c r="G2055" s="25"/>
      <c r="I2055" s="23"/>
    </row>
    <row r="2056" spans="7:9" ht="12.75">
      <c r="G2056" s="25"/>
      <c r="I2056" s="23"/>
    </row>
    <row r="2057" spans="7:9" ht="12.75">
      <c r="G2057" s="25"/>
      <c r="I2057" s="23"/>
    </row>
    <row r="2058" spans="7:9" ht="12.75">
      <c r="G2058" s="25"/>
      <c r="I2058" s="23"/>
    </row>
    <row r="2059" spans="7:9" ht="12.75">
      <c r="G2059" s="25"/>
      <c r="I2059" s="23"/>
    </row>
    <row r="2060" spans="7:9" ht="12.75">
      <c r="G2060" s="25"/>
      <c r="I2060" s="23"/>
    </row>
    <row r="2061" spans="7:9" ht="12.75">
      <c r="G2061" s="25"/>
      <c r="I2061" s="23"/>
    </row>
    <row r="2062" spans="7:9" ht="12.75">
      <c r="G2062" s="25"/>
      <c r="I2062" s="23"/>
    </row>
    <row r="2063" spans="7:9" ht="12.75">
      <c r="G2063" s="25"/>
      <c r="I2063" s="23"/>
    </row>
    <row r="2064" spans="7:9" ht="12.75">
      <c r="G2064" s="25"/>
      <c r="I2064" s="23"/>
    </row>
    <row r="2065" spans="7:9" ht="12.75">
      <c r="G2065" s="25"/>
      <c r="I2065" s="23"/>
    </row>
    <row r="2066" spans="7:9" ht="12.75">
      <c r="G2066" s="25"/>
      <c r="I2066" s="23"/>
    </row>
    <row r="2067" spans="7:9" ht="12.75">
      <c r="G2067" s="25"/>
      <c r="I2067" s="23"/>
    </row>
    <row r="2068" spans="7:9" ht="12.75">
      <c r="G2068" s="25"/>
      <c r="I2068" s="23"/>
    </row>
    <row r="2069" spans="7:9" ht="12.75">
      <c r="G2069" s="25"/>
      <c r="I2069" s="23"/>
    </row>
    <row r="2070" spans="7:9" ht="12.75">
      <c r="G2070" s="25"/>
      <c r="I2070" s="23"/>
    </row>
    <row r="2071" spans="7:9" ht="12.75">
      <c r="G2071" s="25"/>
      <c r="I2071" s="23"/>
    </row>
    <row r="2072" spans="7:9" ht="12.75">
      <c r="G2072" s="25"/>
      <c r="I2072" s="23"/>
    </row>
    <row r="2073" spans="7:9" ht="12.75">
      <c r="G2073" s="25"/>
      <c r="I2073" s="23"/>
    </row>
    <row r="2074" spans="7:9" ht="12.75">
      <c r="G2074" s="25"/>
      <c r="I2074" s="23"/>
    </row>
    <row r="2075" spans="7:9" ht="12.75">
      <c r="G2075" s="25"/>
      <c r="I2075" s="23"/>
    </row>
    <row r="2076" spans="7:9" ht="12.75">
      <c r="G2076" s="25"/>
      <c r="I2076" s="23"/>
    </row>
    <row r="2077" spans="7:9" ht="12.75">
      <c r="G2077" s="25"/>
      <c r="I2077" s="23"/>
    </row>
    <row r="2078" spans="7:9" ht="12.75">
      <c r="G2078" s="25"/>
      <c r="I2078" s="23"/>
    </row>
    <row r="2079" spans="7:9" ht="12.75">
      <c r="G2079" s="25"/>
      <c r="I2079" s="23"/>
    </row>
    <row r="2080" spans="7:9" ht="12.75">
      <c r="G2080" s="25"/>
      <c r="I2080" s="23"/>
    </row>
    <row r="2081" spans="7:9" ht="12.75">
      <c r="G2081" s="25"/>
      <c r="I2081" s="23"/>
    </row>
    <row r="2082" spans="7:9" ht="12.75">
      <c r="G2082" s="25"/>
      <c r="I2082" s="23"/>
    </row>
    <row r="2083" spans="7:9" ht="12.75">
      <c r="G2083" s="25"/>
      <c r="I2083" s="23"/>
    </row>
    <row r="2084" spans="7:9" ht="12.75">
      <c r="G2084" s="25"/>
      <c r="I2084" s="23"/>
    </row>
    <row r="2085" spans="7:9" ht="12.75">
      <c r="G2085" s="25"/>
      <c r="I2085" s="23"/>
    </row>
    <row r="2086" spans="7:9" ht="12.75">
      <c r="G2086" s="25"/>
      <c r="I2086" s="23"/>
    </row>
    <row r="2087" spans="7:9" ht="12.75">
      <c r="G2087" s="25"/>
      <c r="I2087" s="23"/>
    </row>
    <row r="2088" spans="7:9" ht="12.75">
      <c r="G2088" s="25"/>
      <c r="I2088" s="23"/>
    </row>
    <row r="2089" spans="7:9" ht="12.75">
      <c r="G2089" s="25"/>
      <c r="I2089" s="23"/>
    </row>
    <row r="2090" spans="7:9" ht="12.75">
      <c r="G2090" s="25"/>
      <c r="I2090" s="23"/>
    </row>
    <row r="2091" spans="7:9" ht="12.75">
      <c r="G2091" s="25"/>
      <c r="I2091" s="23"/>
    </row>
    <row r="2092" spans="7:9" ht="12.75">
      <c r="G2092" s="25"/>
      <c r="I2092" s="23"/>
    </row>
    <row r="2093" spans="7:9" ht="12.75">
      <c r="G2093" s="25"/>
      <c r="I2093" s="23"/>
    </row>
    <row r="2094" spans="7:9" ht="12.75">
      <c r="G2094" s="25"/>
      <c r="I2094" s="23"/>
    </row>
    <row r="2095" spans="7:9" ht="12.75">
      <c r="G2095" s="25"/>
      <c r="I2095" s="23"/>
    </row>
    <row r="2096" spans="7:9" ht="12.75">
      <c r="G2096" s="25"/>
      <c r="I2096" s="23"/>
    </row>
    <row r="2097" spans="7:9" ht="12.75">
      <c r="G2097" s="25"/>
      <c r="I2097" s="23"/>
    </row>
    <row r="2098" spans="7:9" ht="12.75">
      <c r="G2098" s="25"/>
      <c r="I2098" s="23"/>
    </row>
    <row r="2099" spans="7:9" ht="12.75">
      <c r="G2099" s="25"/>
      <c r="I2099" s="23"/>
    </row>
    <row r="2100" spans="7:9" ht="12.75">
      <c r="G2100" s="25"/>
      <c r="I2100" s="23"/>
    </row>
    <row r="2101" spans="7:9" ht="12.75">
      <c r="G2101" s="25"/>
      <c r="I2101" s="23"/>
    </row>
    <row r="2102" spans="7:9" ht="12.75">
      <c r="G2102" s="25"/>
      <c r="I2102" s="23"/>
    </row>
    <row r="2103" spans="7:9" ht="12.75">
      <c r="G2103" s="25"/>
      <c r="I2103" s="23"/>
    </row>
    <row r="2104" spans="7:9" ht="12.75">
      <c r="G2104" s="25"/>
      <c r="I2104" s="23"/>
    </row>
    <row r="2105" spans="7:9" ht="12.75">
      <c r="G2105" s="25"/>
      <c r="I2105" s="23"/>
    </row>
    <row r="2106" spans="7:9" ht="12.75">
      <c r="G2106" s="25"/>
      <c r="I2106" s="23"/>
    </row>
    <row r="2107" spans="7:9" ht="12.75">
      <c r="G2107" s="25"/>
      <c r="I2107" s="23"/>
    </row>
    <row r="2108" spans="7:9" ht="12.75">
      <c r="G2108" s="25"/>
      <c r="I2108" s="23"/>
    </row>
    <row r="2109" spans="7:9" ht="12.75">
      <c r="G2109" s="25"/>
      <c r="I2109" s="23"/>
    </row>
    <row r="2110" spans="7:9" ht="12.75">
      <c r="G2110" s="25"/>
      <c r="I2110" s="23"/>
    </row>
    <row r="2111" spans="7:9" ht="12.75">
      <c r="G2111" s="25"/>
      <c r="I2111" s="23"/>
    </row>
    <row r="2112" spans="7:9" ht="12.75">
      <c r="G2112" s="25"/>
      <c r="I2112" s="23"/>
    </row>
    <row r="2113" spans="7:9" ht="12.75">
      <c r="G2113" s="25"/>
      <c r="I2113" s="23"/>
    </row>
    <row r="2114" spans="7:9" ht="12.75">
      <c r="G2114" s="25"/>
      <c r="I2114" s="23"/>
    </row>
    <row r="2115" spans="7:9" ht="12.75">
      <c r="G2115" s="25"/>
      <c r="I2115" s="23"/>
    </row>
    <row r="2116" spans="7:9" ht="12.75">
      <c r="G2116" s="25"/>
      <c r="I2116" s="23"/>
    </row>
    <row r="2117" spans="7:9" ht="12.75">
      <c r="G2117" s="25"/>
      <c r="I2117" s="23"/>
    </row>
    <row r="2118" spans="7:9" ht="12.75">
      <c r="G2118" s="25"/>
      <c r="I2118" s="23"/>
    </row>
    <row r="2119" spans="7:9" ht="12.75">
      <c r="G2119" s="25"/>
      <c r="I2119" s="23"/>
    </row>
    <row r="2120" spans="7:9" ht="12.75">
      <c r="G2120" s="25"/>
      <c r="I2120" s="23"/>
    </row>
    <row r="2121" spans="7:9" ht="12.75">
      <c r="G2121" s="25"/>
      <c r="I2121" s="23"/>
    </row>
    <row r="2122" spans="7:9" ht="12.75">
      <c r="G2122" s="25"/>
      <c r="I2122" s="23"/>
    </row>
    <row r="2123" spans="7:9" ht="12.75">
      <c r="G2123" s="25"/>
      <c r="I2123" s="23"/>
    </row>
    <row r="2124" spans="7:9" ht="12.75">
      <c r="G2124" s="25"/>
      <c r="I2124" s="23"/>
    </row>
    <row r="2125" spans="7:9" ht="12.75">
      <c r="G2125" s="25"/>
      <c r="I2125" s="23"/>
    </row>
    <row r="2126" spans="7:9" ht="12.75">
      <c r="G2126" s="25"/>
      <c r="I2126" s="23"/>
    </row>
    <row r="2127" spans="7:9" ht="12.75">
      <c r="G2127" s="25"/>
      <c r="I2127" s="23"/>
    </row>
    <row r="2128" spans="7:9" ht="12.75">
      <c r="G2128" s="25"/>
      <c r="I2128" s="23"/>
    </row>
    <row r="2129" spans="7:9" ht="12.75">
      <c r="G2129" s="25"/>
      <c r="I2129" s="23"/>
    </row>
    <row r="2130" spans="7:9" ht="12.75">
      <c r="G2130" s="25"/>
      <c r="I2130" s="23"/>
    </row>
    <row r="2131" spans="7:9" ht="12.75">
      <c r="G2131" s="25"/>
      <c r="I2131" s="23"/>
    </row>
    <row r="2132" spans="7:9" ht="12.75">
      <c r="G2132" s="25"/>
      <c r="I2132" s="23"/>
    </row>
    <row r="2133" spans="7:9" ht="12.75">
      <c r="G2133" s="25"/>
      <c r="I2133" s="23"/>
    </row>
    <row r="2134" spans="7:9" ht="12.75">
      <c r="G2134" s="25"/>
      <c r="I2134" s="23"/>
    </row>
    <row r="2135" spans="7:9" ht="12.75">
      <c r="G2135" s="25"/>
      <c r="I2135" s="23"/>
    </row>
    <row r="2136" spans="7:9" ht="12.75">
      <c r="G2136" s="25"/>
      <c r="I2136" s="23"/>
    </row>
    <row r="2137" spans="7:9" ht="12.75">
      <c r="G2137" s="25"/>
      <c r="I2137" s="23"/>
    </row>
    <row r="2138" spans="7:9" ht="12.75">
      <c r="G2138" s="25"/>
      <c r="I2138" s="23"/>
    </row>
    <row r="2139" spans="7:9" ht="12.75">
      <c r="G2139" s="25"/>
      <c r="I2139" s="23"/>
    </row>
    <row r="2140" spans="7:9" ht="12.75">
      <c r="G2140" s="25"/>
      <c r="I2140" s="23"/>
    </row>
    <row r="2141" spans="7:9" ht="12.75">
      <c r="G2141" s="25"/>
      <c r="I2141" s="23"/>
    </row>
    <row r="2142" spans="7:9" ht="12.75">
      <c r="G2142" s="25"/>
      <c r="I2142" s="23"/>
    </row>
    <row r="2143" spans="7:9" ht="12.75">
      <c r="G2143" s="25"/>
      <c r="I2143" s="23"/>
    </row>
    <row r="2144" spans="7:9" ht="12.75">
      <c r="G2144" s="25"/>
      <c r="I2144" s="23"/>
    </row>
    <row r="2145" spans="7:9" ht="12.75">
      <c r="G2145" s="25"/>
      <c r="I2145" s="23"/>
    </row>
    <row r="2146" spans="7:9" ht="12.75">
      <c r="G2146" s="25"/>
      <c r="I2146" s="23"/>
    </row>
    <row r="2147" spans="7:9" ht="12.75">
      <c r="G2147" s="25"/>
      <c r="I2147" s="23"/>
    </row>
    <row r="2148" spans="7:9" ht="12.75">
      <c r="G2148" s="25"/>
      <c r="I2148" s="23"/>
    </row>
    <row r="2149" spans="7:9" ht="12.75">
      <c r="G2149" s="25"/>
      <c r="I2149" s="23"/>
    </row>
    <row r="2150" spans="7:9" ht="12.75">
      <c r="G2150" s="25"/>
      <c r="I2150" s="23"/>
    </row>
    <row r="2151" spans="7:9" ht="12.75">
      <c r="G2151" s="25"/>
      <c r="I2151" s="23"/>
    </row>
    <row r="2152" spans="7:9" ht="12.75">
      <c r="G2152" s="25"/>
      <c r="I2152" s="23"/>
    </row>
    <row r="2153" spans="7:9" ht="12.75">
      <c r="G2153" s="25"/>
      <c r="I2153" s="23"/>
    </row>
    <row r="2154" spans="7:9" ht="12.75">
      <c r="G2154" s="25"/>
      <c r="I2154" s="23"/>
    </row>
    <row r="2155" spans="7:9" ht="12.75">
      <c r="G2155" s="25"/>
      <c r="I2155" s="23"/>
    </row>
    <row r="2156" spans="7:9" ht="12.75">
      <c r="G2156" s="25"/>
      <c r="I2156" s="23"/>
    </row>
    <row r="2157" spans="7:9" ht="12.75">
      <c r="G2157" s="25"/>
      <c r="I2157" s="23"/>
    </row>
    <row r="2158" spans="7:9" ht="12.75">
      <c r="G2158" s="25"/>
      <c r="I2158" s="23"/>
    </row>
    <row r="2159" spans="7:9" ht="12.75">
      <c r="G2159" s="25"/>
      <c r="I2159" s="23"/>
    </row>
    <row r="2160" spans="7:9" ht="12.75">
      <c r="G2160" s="25"/>
      <c r="I2160" s="23"/>
    </row>
    <row r="2161" spans="7:9" ht="12.75">
      <c r="G2161" s="25"/>
      <c r="I2161" s="23"/>
    </row>
    <row r="2162" spans="7:9" ht="12.75">
      <c r="G2162" s="25"/>
      <c r="I2162" s="23"/>
    </row>
    <row r="2163" spans="7:9" ht="12.75">
      <c r="G2163" s="25"/>
      <c r="I2163" s="23"/>
    </row>
    <row r="2164" spans="7:9" ht="12.75">
      <c r="G2164" s="25"/>
      <c r="I2164" s="23"/>
    </row>
    <row r="2165" spans="7:9" ht="12.75">
      <c r="G2165" s="25"/>
      <c r="I2165" s="23"/>
    </row>
    <row r="2166" spans="7:9" ht="12.75">
      <c r="G2166" s="25"/>
      <c r="I2166" s="23"/>
    </row>
    <row r="2167" spans="7:9" ht="12.75">
      <c r="G2167" s="25"/>
      <c r="I2167" s="23"/>
    </row>
    <row r="2168" spans="7:9" ht="12.75">
      <c r="G2168" s="25"/>
      <c r="I2168" s="23"/>
    </row>
    <row r="2169" spans="7:9" ht="12.75">
      <c r="G2169" s="25"/>
      <c r="I2169" s="23"/>
    </row>
    <row r="2170" spans="7:9" ht="12.75">
      <c r="G2170" s="25"/>
      <c r="I2170" s="23"/>
    </row>
    <row r="2171" spans="7:9" ht="12.75">
      <c r="G2171" s="25"/>
      <c r="I2171" s="23"/>
    </row>
    <row r="2172" spans="7:9" ht="12.75">
      <c r="G2172" s="25"/>
      <c r="I2172" s="23"/>
    </row>
    <row r="2173" spans="7:9" ht="12.75">
      <c r="G2173" s="25"/>
      <c r="I2173" s="23"/>
    </row>
    <row r="2174" spans="7:9" ht="12.75">
      <c r="G2174" s="25"/>
      <c r="I2174" s="23"/>
    </row>
    <row r="2175" spans="7:9" ht="12.75">
      <c r="G2175" s="25"/>
      <c r="I2175" s="23"/>
    </row>
    <row r="2176" spans="7:9" ht="12.75">
      <c r="G2176" s="25"/>
      <c r="I2176" s="23"/>
    </row>
    <row r="2177" spans="7:9" ht="12.75">
      <c r="G2177" s="25"/>
      <c r="I2177" s="23"/>
    </row>
    <row r="2178" spans="7:9" ht="12.75">
      <c r="G2178" s="25"/>
      <c r="I2178" s="23"/>
    </row>
    <row r="2179" spans="7:9" ht="12.75">
      <c r="G2179" s="25"/>
      <c r="I2179" s="23"/>
    </row>
    <row r="2180" spans="7:9" ht="12.75">
      <c r="G2180" s="25"/>
      <c r="I2180" s="23"/>
    </row>
    <row r="2181" spans="7:9" ht="12.75">
      <c r="G2181" s="25"/>
      <c r="I2181" s="23"/>
    </row>
    <row r="2182" spans="7:9" ht="12.75">
      <c r="G2182" s="25"/>
      <c r="I2182" s="23"/>
    </row>
    <row r="2183" spans="7:9" ht="12.75">
      <c r="G2183" s="25"/>
      <c r="I2183" s="23"/>
    </row>
    <row r="2184" spans="7:9" ht="12.75">
      <c r="G2184" s="25"/>
      <c r="I2184" s="23"/>
    </row>
    <row r="2185" spans="7:9" ht="12.75">
      <c r="G2185" s="25"/>
      <c r="I2185" s="23"/>
    </row>
    <row r="2186" spans="7:9" ht="12.75">
      <c r="G2186" s="25"/>
      <c r="I2186" s="23"/>
    </row>
    <row r="2187" spans="7:9" ht="12.75">
      <c r="G2187" s="25"/>
      <c r="I2187" s="23"/>
    </row>
    <row r="2188" spans="7:9" ht="12.75">
      <c r="G2188" s="25"/>
      <c r="I2188" s="23"/>
    </row>
    <row r="2189" spans="7:9" ht="12.75">
      <c r="G2189" s="25"/>
      <c r="I2189" s="23"/>
    </row>
    <row r="2190" spans="7:9" ht="12.75">
      <c r="G2190" s="25"/>
      <c r="I2190" s="23"/>
    </row>
    <row r="2191" spans="7:9" ht="12.75">
      <c r="G2191" s="25"/>
      <c r="I2191" s="23"/>
    </row>
    <row r="2192" spans="7:9" ht="12.75">
      <c r="G2192" s="25"/>
      <c r="I2192" s="23"/>
    </row>
    <row r="2193" spans="7:9" ht="12.75">
      <c r="G2193" s="25"/>
      <c r="I2193" s="23"/>
    </row>
    <row r="2194" spans="7:9" ht="12.75">
      <c r="G2194" s="25"/>
      <c r="I2194" s="23"/>
    </row>
    <row r="2195" spans="7:9" ht="12.75">
      <c r="G2195" s="25"/>
      <c r="I2195" s="23"/>
    </row>
    <row r="2196" spans="7:9" ht="12.75">
      <c r="G2196" s="25"/>
      <c r="I2196" s="23"/>
    </row>
    <row r="2197" spans="7:9" ht="12.75">
      <c r="G2197" s="25"/>
      <c r="I2197" s="23"/>
    </row>
    <row r="2198" spans="7:9" ht="12.75">
      <c r="G2198" s="25"/>
      <c r="I2198" s="23"/>
    </row>
    <row r="2199" spans="7:9" ht="12.75">
      <c r="G2199" s="25"/>
      <c r="I2199" s="23"/>
    </row>
    <row r="2200" spans="7:9" ht="12.75">
      <c r="G2200" s="25"/>
      <c r="I2200" s="23"/>
    </row>
    <row r="2201" spans="7:9" ht="12.75">
      <c r="G2201" s="25"/>
      <c r="I2201" s="23"/>
    </row>
    <row r="2202" spans="7:9" ht="12.75">
      <c r="G2202" s="25"/>
      <c r="I2202" s="23"/>
    </row>
    <row r="2203" spans="7:9" ht="12.75">
      <c r="G2203" s="25"/>
      <c r="I2203" s="23"/>
    </row>
    <row r="2204" spans="7:9" ht="12.75">
      <c r="G2204" s="25"/>
      <c r="I2204" s="23"/>
    </row>
    <row r="2205" spans="7:9" ht="12.75">
      <c r="G2205" s="25"/>
      <c r="I2205" s="23"/>
    </row>
    <row r="2206" spans="7:9" ht="12.75">
      <c r="G2206" s="25"/>
      <c r="I2206" s="23"/>
    </row>
    <row r="2207" spans="7:9" ht="12.75">
      <c r="G2207" s="25"/>
      <c r="I2207" s="23"/>
    </row>
    <row r="2208" spans="7:9" ht="12.75">
      <c r="G2208" s="25"/>
      <c r="I2208" s="23"/>
    </row>
    <row r="2209" spans="7:9" ht="12.75">
      <c r="G2209" s="25"/>
      <c r="I2209" s="23"/>
    </row>
    <row r="2210" spans="7:9" ht="12.75">
      <c r="G2210" s="25"/>
      <c r="I2210" s="23"/>
    </row>
    <row r="2211" spans="7:9" ht="12.75">
      <c r="G2211" s="25"/>
      <c r="I2211" s="23"/>
    </row>
    <row r="2212" spans="7:9" ht="12.75">
      <c r="G2212" s="25"/>
      <c r="I2212" s="23"/>
    </row>
    <row r="2213" spans="7:9" ht="12.75">
      <c r="G2213" s="25"/>
      <c r="I2213" s="23"/>
    </row>
    <row r="2214" spans="7:9" ht="12.75">
      <c r="G2214" s="25"/>
      <c r="I2214" s="23"/>
    </row>
    <row r="2215" spans="7:9" ht="12.75">
      <c r="G2215" s="25"/>
      <c r="I2215" s="23"/>
    </row>
    <row r="2216" spans="7:9" ht="12.75">
      <c r="G2216" s="25"/>
      <c r="I2216" s="23"/>
    </row>
    <row r="2217" spans="7:9" ht="12.75">
      <c r="G2217" s="25"/>
      <c r="I2217" s="23"/>
    </row>
    <row r="2218" spans="7:9" ht="12.75">
      <c r="G2218" s="25"/>
      <c r="I2218" s="23"/>
    </row>
    <row r="2219" spans="7:9" ht="12.75">
      <c r="G2219" s="25"/>
      <c r="I2219" s="23"/>
    </row>
    <row r="2220" spans="7:9" ht="12.75">
      <c r="G2220" s="25"/>
      <c r="I2220" s="23"/>
    </row>
    <row r="2221" spans="7:9" ht="12.75">
      <c r="G2221" s="25"/>
      <c r="I2221" s="23"/>
    </row>
    <row r="2222" spans="7:9" ht="12.75">
      <c r="G2222" s="25"/>
      <c r="I2222" s="23"/>
    </row>
    <row r="2223" spans="7:9" ht="12.75">
      <c r="G2223" s="25"/>
      <c r="I2223" s="23"/>
    </row>
    <row r="2224" spans="7:9" ht="12.75">
      <c r="G2224" s="25"/>
      <c r="I2224" s="23"/>
    </row>
    <row r="2225" spans="7:9" ht="12.75">
      <c r="G2225" s="25"/>
      <c r="I2225" s="23"/>
    </row>
    <row r="2226" spans="7:9" ht="12.75">
      <c r="G2226" s="25"/>
      <c r="I2226" s="23"/>
    </row>
    <row r="2227" spans="7:9" ht="12.75">
      <c r="G2227" s="25"/>
      <c r="I2227" s="23"/>
    </row>
    <row r="2228" spans="7:9" ht="12.75">
      <c r="G2228" s="25"/>
      <c r="I2228" s="23"/>
    </row>
    <row r="2229" spans="7:9" ht="12.75">
      <c r="G2229" s="25"/>
      <c r="I2229" s="23"/>
    </row>
    <row r="2230" spans="7:9" ht="12.75">
      <c r="G2230" s="25"/>
      <c r="I2230" s="23"/>
    </row>
    <row r="2231" spans="7:9" ht="12.75">
      <c r="G2231" s="25"/>
      <c r="I2231" s="23"/>
    </row>
    <row r="2232" spans="7:9" ht="12.75">
      <c r="G2232" s="25"/>
      <c r="I2232" s="23"/>
    </row>
    <row r="2233" spans="7:9" ht="12.75">
      <c r="G2233" s="25"/>
      <c r="I2233" s="23"/>
    </row>
    <row r="2234" spans="7:9" ht="12.75">
      <c r="G2234" s="25"/>
      <c r="I2234" s="23"/>
    </row>
    <row r="2235" spans="7:9" ht="12.75">
      <c r="G2235" s="25"/>
      <c r="I2235" s="23"/>
    </row>
    <row r="2236" spans="7:9" ht="12.75">
      <c r="G2236" s="25"/>
      <c r="I2236" s="23"/>
    </row>
    <row r="2237" spans="7:9" ht="12.75">
      <c r="G2237" s="25"/>
      <c r="I2237" s="23"/>
    </row>
    <row r="2238" spans="7:9" ht="12.75">
      <c r="G2238" s="25"/>
      <c r="I2238" s="23"/>
    </row>
    <row r="2239" spans="7:9" ht="12.75">
      <c r="G2239" s="25"/>
      <c r="I2239" s="23"/>
    </row>
    <row r="2240" spans="7:9" ht="12.75">
      <c r="G2240" s="25"/>
      <c r="I2240" s="23"/>
    </row>
    <row r="2241" spans="7:9" ht="12.75">
      <c r="G2241" s="25"/>
      <c r="I2241" s="23"/>
    </row>
    <row r="2242" spans="7:9" ht="12.75">
      <c r="G2242" s="25"/>
      <c r="I2242" s="23"/>
    </row>
    <row r="2243" spans="7:9" ht="12.75">
      <c r="G2243" s="25"/>
      <c r="I2243" s="23"/>
    </row>
    <row r="2244" spans="7:9" ht="12.75">
      <c r="G2244" s="25"/>
      <c r="I2244" s="23"/>
    </row>
    <row r="2245" spans="7:9" ht="12.75">
      <c r="G2245" s="25"/>
      <c r="I2245" s="23"/>
    </row>
    <row r="2246" spans="7:9" ht="12.75">
      <c r="G2246" s="25"/>
      <c r="I2246" s="23"/>
    </row>
    <row r="2247" spans="7:9" ht="12.75">
      <c r="G2247" s="25"/>
      <c r="I2247" s="23"/>
    </row>
    <row r="2248" spans="7:9" ht="12.75">
      <c r="G2248" s="25"/>
      <c r="I2248" s="23"/>
    </row>
    <row r="2249" spans="7:9" ht="12.75">
      <c r="G2249" s="25"/>
      <c r="I2249" s="23"/>
    </row>
    <row r="2250" spans="7:9" ht="12.75">
      <c r="G2250" s="25"/>
      <c r="I2250" s="23"/>
    </row>
    <row r="2251" spans="7:9" ht="12.75">
      <c r="G2251" s="25"/>
      <c r="I2251" s="23"/>
    </row>
    <row r="2252" spans="7:9" ht="12.75">
      <c r="G2252" s="25"/>
      <c r="I2252" s="23"/>
    </row>
    <row r="2253" spans="7:9" ht="12.75">
      <c r="G2253" s="25"/>
      <c r="I2253" s="23"/>
    </row>
    <row r="2254" spans="7:9" ht="12.75">
      <c r="G2254" s="25"/>
      <c r="I2254" s="23"/>
    </row>
    <row r="2255" spans="7:9" ht="12.75">
      <c r="G2255" s="25"/>
      <c r="I2255" s="23"/>
    </row>
    <row r="2256" spans="7:9" ht="12.75">
      <c r="G2256" s="25"/>
      <c r="I2256" s="23"/>
    </row>
    <row r="2257" spans="7:9" ht="12.75">
      <c r="G2257" s="25"/>
      <c r="I2257" s="23"/>
    </row>
    <row r="2258" spans="7:9" ht="12.75">
      <c r="G2258" s="25"/>
      <c r="I2258" s="23"/>
    </row>
    <row r="2259" spans="7:9" ht="12.75">
      <c r="G2259" s="25"/>
      <c r="I2259" s="23"/>
    </row>
    <row r="2260" spans="7:9" ht="12.75">
      <c r="G2260" s="25"/>
      <c r="I2260" s="23"/>
    </row>
    <row r="2261" spans="7:9" ht="12.75">
      <c r="G2261" s="25"/>
      <c r="I2261" s="23"/>
    </row>
    <row r="2262" spans="7:9" ht="12.75">
      <c r="G2262" s="25"/>
      <c r="I2262" s="23"/>
    </row>
    <row r="2263" spans="7:9" ht="12.75">
      <c r="G2263" s="25"/>
      <c r="I2263" s="23"/>
    </row>
    <row r="2264" spans="7:9" ht="12.75">
      <c r="G2264" s="25"/>
      <c r="I2264" s="23"/>
    </row>
    <row r="2265" spans="7:9" ht="12.75">
      <c r="G2265" s="25"/>
      <c r="I2265" s="23"/>
    </row>
    <row r="2266" spans="7:9" ht="12.75">
      <c r="G2266" s="25"/>
      <c r="I2266" s="23"/>
    </row>
    <row r="2267" spans="7:9" ht="12.75">
      <c r="G2267" s="25"/>
      <c r="I2267" s="23"/>
    </row>
    <row r="2268" spans="7:9" ht="12.75">
      <c r="G2268" s="25"/>
      <c r="I2268" s="23"/>
    </row>
    <row r="2269" spans="7:9" ht="12.75">
      <c r="G2269" s="25"/>
      <c r="I2269" s="23"/>
    </row>
    <row r="2270" spans="7:9" ht="12.75">
      <c r="G2270" s="25"/>
      <c r="I2270" s="23"/>
    </row>
    <row r="2271" spans="7:9" ht="12.75">
      <c r="G2271" s="25"/>
      <c r="I2271" s="23"/>
    </row>
    <row r="2272" spans="7:9" ht="12.75">
      <c r="G2272" s="25"/>
      <c r="I2272" s="23"/>
    </row>
    <row r="2273" spans="7:9" ht="12.75">
      <c r="G2273" s="25"/>
      <c r="I2273" s="23"/>
    </row>
    <row r="2274" spans="7:9" ht="12.75">
      <c r="G2274" s="25"/>
      <c r="I2274" s="23"/>
    </row>
    <row r="2275" spans="7:9" ht="12.75">
      <c r="G2275" s="25"/>
      <c r="I2275" s="23"/>
    </row>
    <row r="2276" spans="7:9" ht="12.75">
      <c r="G2276" s="25"/>
      <c r="I2276" s="23"/>
    </row>
    <row r="2277" spans="7:9" ht="12.75">
      <c r="G2277" s="25"/>
      <c r="I2277" s="23"/>
    </row>
    <row r="2278" spans="7:9" ht="12.75">
      <c r="G2278" s="25"/>
      <c r="I2278" s="23"/>
    </row>
    <row r="2279" spans="7:9" ht="12.75">
      <c r="G2279" s="25"/>
      <c r="I2279" s="23"/>
    </row>
    <row r="2280" spans="7:9" ht="12.75">
      <c r="G2280" s="25"/>
      <c r="I2280" s="23"/>
    </row>
    <row r="2281" spans="7:9" ht="12.75">
      <c r="G2281" s="25"/>
      <c r="I2281" s="23"/>
    </row>
    <row r="2282" spans="7:9" ht="12.75">
      <c r="G2282" s="25"/>
      <c r="I2282" s="23"/>
    </row>
    <row r="2283" spans="7:9" ht="12.75">
      <c r="G2283" s="25"/>
      <c r="I2283" s="23"/>
    </row>
    <row r="2284" spans="7:9" ht="12.75">
      <c r="G2284" s="25"/>
      <c r="I2284" s="23"/>
    </row>
    <row r="2285" spans="7:9" ht="12.75">
      <c r="G2285" s="25"/>
      <c r="I2285" s="23"/>
    </row>
    <row r="2286" spans="7:9" ht="12.75">
      <c r="G2286" s="25"/>
      <c r="I2286" s="23"/>
    </row>
    <row r="2287" spans="7:9" ht="12.75">
      <c r="G2287" s="25"/>
      <c r="I2287" s="23"/>
    </row>
    <row r="2288" spans="7:9" ht="12.75">
      <c r="G2288" s="25"/>
      <c r="I2288" s="23"/>
    </row>
    <row r="2289" spans="7:9" ht="12.75">
      <c r="G2289" s="25"/>
      <c r="I2289" s="23"/>
    </row>
    <row r="2290" spans="7:9" ht="12.75">
      <c r="G2290" s="25"/>
      <c r="I2290" s="23"/>
    </row>
    <row r="2291" spans="7:9" ht="12.75">
      <c r="G2291" s="25"/>
      <c r="I2291" s="23"/>
    </row>
    <row r="2292" spans="7:9" ht="12.75">
      <c r="G2292" s="25"/>
      <c r="I2292" s="23"/>
    </row>
    <row r="2293" spans="7:9" ht="12.75">
      <c r="G2293" s="25"/>
      <c r="I2293" s="23"/>
    </row>
    <row r="2294" spans="7:9" ht="12.75">
      <c r="G2294" s="25"/>
      <c r="I2294" s="23"/>
    </row>
    <row r="2295" spans="7:9" ht="12.75">
      <c r="G2295" s="25"/>
      <c r="I2295" s="23"/>
    </row>
    <row r="2296" spans="7:9" ht="12.75">
      <c r="G2296" s="25"/>
      <c r="I2296" s="23"/>
    </row>
    <row r="2297" spans="7:9" ht="12.75">
      <c r="G2297" s="25"/>
      <c r="I2297" s="23"/>
    </row>
    <row r="2298" spans="7:9" ht="12.75">
      <c r="G2298" s="25"/>
      <c r="I2298" s="23"/>
    </row>
    <row r="2299" spans="7:9" ht="12.75">
      <c r="G2299" s="25"/>
      <c r="I2299" s="23"/>
    </row>
    <row r="2300" spans="7:9" ht="12.75">
      <c r="G2300" s="25"/>
      <c r="I2300" s="23"/>
    </row>
    <row r="2301" spans="7:9" ht="12.75">
      <c r="G2301" s="25"/>
      <c r="I2301" s="23"/>
    </row>
    <row r="2302" spans="7:9" ht="12.75">
      <c r="G2302" s="25"/>
      <c r="I2302" s="23"/>
    </row>
    <row r="2303" spans="7:9" ht="12.75">
      <c r="G2303" s="25"/>
      <c r="I2303" s="23"/>
    </row>
    <row r="2304" spans="7:9" ht="12.75">
      <c r="G2304" s="25"/>
      <c r="I2304" s="23"/>
    </row>
    <row r="2305" spans="7:9" ht="12.75">
      <c r="G2305" s="25"/>
      <c r="I2305" s="23"/>
    </row>
    <row r="2306" spans="7:9" ht="12.75">
      <c r="G2306" s="25"/>
      <c r="I2306" s="23"/>
    </row>
    <row r="2307" spans="7:9" ht="12.75">
      <c r="G2307" s="25"/>
      <c r="I2307" s="23"/>
    </row>
    <row r="2308" spans="7:9" ht="12.75">
      <c r="G2308" s="25"/>
      <c r="I2308" s="23"/>
    </row>
    <row r="2309" spans="7:9" ht="12.75">
      <c r="G2309" s="25"/>
      <c r="I2309" s="23"/>
    </row>
    <row r="2310" spans="7:9" ht="12.75">
      <c r="G2310" s="25"/>
      <c r="I2310" s="23"/>
    </row>
    <row r="2311" spans="7:9" ht="12.75">
      <c r="G2311" s="25"/>
      <c r="I2311" s="23"/>
    </row>
    <row r="2312" spans="7:9" ht="12.75">
      <c r="G2312" s="25"/>
      <c r="I2312" s="23"/>
    </row>
    <row r="2313" spans="7:9" ht="12.75">
      <c r="G2313" s="25"/>
      <c r="I2313" s="23"/>
    </row>
    <row r="2314" spans="7:9" ht="12.75">
      <c r="G2314" s="25"/>
      <c r="I2314" s="23"/>
    </row>
    <row r="2315" spans="7:9" ht="12.75">
      <c r="G2315" s="25"/>
      <c r="I2315" s="23"/>
    </row>
    <row r="2316" spans="7:9" ht="12.75">
      <c r="G2316" s="25"/>
      <c r="I2316" s="23"/>
    </row>
    <row r="2317" spans="7:9" ht="12.75">
      <c r="G2317" s="25"/>
      <c r="I2317" s="23"/>
    </row>
    <row r="2318" spans="7:9" ht="12.75">
      <c r="G2318" s="25"/>
      <c r="I2318" s="23"/>
    </row>
    <row r="2319" spans="7:9" ht="12.75">
      <c r="G2319" s="25"/>
      <c r="I2319" s="23"/>
    </row>
    <row r="2320" spans="7:9" ht="12.75">
      <c r="G2320" s="25"/>
      <c r="I2320" s="23"/>
    </row>
    <row r="2321" spans="7:9" ht="12.75">
      <c r="G2321" s="25"/>
      <c r="I2321" s="23"/>
    </row>
    <row r="2322" spans="7:9" ht="12.75">
      <c r="G2322" s="25"/>
      <c r="I2322" s="23"/>
    </row>
    <row r="2323" spans="7:9" ht="12.75">
      <c r="G2323" s="25"/>
      <c r="I2323" s="23"/>
    </row>
    <row r="2324" spans="7:9" ht="12.75">
      <c r="G2324" s="25"/>
      <c r="I2324" s="23"/>
    </row>
    <row r="2325" spans="7:9" ht="12.75">
      <c r="G2325" s="25"/>
      <c r="I2325" s="23"/>
    </row>
    <row r="2326" spans="7:9" ht="12.75">
      <c r="G2326" s="25"/>
      <c r="I2326" s="23"/>
    </row>
    <row r="2327" spans="7:9" ht="12.75">
      <c r="G2327" s="25"/>
      <c r="I2327" s="23"/>
    </row>
    <row r="2328" spans="7:9" ht="12.75">
      <c r="G2328" s="25"/>
      <c r="I2328" s="23"/>
    </row>
    <row r="2329" spans="7:9" ht="12.75">
      <c r="G2329" s="25"/>
      <c r="I2329" s="23"/>
    </row>
    <row r="2330" spans="7:9" ht="12.75">
      <c r="G2330" s="25"/>
      <c r="I2330" s="23"/>
    </row>
    <row r="2331" spans="7:9" ht="12.75">
      <c r="G2331" s="25"/>
      <c r="I2331" s="23"/>
    </row>
    <row r="2332" spans="7:9" ht="12.75">
      <c r="G2332" s="25"/>
      <c r="I2332" s="23"/>
    </row>
    <row r="2333" spans="7:9" ht="12.75">
      <c r="G2333" s="25"/>
      <c r="I2333" s="23"/>
    </row>
    <row r="2334" spans="7:9" ht="12.75">
      <c r="G2334" s="25"/>
      <c r="I2334" s="23"/>
    </row>
    <row r="2335" spans="7:9" ht="12.75">
      <c r="G2335" s="25"/>
      <c r="I2335" s="23"/>
    </row>
    <row r="2336" spans="7:9" ht="12.75">
      <c r="G2336" s="25"/>
      <c r="I2336" s="23"/>
    </row>
    <row r="2337" spans="7:9" ht="12.75">
      <c r="G2337" s="25"/>
      <c r="I2337" s="23"/>
    </row>
    <row r="2338" spans="7:9" ht="12.75">
      <c r="G2338" s="25"/>
      <c r="I2338" s="23"/>
    </row>
    <row r="2339" spans="7:9" ht="12.75">
      <c r="G2339" s="25"/>
      <c r="I2339" s="23"/>
    </row>
    <row r="2340" spans="7:9" ht="12.75">
      <c r="G2340" s="25"/>
      <c r="I2340" s="23"/>
    </row>
    <row r="2341" spans="7:9" ht="12.75">
      <c r="G2341" s="25"/>
      <c r="I2341" s="23"/>
    </row>
    <row r="2342" spans="7:9" ht="12.75">
      <c r="G2342" s="25"/>
      <c r="I2342" s="23"/>
    </row>
    <row r="2343" spans="7:9" ht="12.75">
      <c r="G2343" s="25"/>
      <c r="I2343" s="23"/>
    </row>
    <row r="2344" spans="7:9" ht="12.75">
      <c r="G2344" s="25"/>
      <c r="I2344" s="23"/>
    </row>
    <row r="2345" spans="7:9" ht="12.75">
      <c r="G2345" s="25"/>
      <c r="I2345" s="23"/>
    </row>
    <row r="2346" spans="7:9" ht="12.75">
      <c r="G2346" s="25"/>
      <c r="I2346" s="23"/>
    </row>
    <row r="2347" spans="7:9" ht="12.75">
      <c r="G2347" s="25"/>
      <c r="I2347" s="23"/>
    </row>
    <row r="2348" spans="7:9" ht="12.75">
      <c r="G2348" s="25"/>
      <c r="I2348" s="23"/>
    </row>
    <row r="2349" spans="7:9" ht="12.75">
      <c r="G2349" s="25"/>
      <c r="I2349" s="23"/>
    </row>
    <row r="2350" spans="7:9" ht="12.75">
      <c r="G2350" s="25"/>
      <c r="I2350" s="23"/>
    </row>
    <row r="2351" spans="7:9" ht="12.75">
      <c r="G2351" s="25"/>
      <c r="I2351" s="23"/>
    </row>
    <row r="2352" spans="7:9" ht="12.75">
      <c r="G2352" s="25"/>
      <c r="I2352" s="23"/>
    </row>
    <row r="2353" spans="7:9" ht="12.75">
      <c r="G2353" s="25"/>
      <c r="I2353" s="23"/>
    </row>
    <row r="2354" spans="7:9" ht="12.75">
      <c r="G2354" s="25"/>
      <c r="I2354" s="23"/>
    </row>
    <row r="2355" spans="7:9" ht="12.75">
      <c r="G2355" s="25"/>
      <c r="I2355" s="23"/>
    </row>
    <row r="2356" spans="7:9" ht="12.75">
      <c r="G2356" s="25"/>
      <c r="I2356" s="23"/>
    </row>
    <row r="2357" spans="7:9" ht="12.75">
      <c r="G2357" s="25"/>
      <c r="I2357" s="23"/>
    </row>
    <row r="2358" spans="7:9" ht="12.75">
      <c r="G2358" s="25"/>
      <c r="I2358" s="23"/>
    </row>
    <row r="2359" spans="7:9" ht="12.75">
      <c r="G2359" s="25"/>
      <c r="I2359" s="23"/>
    </row>
    <row r="2360" spans="7:9" ht="12.75">
      <c r="G2360" s="25"/>
      <c r="I2360" s="23"/>
    </row>
    <row r="2361" spans="7:9" ht="12.75">
      <c r="G2361" s="25"/>
      <c r="I2361" s="23"/>
    </row>
    <row r="2362" spans="7:9" ht="12.75">
      <c r="G2362" s="25"/>
      <c r="I2362" s="23"/>
    </row>
    <row r="2363" spans="7:9" ht="12.75">
      <c r="G2363" s="25"/>
      <c r="I2363" s="23"/>
    </row>
    <row r="2364" spans="7:9" ht="12.75">
      <c r="G2364" s="25"/>
      <c r="I2364" s="23"/>
    </row>
    <row r="2365" spans="7:9" ht="12.75">
      <c r="G2365" s="25"/>
      <c r="I2365" s="23"/>
    </row>
    <row r="2366" spans="7:9" ht="12.75">
      <c r="G2366" s="25"/>
      <c r="I2366" s="23"/>
    </row>
    <row r="2367" spans="7:9" ht="12.75">
      <c r="G2367" s="25"/>
      <c r="I2367" s="23"/>
    </row>
    <row r="2368" spans="7:9" ht="12.75">
      <c r="G2368" s="25"/>
      <c r="I2368" s="23"/>
    </row>
    <row r="2369" spans="7:9" ht="12.75">
      <c r="G2369" s="25"/>
      <c r="I2369" s="23"/>
    </row>
    <row r="2370" spans="7:9" ht="12.75">
      <c r="G2370" s="25"/>
      <c r="I2370" s="23"/>
    </row>
    <row r="2371" spans="7:9" ht="12.75">
      <c r="G2371" s="25"/>
      <c r="I2371" s="23"/>
    </row>
    <row r="2372" spans="7:9" ht="12.75">
      <c r="G2372" s="25"/>
      <c r="I2372" s="23"/>
    </row>
    <row r="2373" spans="7:9" ht="12.75">
      <c r="G2373" s="25"/>
      <c r="I2373" s="23"/>
    </row>
    <row r="2374" spans="7:9" ht="12.75">
      <c r="G2374" s="25"/>
      <c r="I2374" s="23"/>
    </row>
    <row r="2375" spans="7:9" ht="12.75">
      <c r="G2375" s="25"/>
      <c r="I2375" s="23"/>
    </row>
    <row r="2376" spans="7:9" ht="12.75">
      <c r="G2376" s="25"/>
      <c r="I2376" s="23"/>
    </row>
    <row r="2377" spans="7:9" ht="12.75">
      <c r="G2377" s="25"/>
      <c r="I2377" s="23"/>
    </row>
    <row r="2378" spans="7:9" ht="12.75">
      <c r="G2378" s="25"/>
      <c r="I2378" s="23"/>
    </row>
    <row r="2379" spans="7:9" ht="12.75">
      <c r="G2379" s="25"/>
      <c r="I2379" s="23"/>
    </row>
    <row r="2380" spans="7:9" ht="12.75">
      <c r="G2380" s="25"/>
      <c r="I2380" s="23"/>
    </row>
    <row r="2381" spans="7:9" ht="12.75">
      <c r="G2381" s="25"/>
      <c r="I2381" s="23"/>
    </row>
    <row r="2382" spans="7:9" ht="12.75">
      <c r="G2382" s="25"/>
      <c r="I2382" s="23"/>
    </row>
    <row r="2383" spans="7:9" ht="12.75">
      <c r="G2383" s="25"/>
      <c r="I2383" s="23"/>
    </row>
    <row r="2384" spans="7:9" ht="12.75">
      <c r="G2384" s="25"/>
      <c r="I2384" s="23"/>
    </row>
    <row r="2385" spans="7:9" ht="12.75">
      <c r="G2385" s="25"/>
      <c r="I2385" s="23"/>
    </row>
    <row r="2386" spans="7:9" ht="12.75">
      <c r="G2386" s="25"/>
      <c r="I2386" s="23"/>
    </row>
    <row r="2387" spans="7:9" ht="12.75">
      <c r="G2387" s="25"/>
      <c r="I2387" s="23"/>
    </row>
    <row r="2388" spans="7:9" ht="12.75">
      <c r="G2388" s="25"/>
      <c r="I2388" s="23"/>
    </row>
    <row r="2389" spans="7:9" ht="12.75">
      <c r="G2389" s="25"/>
      <c r="I2389" s="23"/>
    </row>
    <row r="2390" spans="7:9" ht="12.75">
      <c r="G2390" s="25"/>
      <c r="I2390" s="23"/>
    </row>
    <row r="2391" spans="7:9" ht="12.75">
      <c r="G2391" s="25"/>
      <c r="I2391" s="23"/>
    </row>
    <row r="2392" spans="7:9" ht="12.75">
      <c r="G2392" s="25"/>
      <c r="I2392" s="23"/>
    </row>
    <row r="2393" spans="7:9" ht="12.75">
      <c r="G2393" s="25"/>
      <c r="I2393" s="23"/>
    </row>
    <row r="2394" spans="7:9" ht="12.75">
      <c r="G2394" s="25"/>
      <c r="I2394" s="23"/>
    </row>
    <row r="2395" spans="7:9" ht="12.75">
      <c r="G2395" s="25"/>
      <c r="I2395" s="23"/>
    </row>
    <row r="2396" spans="7:9" ht="12.75">
      <c r="G2396" s="25"/>
      <c r="I2396" s="23"/>
    </row>
    <row r="2397" spans="7:9" ht="12.75">
      <c r="G2397" s="25"/>
      <c r="I2397" s="23"/>
    </row>
    <row r="2398" spans="7:9" ht="12.75">
      <c r="G2398" s="25"/>
      <c r="I2398" s="23"/>
    </row>
    <row r="2399" spans="7:9" ht="12.75">
      <c r="G2399" s="25"/>
      <c r="I2399" s="23"/>
    </row>
    <row r="2400" spans="7:9" ht="12.75">
      <c r="G2400" s="25"/>
      <c r="I2400" s="23"/>
    </row>
    <row r="2401" spans="7:9" ht="12.75">
      <c r="G2401" s="25"/>
      <c r="I2401" s="23"/>
    </row>
    <row r="2402" spans="7:9" ht="12.75">
      <c r="G2402" s="25"/>
      <c r="I2402" s="23"/>
    </row>
    <row r="2403" spans="7:9" ht="12.75">
      <c r="G2403" s="25"/>
      <c r="I2403" s="23"/>
    </row>
    <row r="2404" spans="7:9" ht="12.75">
      <c r="G2404" s="25"/>
      <c r="I2404" s="23"/>
    </row>
    <row r="2405" spans="7:9" ht="12.75">
      <c r="G2405" s="25"/>
      <c r="I2405" s="23"/>
    </row>
    <row r="2406" spans="7:9" ht="12.75">
      <c r="G2406" s="25"/>
      <c r="I2406" s="23"/>
    </row>
    <row r="2407" spans="7:9" ht="12.75">
      <c r="G2407" s="25"/>
      <c r="I2407" s="23"/>
    </row>
    <row r="2408" spans="7:9" ht="12.75">
      <c r="G2408" s="25"/>
      <c r="I2408" s="23"/>
    </row>
    <row r="2409" spans="7:9" ht="12.75">
      <c r="G2409" s="25"/>
      <c r="I2409" s="23"/>
    </row>
    <row r="2410" spans="7:9" ht="12.75">
      <c r="G2410" s="25"/>
      <c r="I2410" s="23"/>
    </row>
    <row r="2411" spans="7:9" ht="12.75">
      <c r="G2411" s="25"/>
      <c r="I2411" s="23"/>
    </row>
    <row r="2412" spans="7:9" ht="12.75">
      <c r="G2412" s="25"/>
      <c r="I2412" s="23"/>
    </row>
    <row r="2413" spans="7:9" ht="12.75">
      <c r="G2413" s="25"/>
      <c r="I2413" s="23"/>
    </row>
    <row r="2414" spans="7:9" ht="12.75">
      <c r="G2414" s="25"/>
      <c r="I2414" s="23"/>
    </row>
    <row r="2415" spans="7:9" ht="12.75">
      <c r="G2415" s="25"/>
      <c r="I2415" s="23"/>
    </row>
    <row r="2416" spans="7:9" ht="12.75">
      <c r="G2416" s="25"/>
      <c r="I2416" s="23"/>
    </row>
    <row r="2417" spans="7:9" ht="12.75">
      <c r="G2417" s="25"/>
      <c r="I2417" s="23"/>
    </row>
    <row r="2418" spans="7:9" ht="12.75">
      <c r="G2418" s="25"/>
      <c r="I2418" s="23"/>
    </row>
    <row r="2419" spans="7:9" ht="12.75">
      <c r="G2419" s="25"/>
      <c r="I2419" s="23"/>
    </row>
    <row r="2420" spans="7:9" ht="12.75">
      <c r="G2420" s="25"/>
      <c r="I2420" s="23"/>
    </row>
    <row r="2421" spans="7:9" ht="12.75">
      <c r="G2421" s="25"/>
      <c r="I2421" s="23"/>
    </row>
    <row r="2422" spans="7:9" ht="12.75">
      <c r="G2422" s="25"/>
      <c r="I2422" s="23"/>
    </row>
    <row r="2423" spans="7:9" ht="12.75">
      <c r="G2423" s="25"/>
      <c r="I2423" s="23"/>
    </row>
    <row r="2424" spans="7:9" ht="12.75">
      <c r="G2424" s="25"/>
      <c r="I2424" s="23"/>
    </row>
    <row r="2425" spans="7:9" ht="12.75">
      <c r="G2425" s="25"/>
      <c r="I2425" s="23"/>
    </row>
    <row r="2426" spans="7:9" ht="12.75">
      <c r="G2426" s="25"/>
      <c r="I2426" s="23"/>
    </row>
    <row r="2427" spans="7:9" ht="12.75">
      <c r="G2427" s="25"/>
      <c r="I2427" s="23"/>
    </row>
    <row r="2428" spans="7:9" ht="12.75">
      <c r="G2428" s="25"/>
      <c r="I2428" s="23"/>
    </row>
    <row r="2429" spans="7:9" ht="12.75">
      <c r="G2429" s="25"/>
      <c r="I2429" s="23"/>
    </row>
    <row r="2430" spans="7:9" ht="12.75">
      <c r="G2430" s="25"/>
      <c r="I2430" s="23"/>
    </row>
    <row r="2431" spans="7:9" ht="12.75">
      <c r="G2431" s="25"/>
      <c r="I2431" s="23"/>
    </row>
    <row r="2432" spans="7:9" ht="12.75">
      <c r="G2432" s="25"/>
      <c r="I2432" s="23"/>
    </row>
    <row r="2433" spans="7:9" ht="12.75">
      <c r="G2433" s="25"/>
      <c r="I2433" s="23"/>
    </row>
    <row r="2434" spans="7:9" ht="12.75">
      <c r="G2434" s="25"/>
      <c r="I2434" s="23"/>
    </row>
    <row r="2435" spans="7:9" ht="12.75">
      <c r="G2435" s="25"/>
      <c r="I2435" s="23"/>
    </row>
    <row r="2436" spans="7:9" ht="12.75">
      <c r="G2436" s="25"/>
      <c r="I2436" s="23"/>
    </row>
    <row r="2437" spans="7:9" ht="12.75">
      <c r="G2437" s="25"/>
      <c r="I2437" s="23"/>
    </row>
    <row r="2438" spans="7:9" ht="12.75">
      <c r="G2438" s="25"/>
      <c r="I2438" s="23"/>
    </row>
    <row r="2439" spans="7:9" ht="12.75">
      <c r="G2439" s="25"/>
      <c r="I2439" s="23"/>
    </row>
    <row r="2440" spans="7:9" ht="12.75">
      <c r="G2440" s="25"/>
      <c r="I2440" s="23"/>
    </row>
    <row r="2441" spans="7:9" ht="12.75">
      <c r="G2441" s="25"/>
      <c r="I2441" s="23"/>
    </row>
    <row r="2442" spans="7:9" ht="12.75">
      <c r="G2442" s="25"/>
      <c r="I2442" s="23"/>
    </row>
    <row r="2443" spans="7:9" ht="12.75">
      <c r="G2443" s="25"/>
      <c r="I2443" s="23"/>
    </row>
    <row r="2444" spans="7:9" ht="12.75">
      <c r="G2444" s="25"/>
      <c r="I2444" s="23"/>
    </row>
    <row r="2445" spans="7:9" ht="12.75">
      <c r="G2445" s="25"/>
      <c r="I2445" s="23"/>
    </row>
    <row r="2446" spans="7:9" ht="12.75">
      <c r="G2446" s="25"/>
      <c r="I2446" s="23"/>
    </row>
    <row r="2447" spans="7:9" ht="12.75">
      <c r="G2447" s="25"/>
      <c r="I2447" s="23"/>
    </row>
    <row r="2448" spans="7:9" ht="12.75">
      <c r="G2448" s="25"/>
      <c r="I2448" s="23"/>
    </row>
    <row r="2449" spans="7:9" ht="12.75">
      <c r="G2449" s="25"/>
      <c r="I2449" s="23"/>
    </row>
    <row r="2450" spans="7:9" ht="12.75">
      <c r="G2450" s="25"/>
      <c r="I2450" s="23"/>
    </row>
    <row r="2451" spans="7:9" ht="12.75">
      <c r="G2451" s="25"/>
      <c r="I2451" s="23"/>
    </row>
    <row r="2452" spans="7:9" ht="12.75">
      <c r="G2452" s="25"/>
      <c r="I2452" s="23"/>
    </row>
    <row r="2453" spans="7:9" ht="12.75">
      <c r="G2453" s="25"/>
      <c r="I2453" s="23"/>
    </row>
    <row r="2454" spans="7:9" ht="12.75">
      <c r="G2454" s="25"/>
      <c r="I2454" s="23"/>
    </row>
    <row r="2455" spans="7:9" ht="12.75">
      <c r="G2455" s="25"/>
      <c r="I2455" s="23"/>
    </row>
    <row r="2456" spans="7:9" ht="12.75">
      <c r="G2456" s="25"/>
      <c r="I2456" s="23"/>
    </row>
    <row r="2457" spans="7:9" ht="12.75">
      <c r="G2457" s="25"/>
      <c r="I2457" s="23"/>
    </row>
    <row r="2458" spans="7:9" ht="12.75">
      <c r="G2458" s="25"/>
      <c r="I2458" s="23"/>
    </row>
    <row r="2459" spans="7:9" ht="12.75">
      <c r="G2459" s="25"/>
      <c r="I2459" s="23"/>
    </row>
    <row r="2460" spans="7:9" ht="12.75">
      <c r="G2460" s="25"/>
      <c r="I2460" s="23"/>
    </row>
    <row r="2461" spans="7:9" ht="12.75">
      <c r="G2461" s="25"/>
      <c r="I2461" s="23"/>
    </row>
    <row r="2462" spans="7:9" ht="12.75">
      <c r="G2462" s="25"/>
      <c r="I2462" s="23"/>
    </row>
    <row r="2463" spans="7:9" ht="12.75">
      <c r="G2463" s="25"/>
      <c r="I2463" s="23"/>
    </row>
    <row r="2464" spans="7:9" ht="12.75">
      <c r="G2464" s="25"/>
      <c r="I2464" s="23"/>
    </row>
    <row r="2465" spans="7:9" ht="12.75">
      <c r="G2465" s="25"/>
      <c r="I2465" s="23"/>
    </row>
    <row r="2466" spans="7:9" ht="12.75">
      <c r="G2466" s="25"/>
      <c r="I2466" s="23"/>
    </row>
    <row r="2467" spans="7:9" ht="12.75">
      <c r="G2467" s="25"/>
      <c r="I2467" s="23"/>
    </row>
    <row r="2468" spans="7:9" ht="12.75">
      <c r="G2468" s="25"/>
      <c r="I2468" s="23"/>
    </row>
    <row r="2469" spans="7:9" ht="12.75">
      <c r="G2469" s="25"/>
      <c r="I2469" s="23"/>
    </row>
    <row r="2470" spans="7:9" ht="12.75">
      <c r="G2470" s="25"/>
      <c r="I2470" s="23"/>
    </row>
    <row r="2471" spans="7:9" ht="12.75">
      <c r="G2471" s="25"/>
      <c r="I2471" s="23"/>
    </row>
    <row r="2472" spans="7:9" ht="12.75">
      <c r="G2472" s="25"/>
      <c r="I2472" s="23"/>
    </row>
    <row r="2473" spans="7:9" ht="12.75">
      <c r="G2473" s="25"/>
      <c r="I2473" s="23"/>
    </row>
    <row r="2474" spans="7:9" ht="12.75">
      <c r="G2474" s="25"/>
      <c r="I2474" s="23"/>
    </row>
    <row r="2475" spans="7:9" ht="12.75">
      <c r="G2475" s="25"/>
      <c r="I2475" s="23"/>
    </row>
    <row r="2476" spans="7:9" ht="12.75">
      <c r="G2476" s="25"/>
      <c r="I2476" s="23"/>
    </row>
    <row r="2477" spans="7:9" ht="12.75">
      <c r="G2477" s="25"/>
      <c r="I2477" s="23"/>
    </row>
    <row r="2478" spans="7:9" ht="12.75">
      <c r="G2478" s="25"/>
      <c r="I2478" s="23"/>
    </row>
    <row r="2479" spans="7:9" ht="12.75">
      <c r="G2479" s="25"/>
      <c r="I2479" s="23"/>
    </row>
    <row r="2480" spans="7:9" ht="12.75">
      <c r="G2480" s="25"/>
      <c r="I2480" s="23"/>
    </row>
    <row r="2481" spans="7:9" ht="12.75">
      <c r="G2481" s="25"/>
      <c r="I2481" s="23"/>
    </row>
    <row r="2482" spans="7:9" ht="12.75">
      <c r="G2482" s="25"/>
      <c r="I2482" s="23"/>
    </row>
    <row r="2483" spans="7:9" ht="12.75">
      <c r="G2483" s="25"/>
      <c r="I2483" s="23"/>
    </row>
    <row r="2484" spans="7:9" ht="12.75">
      <c r="G2484" s="25"/>
      <c r="I2484" s="23"/>
    </row>
    <row r="2485" spans="7:9" ht="12.75">
      <c r="G2485" s="25"/>
      <c r="I2485" s="23"/>
    </row>
    <row r="2486" spans="7:9" ht="12.75">
      <c r="G2486" s="25"/>
      <c r="I2486" s="23"/>
    </row>
    <row r="2487" spans="7:9" ht="12.75">
      <c r="G2487" s="25"/>
      <c r="I2487" s="23"/>
    </row>
    <row r="2488" spans="7:9" ht="12.75">
      <c r="G2488" s="25"/>
      <c r="I2488" s="23"/>
    </row>
    <row r="2489" spans="7:9" ht="12.75">
      <c r="G2489" s="25"/>
      <c r="I2489" s="23"/>
    </row>
    <row r="2490" spans="7:9" ht="12.75">
      <c r="G2490" s="25"/>
      <c r="I2490" s="23"/>
    </row>
    <row r="2491" spans="7:9" ht="12.75">
      <c r="G2491" s="25"/>
      <c r="I2491" s="23"/>
    </row>
    <row r="2492" spans="7:9" ht="12.75">
      <c r="G2492" s="25"/>
      <c r="I2492" s="23"/>
    </row>
    <row r="2493" spans="7:9" ht="12.75">
      <c r="G2493" s="25"/>
      <c r="I2493" s="23"/>
    </row>
    <row r="2494" spans="7:9" ht="12.75">
      <c r="G2494" s="25"/>
      <c r="I2494" s="23"/>
    </row>
    <row r="2495" spans="7:9" ht="12.75">
      <c r="G2495" s="25"/>
      <c r="I2495" s="23"/>
    </row>
    <row r="2496" spans="7:9" ht="12.75">
      <c r="G2496" s="25"/>
      <c r="I2496" s="23"/>
    </row>
    <row r="2497" spans="7:9" ht="12.75">
      <c r="G2497" s="25"/>
      <c r="I2497" s="23"/>
    </row>
    <row r="2498" spans="7:9" ht="12.75">
      <c r="G2498" s="25"/>
      <c r="I2498" s="23"/>
    </row>
    <row r="2499" spans="7:9" ht="12.75">
      <c r="G2499" s="25"/>
      <c r="I2499" s="23"/>
    </row>
    <row r="2500" spans="7:9" ht="12.75">
      <c r="G2500" s="25"/>
      <c r="I2500" s="23"/>
    </row>
    <row r="2501" spans="7:9" ht="12.75">
      <c r="G2501" s="25"/>
      <c r="I2501" s="23"/>
    </row>
    <row r="2502" spans="7:9" ht="12.75">
      <c r="G2502" s="25"/>
      <c r="I2502" s="23"/>
    </row>
    <row r="2503" spans="7:9" ht="12.75">
      <c r="G2503" s="25"/>
      <c r="I2503" s="23"/>
    </row>
    <row r="2504" spans="7:9" ht="12.75">
      <c r="G2504" s="25"/>
      <c r="I2504" s="23"/>
    </row>
    <row r="2505" spans="7:9" ht="12.75">
      <c r="G2505" s="25"/>
      <c r="I2505" s="23"/>
    </row>
    <row r="2506" spans="7:9" ht="12.75">
      <c r="G2506" s="25"/>
      <c r="I2506" s="23"/>
    </row>
    <row r="2507" spans="7:9" ht="12.75">
      <c r="G2507" s="25"/>
      <c r="I2507" s="23"/>
    </row>
    <row r="2508" spans="7:9" ht="12.75">
      <c r="G2508" s="25"/>
      <c r="I2508" s="23"/>
    </row>
    <row r="2509" spans="7:9" ht="12.75">
      <c r="G2509" s="25"/>
      <c r="I2509" s="23"/>
    </row>
    <row r="2510" spans="7:9" ht="12.75">
      <c r="G2510" s="25"/>
      <c r="I2510" s="23"/>
    </row>
    <row r="2511" spans="7:9" ht="12.75">
      <c r="G2511" s="25"/>
      <c r="I2511" s="23"/>
    </row>
    <row r="2512" spans="7:9" ht="12.75">
      <c r="G2512" s="25"/>
      <c r="I2512" s="23"/>
    </row>
    <row r="2513" spans="7:9" ht="12.75">
      <c r="G2513" s="25"/>
      <c r="I2513" s="23"/>
    </row>
    <row r="2514" spans="7:9" ht="12.75">
      <c r="G2514" s="25"/>
      <c r="I2514" s="23"/>
    </row>
    <row r="2515" spans="7:9" ht="12.75">
      <c r="G2515" s="25"/>
      <c r="I2515" s="23"/>
    </row>
    <row r="2516" spans="7:9" ht="12.75">
      <c r="G2516" s="25"/>
      <c r="I2516" s="23"/>
    </row>
    <row r="2517" spans="7:9" ht="12.75">
      <c r="G2517" s="25"/>
      <c r="I2517" s="23"/>
    </row>
    <row r="2518" spans="7:9" ht="12.75">
      <c r="G2518" s="25"/>
      <c r="I2518" s="23"/>
    </row>
    <row r="2519" spans="7:9" ht="12.75">
      <c r="G2519" s="25"/>
      <c r="I2519" s="23"/>
    </row>
    <row r="2520" spans="7:9" ht="12.75">
      <c r="G2520" s="25"/>
      <c r="I2520" s="23"/>
    </row>
    <row r="2521" spans="7:9" ht="12.75">
      <c r="G2521" s="25"/>
      <c r="I2521" s="23"/>
    </row>
    <row r="2522" spans="7:9" ht="12.75">
      <c r="G2522" s="25"/>
      <c r="I2522" s="23"/>
    </row>
    <row r="2523" spans="7:9" ht="12.75">
      <c r="G2523" s="25"/>
      <c r="I2523" s="23"/>
    </row>
    <row r="2524" spans="7:9" ht="12.75">
      <c r="G2524" s="25"/>
      <c r="I2524" s="23"/>
    </row>
    <row r="2525" spans="7:9" ht="12.75">
      <c r="G2525" s="25"/>
      <c r="I2525" s="23"/>
    </row>
    <row r="2526" spans="7:9" ht="12.75">
      <c r="G2526" s="25"/>
      <c r="I2526" s="23"/>
    </row>
    <row r="2527" spans="7:9" ht="12.75">
      <c r="G2527" s="25"/>
      <c r="I2527" s="23"/>
    </row>
    <row r="2528" spans="7:9" ht="12.75">
      <c r="G2528" s="25"/>
      <c r="I2528" s="23"/>
    </row>
    <row r="2529" spans="7:9" ht="12.75">
      <c r="G2529" s="25"/>
      <c r="I2529" s="23"/>
    </row>
    <row r="2530" spans="7:9" ht="12.75">
      <c r="G2530" s="25"/>
      <c r="I2530" s="23"/>
    </row>
    <row r="2531" spans="7:9" ht="12.75">
      <c r="G2531" s="25"/>
      <c r="I2531" s="23"/>
    </row>
    <row r="2532" spans="7:9" ht="12.75">
      <c r="G2532" s="25"/>
      <c r="I2532" s="23"/>
    </row>
    <row r="2533" spans="7:9" ht="12.75">
      <c r="G2533" s="25"/>
      <c r="I2533" s="23"/>
    </row>
    <row r="2534" spans="7:9" ht="12.75">
      <c r="G2534" s="25"/>
      <c r="I2534" s="23"/>
    </row>
    <row r="2535" spans="7:9" ht="12.75">
      <c r="G2535" s="25"/>
      <c r="I2535" s="23"/>
    </row>
    <row r="2536" spans="7:9" ht="12.75">
      <c r="G2536" s="25"/>
      <c r="I2536" s="23"/>
    </row>
    <row r="2537" spans="7:9" ht="12.75">
      <c r="G2537" s="25"/>
      <c r="I2537" s="23"/>
    </row>
    <row r="2538" spans="7:9" ht="12.75">
      <c r="G2538" s="25"/>
      <c r="I2538" s="23"/>
    </row>
    <row r="2539" spans="7:9" ht="12.75">
      <c r="G2539" s="25"/>
      <c r="I2539" s="23"/>
    </row>
    <row r="2540" spans="7:9" ht="12.75">
      <c r="G2540" s="25"/>
      <c r="I2540" s="23"/>
    </row>
    <row r="2541" spans="7:9" ht="12.75">
      <c r="G2541" s="25"/>
      <c r="I2541" s="23"/>
    </row>
    <row r="2542" spans="7:9" ht="12.75">
      <c r="G2542" s="25"/>
      <c r="I2542" s="23"/>
    </row>
    <row r="2543" spans="7:9" ht="12.75">
      <c r="G2543" s="25"/>
      <c r="I2543" s="23"/>
    </row>
    <row r="2544" spans="7:9" ht="12.75">
      <c r="G2544" s="25"/>
      <c r="I2544" s="23"/>
    </row>
    <row r="2545" spans="7:9" ht="12.75">
      <c r="G2545" s="25"/>
      <c r="I2545" s="23"/>
    </row>
    <row r="2546" spans="7:9" ht="12.75">
      <c r="G2546" s="25"/>
      <c r="I2546" s="23"/>
    </row>
    <row r="2547" spans="7:9" ht="12.75">
      <c r="G2547" s="25"/>
      <c r="I2547" s="23"/>
    </row>
    <row r="2548" spans="7:9" ht="12.75">
      <c r="G2548" s="25"/>
      <c r="I2548" s="23"/>
    </row>
    <row r="2549" spans="7:9" ht="12.75">
      <c r="G2549" s="25"/>
      <c r="I2549" s="23"/>
    </row>
    <row r="2550" spans="7:9" ht="12.75">
      <c r="G2550" s="25"/>
      <c r="I2550" s="23"/>
    </row>
    <row r="2551" spans="7:9" ht="12.75">
      <c r="G2551" s="25"/>
      <c r="I2551" s="23"/>
    </row>
    <row r="2552" spans="7:9" ht="12.75">
      <c r="G2552" s="25"/>
      <c r="I2552" s="23"/>
    </row>
    <row r="2553" spans="7:9" ht="12.75">
      <c r="G2553" s="25"/>
      <c r="I2553" s="23"/>
    </row>
    <row r="2554" spans="7:9" ht="12.75">
      <c r="G2554" s="25"/>
      <c r="I2554" s="23"/>
    </row>
    <row r="2555" spans="7:9" ht="12.75">
      <c r="G2555" s="25"/>
      <c r="I2555" s="23"/>
    </row>
    <row r="2556" spans="7:9" ht="12.75">
      <c r="G2556" s="25"/>
      <c r="I2556" s="23"/>
    </row>
    <row r="2557" spans="7:9" ht="12.75">
      <c r="G2557" s="25"/>
      <c r="I2557" s="23"/>
    </row>
    <row r="2558" spans="7:9" ht="12.75">
      <c r="G2558" s="25"/>
      <c r="I2558" s="23"/>
    </row>
    <row r="2559" spans="7:9" ht="12.75">
      <c r="G2559" s="25"/>
      <c r="I2559" s="23"/>
    </row>
    <row r="2560" spans="7:9" ht="12.75">
      <c r="G2560" s="25"/>
      <c r="I2560" s="23"/>
    </row>
    <row r="2561" spans="7:9" ht="12.75">
      <c r="G2561" s="25"/>
      <c r="I2561" s="23"/>
    </row>
    <row r="2562" spans="7:9" ht="12.75">
      <c r="G2562" s="25"/>
      <c r="I2562" s="23"/>
    </row>
    <row r="2563" spans="7:9" ht="12.75">
      <c r="G2563" s="25"/>
      <c r="I2563" s="23"/>
    </row>
    <row r="2564" spans="7:9" ht="12.75">
      <c r="G2564" s="25"/>
      <c r="I2564" s="23"/>
    </row>
    <row r="2565" spans="7:9" ht="12.75">
      <c r="G2565" s="25"/>
      <c r="I2565" s="23"/>
    </row>
    <row r="2566" spans="7:9" ht="12.75">
      <c r="G2566" s="25"/>
      <c r="I2566" s="23"/>
    </row>
    <row r="2567" spans="7:9" ht="12.75">
      <c r="G2567" s="25"/>
      <c r="I2567" s="23"/>
    </row>
    <row r="2568" spans="7:9" ht="12.75">
      <c r="G2568" s="25"/>
      <c r="I2568" s="23"/>
    </row>
    <row r="2569" spans="7:9" ht="12.75">
      <c r="G2569" s="25"/>
      <c r="I2569" s="23"/>
    </row>
    <row r="2570" spans="7:9" ht="12.75">
      <c r="G2570" s="25"/>
      <c r="I2570" s="23"/>
    </row>
    <row r="2571" spans="7:9" ht="12.75">
      <c r="G2571" s="25"/>
      <c r="I2571" s="23"/>
    </row>
    <row r="2572" spans="7:9" ht="12.75">
      <c r="G2572" s="25"/>
      <c r="I2572" s="23"/>
    </row>
    <row r="2573" spans="7:9" ht="12.75">
      <c r="G2573" s="25"/>
      <c r="I2573" s="23"/>
    </row>
    <row r="2574" spans="7:9" ht="12.75">
      <c r="G2574" s="25"/>
      <c r="I2574" s="23"/>
    </row>
    <row r="2575" spans="7:9" ht="12.75">
      <c r="G2575" s="25"/>
      <c r="I2575" s="23"/>
    </row>
    <row r="2576" spans="7:9" ht="12.75">
      <c r="G2576" s="25"/>
      <c r="I2576" s="23"/>
    </row>
    <row r="2577" spans="7:9" ht="12.75">
      <c r="G2577" s="25"/>
      <c r="I2577" s="23"/>
    </row>
    <row r="2578" spans="7:9" ht="12.75">
      <c r="G2578" s="25"/>
      <c r="I2578" s="23"/>
    </row>
    <row r="2579" spans="7:9" ht="12.75">
      <c r="G2579" s="25"/>
      <c r="I2579" s="23"/>
    </row>
    <row r="2580" spans="7:9" ht="12.75">
      <c r="G2580" s="25"/>
      <c r="I2580" s="23"/>
    </row>
    <row r="2581" spans="7:9" ht="12.75">
      <c r="G2581" s="25"/>
      <c r="I2581" s="23"/>
    </row>
    <row r="2582" spans="7:9" ht="12.75">
      <c r="G2582" s="25"/>
      <c r="I2582" s="23"/>
    </row>
    <row r="2583" spans="7:9" ht="12.75">
      <c r="G2583" s="25"/>
      <c r="I2583" s="23"/>
    </row>
    <row r="2584" spans="7:9" ht="12.75">
      <c r="G2584" s="25"/>
      <c r="I2584" s="23"/>
    </row>
    <row r="2585" spans="7:9" ht="12.75">
      <c r="G2585" s="25"/>
      <c r="I2585" s="23"/>
    </row>
    <row r="2586" spans="7:9" ht="12.75">
      <c r="G2586" s="25"/>
      <c r="I2586" s="23"/>
    </row>
    <row r="2587" spans="7:9" ht="12.75">
      <c r="G2587" s="25"/>
      <c r="I2587" s="23"/>
    </row>
    <row r="2588" spans="7:9" ht="12.75">
      <c r="G2588" s="25"/>
      <c r="I2588" s="23"/>
    </row>
    <row r="2589" spans="7:9" ht="12.75">
      <c r="G2589" s="25"/>
      <c r="I2589" s="23"/>
    </row>
    <row r="2590" spans="7:9" ht="12.75">
      <c r="G2590" s="25"/>
      <c r="I2590" s="23"/>
    </row>
    <row r="2591" spans="7:9" ht="12.75">
      <c r="G2591" s="25"/>
      <c r="I2591" s="23"/>
    </row>
    <row r="2592" spans="7:9" ht="12.75">
      <c r="G2592" s="25"/>
      <c r="I2592" s="23"/>
    </row>
    <row r="2593" spans="7:9" ht="12.75">
      <c r="G2593" s="25"/>
      <c r="I2593" s="23"/>
    </row>
    <row r="2594" spans="7:9" ht="12.75">
      <c r="G2594" s="25"/>
      <c r="I2594" s="23"/>
    </row>
    <row r="2595" spans="7:9" ht="12.75">
      <c r="G2595" s="25"/>
      <c r="I2595" s="23"/>
    </row>
    <row r="2596" spans="7:9" ht="12.75">
      <c r="G2596" s="25"/>
      <c r="I2596" s="23"/>
    </row>
    <row r="2597" spans="7:9" ht="12.75">
      <c r="G2597" s="25"/>
      <c r="I2597" s="23"/>
    </row>
    <row r="2598" spans="7:9" ht="12.75">
      <c r="G2598" s="25"/>
      <c r="I2598" s="23"/>
    </row>
    <row r="2599" spans="7:9" ht="12.75">
      <c r="G2599" s="25"/>
      <c r="I2599" s="23"/>
    </row>
    <row r="2600" spans="7:9" ht="12.75">
      <c r="G2600" s="25"/>
      <c r="I2600" s="23"/>
    </row>
    <row r="2601" spans="7:9" ht="12.75">
      <c r="G2601" s="25"/>
      <c r="I2601" s="23"/>
    </row>
    <row r="2602" spans="7:9" ht="12.75">
      <c r="G2602" s="25"/>
      <c r="I2602" s="23"/>
    </row>
    <row r="2603" spans="7:9" ht="12.75">
      <c r="G2603" s="25"/>
      <c r="I2603" s="23"/>
    </row>
    <row r="2604" spans="7:9" ht="12.75">
      <c r="G2604" s="25"/>
      <c r="I2604" s="23"/>
    </row>
    <row r="2605" spans="7:9" ht="12.75">
      <c r="G2605" s="25"/>
      <c r="I2605" s="23"/>
    </row>
    <row r="2606" spans="7:9" ht="12.75">
      <c r="G2606" s="25"/>
      <c r="I2606" s="23"/>
    </row>
    <row r="2607" spans="7:9" ht="12.75">
      <c r="G2607" s="25"/>
      <c r="I2607" s="23"/>
    </row>
    <row r="2608" spans="7:9" ht="12.75">
      <c r="G2608" s="25"/>
      <c r="I2608" s="23"/>
    </row>
    <row r="2609" spans="7:9" ht="12.75">
      <c r="G2609" s="25"/>
      <c r="I2609" s="23"/>
    </row>
    <row r="2610" spans="7:9" ht="12.75">
      <c r="G2610" s="25"/>
      <c r="I2610" s="23"/>
    </row>
    <row r="2611" spans="7:9" ht="12.75">
      <c r="G2611" s="25"/>
      <c r="I2611" s="23"/>
    </row>
    <row r="2612" spans="7:9" ht="12.75">
      <c r="G2612" s="25"/>
      <c r="I2612" s="23"/>
    </row>
    <row r="2613" spans="7:9" ht="12.75">
      <c r="G2613" s="25"/>
      <c r="I2613" s="23"/>
    </row>
    <row r="2614" spans="7:9" ht="12.75">
      <c r="G2614" s="25"/>
      <c r="I2614" s="23"/>
    </row>
    <row r="2615" spans="7:9" ht="12.75">
      <c r="G2615" s="25"/>
      <c r="I2615" s="23"/>
    </row>
    <row r="2616" spans="7:9" ht="12.75">
      <c r="G2616" s="25"/>
      <c r="I2616" s="23"/>
    </row>
    <row r="2617" spans="7:9" ht="12.75">
      <c r="G2617" s="25"/>
      <c r="I2617" s="23"/>
    </row>
    <row r="2618" spans="7:9" ht="12.75">
      <c r="G2618" s="25"/>
      <c r="I2618" s="23"/>
    </row>
    <row r="2619" spans="7:9" ht="12.75">
      <c r="G2619" s="25"/>
      <c r="I2619" s="23"/>
    </row>
    <row r="2620" spans="7:9" ht="12.75">
      <c r="G2620" s="25"/>
      <c r="I2620" s="23"/>
    </row>
    <row r="2621" spans="7:9" ht="12.75">
      <c r="G2621" s="25"/>
      <c r="I2621" s="23"/>
    </row>
    <row r="2622" spans="7:9" ht="12.75">
      <c r="G2622" s="25"/>
      <c r="I2622" s="23"/>
    </row>
    <row r="2623" spans="7:9" ht="12.75">
      <c r="G2623" s="25"/>
      <c r="I2623" s="23"/>
    </row>
    <row r="2624" spans="7:9" ht="12.75">
      <c r="G2624" s="25"/>
      <c r="I2624" s="23"/>
    </row>
    <row r="2625" spans="7:9" ht="12.75">
      <c r="G2625" s="25"/>
      <c r="I2625" s="23"/>
    </row>
    <row r="2626" spans="7:9" ht="12.75">
      <c r="G2626" s="25"/>
      <c r="I2626" s="23"/>
    </row>
    <row r="2627" spans="7:9" ht="12.75">
      <c r="G2627" s="25"/>
      <c r="I2627" s="23"/>
    </row>
    <row r="2628" spans="7:9" ht="12.75">
      <c r="G2628" s="25"/>
      <c r="I2628" s="23"/>
    </row>
    <row r="2629" spans="7:9" ht="12.75">
      <c r="G2629" s="25"/>
      <c r="I2629" s="23"/>
    </row>
    <row r="2630" spans="7:9" ht="12.75">
      <c r="G2630" s="25"/>
      <c r="I2630" s="23"/>
    </row>
    <row r="2631" spans="7:9" ht="12.75">
      <c r="G2631" s="25"/>
      <c r="I2631" s="23"/>
    </row>
    <row r="2632" spans="7:9" ht="12.75">
      <c r="G2632" s="25"/>
      <c r="I2632" s="23"/>
    </row>
    <row r="2633" spans="7:9" ht="12.75">
      <c r="G2633" s="25"/>
      <c r="I2633" s="23"/>
    </row>
    <row r="2634" spans="7:9" ht="12.75">
      <c r="G2634" s="25"/>
      <c r="I2634" s="23"/>
    </row>
    <row r="2635" spans="7:9" ht="12.75">
      <c r="G2635" s="25"/>
      <c r="I2635" s="23"/>
    </row>
    <row r="2636" spans="7:9" ht="12.75">
      <c r="G2636" s="25"/>
      <c r="I2636" s="23"/>
    </row>
    <row r="2637" spans="7:9" ht="12.75">
      <c r="G2637" s="25"/>
      <c r="I2637" s="23"/>
    </row>
    <row r="2638" spans="7:9" ht="12.75">
      <c r="G2638" s="25"/>
      <c r="I2638" s="23"/>
    </row>
    <row r="2639" spans="7:9" ht="12.75">
      <c r="G2639" s="25"/>
      <c r="I2639" s="23"/>
    </row>
    <row r="2640" spans="7:9" ht="12.75">
      <c r="G2640" s="25"/>
      <c r="I2640" s="23"/>
    </row>
    <row r="2641" spans="7:9" ht="12.75">
      <c r="G2641" s="25"/>
      <c r="I2641" s="23"/>
    </row>
    <row r="2642" spans="7:9" ht="12.75">
      <c r="G2642" s="25"/>
      <c r="I2642" s="23"/>
    </row>
    <row r="2643" spans="7:9" ht="12.75">
      <c r="G2643" s="25"/>
      <c r="I2643" s="23"/>
    </row>
    <row r="2644" spans="7:9" ht="12.75">
      <c r="G2644" s="25"/>
      <c r="I2644" s="23"/>
    </row>
    <row r="2645" spans="7:9" ht="12.75">
      <c r="G2645" s="25"/>
      <c r="I2645" s="23"/>
    </row>
    <row r="2646" spans="7:9" ht="12.75">
      <c r="G2646" s="25"/>
      <c r="I2646" s="23"/>
    </row>
    <row r="2647" spans="7:9" ht="12.75">
      <c r="G2647" s="25"/>
      <c r="I2647" s="23"/>
    </row>
    <row r="2648" spans="7:9" ht="12.75">
      <c r="G2648" s="25"/>
      <c r="I2648" s="23"/>
    </row>
    <row r="2649" spans="7:9" ht="12.75">
      <c r="G2649" s="25"/>
      <c r="I2649" s="23"/>
    </row>
    <row r="2650" spans="7:9" ht="12.75">
      <c r="G2650" s="25"/>
      <c r="I2650" s="23"/>
    </row>
    <row r="2651" spans="7:9" ht="12.75">
      <c r="G2651" s="25"/>
      <c r="I2651" s="23"/>
    </row>
    <row r="2652" spans="7:9" ht="12.75">
      <c r="G2652" s="25"/>
      <c r="I2652" s="23"/>
    </row>
    <row r="2653" spans="7:9" ht="12.75">
      <c r="G2653" s="25"/>
      <c r="I2653" s="23"/>
    </row>
    <row r="2654" spans="7:9" ht="12.75">
      <c r="G2654" s="25"/>
      <c r="I2654" s="23"/>
    </row>
    <row r="2655" spans="7:9" ht="12.75">
      <c r="G2655" s="25"/>
      <c r="I2655" s="23"/>
    </row>
    <row r="2656" spans="7:9" ht="12.75">
      <c r="G2656" s="25"/>
      <c r="I2656" s="23"/>
    </row>
    <row r="2657" spans="7:9" ht="12.75">
      <c r="G2657" s="25"/>
      <c r="I2657" s="23"/>
    </row>
    <row r="2658" spans="7:9" ht="12.75">
      <c r="G2658" s="25"/>
      <c r="I2658" s="23"/>
    </row>
    <row r="2659" spans="7:9" ht="12.75">
      <c r="G2659" s="25"/>
      <c r="I2659" s="23"/>
    </row>
    <row r="2660" spans="7:9" ht="12.75">
      <c r="G2660" s="25"/>
      <c r="I2660" s="23"/>
    </row>
    <row r="2661" spans="7:9" ht="12.75">
      <c r="G2661" s="25"/>
      <c r="I2661" s="23"/>
    </row>
    <row r="2662" spans="7:9" ht="12.75">
      <c r="G2662" s="25"/>
      <c r="I2662" s="23"/>
    </row>
    <row r="2663" spans="7:9" ht="12.75">
      <c r="G2663" s="25"/>
      <c r="I2663" s="23"/>
    </row>
    <row r="2664" spans="7:9" ht="12.75">
      <c r="G2664" s="25"/>
      <c r="I2664" s="23"/>
    </row>
    <row r="2665" spans="7:9" ht="12.75">
      <c r="G2665" s="25"/>
      <c r="I2665" s="23"/>
    </row>
    <row r="2666" spans="7:9" ht="12.75">
      <c r="G2666" s="25"/>
      <c r="I2666" s="23"/>
    </row>
    <row r="2667" spans="7:9" ht="12.75">
      <c r="G2667" s="25"/>
      <c r="I2667" s="23"/>
    </row>
    <row r="2668" spans="7:9" ht="12.75">
      <c r="G2668" s="25"/>
      <c r="I2668" s="23"/>
    </row>
    <row r="2669" spans="7:9" ht="12.75">
      <c r="G2669" s="25"/>
      <c r="I2669" s="23"/>
    </row>
    <row r="2670" spans="7:9" ht="12.75">
      <c r="G2670" s="25"/>
      <c r="I2670" s="23"/>
    </row>
    <row r="2671" spans="7:9" ht="12.75">
      <c r="G2671" s="25"/>
      <c r="I2671" s="23"/>
    </row>
    <row r="2672" spans="7:9" ht="12.75">
      <c r="G2672" s="25"/>
      <c r="I2672" s="23"/>
    </row>
    <row r="2673" spans="7:9" ht="12.75">
      <c r="G2673" s="25"/>
      <c r="I2673" s="23"/>
    </row>
    <row r="2674" spans="7:9" ht="12.75">
      <c r="G2674" s="25"/>
      <c r="I2674" s="23"/>
    </row>
    <row r="2675" spans="7:9" ht="12.75">
      <c r="G2675" s="25"/>
      <c r="I2675" s="23"/>
    </row>
    <row r="2676" spans="7:9" ht="12.75">
      <c r="G2676" s="25"/>
      <c r="I2676" s="23"/>
    </row>
    <row r="2677" spans="7:9" ht="12.75">
      <c r="G2677" s="25"/>
      <c r="I2677" s="23"/>
    </row>
    <row r="2678" spans="7:9" ht="12.75">
      <c r="G2678" s="25"/>
      <c r="I2678" s="23"/>
    </row>
    <row r="2679" spans="7:9" ht="12.75">
      <c r="G2679" s="25"/>
      <c r="I2679" s="23"/>
    </row>
    <row r="2680" spans="7:9" ht="12.75">
      <c r="G2680" s="25"/>
      <c r="I2680" s="23"/>
    </row>
    <row r="2681" spans="7:9" ht="12.75">
      <c r="G2681" s="25"/>
      <c r="I2681" s="23"/>
    </row>
    <row r="2682" spans="7:9" ht="12.75">
      <c r="G2682" s="25"/>
      <c r="I2682" s="23"/>
    </row>
    <row r="2683" spans="7:9" ht="12.75">
      <c r="G2683" s="25"/>
      <c r="I2683" s="23"/>
    </row>
    <row r="2684" spans="7:9" ht="12.75">
      <c r="G2684" s="25"/>
      <c r="I2684" s="23"/>
    </row>
    <row r="2685" spans="7:9" ht="12.75">
      <c r="G2685" s="25"/>
      <c r="I2685" s="23"/>
    </row>
    <row r="2686" spans="7:9" ht="12.75">
      <c r="G2686" s="25"/>
      <c r="I2686" s="23"/>
    </row>
    <row r="2687" spans="7:9" ht="12.75">
      <c r="G2687" s="25"/>
      <c r="I2687" s="23"/>
    </row>
    <row r="2688" spans="7:9" ht="12.75">
      <c r="G2688" s="25"/>
      <c r="I2688" s="23"/>
    </row>
    <row r="2689" spans="7:9" ht="12.75">
      <c r="G2689" s="25"/>
      <c r="I2689" s="23"/>
    </row>
    <row r="2690" spans="7:9" ht="12.75">
      <c r="G2690" s="25"/>
      <c r="I2690" s="23"/>
    </row>
    <row r="2691" spans="7:9" ht="12.75">
      <c r="G2691" s="25"/>
      <c r="I2691" s="23"/>
    </row>
    <row r="2692" spans="7:9" ht="12.75">
      <c r="G2692" s="25"/>
      <c r="I2692" s="23"/>
    </row>
    <row r="2693" spans="7:9" ht="12.75">
      <c r="G2693" s="25"/>
      <c r="I2693" s="23"/>
    </row>
    <row r="2694" spans="7:9" ht="12.75">
      <c r="G2694" s="25"/>
      <c r="I2694" s="23"/>
    </row>
    <row r="2695" spans="7:9" ht="12.75">
      <c r="G2695" s="25"/>
      <c r="I2695" s="23"/>
    </row>
    <row r="2696" spans="7:9" ht="12.75">
      <c r="G2696" s="25"/>
      <c r="I2696" s="23"/>
    </row>
    <row r="2697" spans="7:9" ht="12.75">
      <c r="G2697" s="25"/>
      <c r="I2697" s="23"/>
    </row>
    <row r="2698" spans="7:9" ht="12.75">
      <c r="G2698" s="25"/>
      <c r="I2698" s="23"/>
    </row>
    <row r="2699" spans="7:9" ht="12.75">
      <c r="G2699" s="25"/>
      <c r="I2699" s="23"/>
    </row>
    <row r="2700" spans="7:9" ht="12.75">
      <c r="G2700" s="25"/>
      <c r="I2700" s="23"/>
    </row>
    <row r="2701" spans="7:9" ht="12.75">
      <c r="G2701" s="25"/>
      <c r="I2701" s="23"/>
    </row>
    <row r="2702" spans="7:9" ht="12.75">
      <c r="G2702" s="25"/>
      <c r="I2702" s="23"/>
    </row>
    <row r="2703" spans="7:9" ht="12.75">
      <c r="G2703" s="25"/>
      <c r="I2703" s="23"/>
    </row>
    <row r="2704" spans="7:9" ht="12.75">
      <c r="G2704" s="25"/>
      <c r="I2704" s="23"/>
    </row>
    <row r="2705" spans="7:9" ht="12.75">
      <c r="G2705" s="25"/>
      <c r="I2705" s="23"/>
    </row>
    <row r="2706" spans="7:9" ht="12.75">
      <c r="G2706" s="25"/>
      <c r="I2706" s="23"/>
    </row>
    <row r="2707" spans="7:9" ht="12.75">
      <c r="G2707" s="25"/>
      <c r="I2707" s="23"/>
    </row>
    <row r="2708" spans="7:9" ht="12.75">
      <c r="G2708" s="25"/>
      <c r="I2708" s="23"/>
    </row>
    <row r="2709" spans="7:9" ht="12.75">
      <c r="G2709" s="25"/>
      <c r="I2709" s="23"/>
    </row>
    <row r="2710" spans="7:9" ht="12.75">
      <c r="G2710" s="25"/>
      <c r="I2710" s="23"/>
    </row>
    <row r="2711" spans="7:9" ht="12.75">
      <c r="G2711" s="25"/>
      <c r="I2711" s="23"/>
    </row>
    <row r="2712" spans="7:9" ht="12.75">
      <c r="G2712" s="25"/>
      <c r="I2712" s="23"/>
    </row>
    <row r="2713" spans="7:9" ht="12.75">
      <c r="G2713" s="25"/>
      <c r="I2713" s="23"/>
    </row>
    <row r="2714" spans="7:9" ht="12.75">
      <c r="G2714" s="25"/>
      <c r="I2714" s="23"/>
    </row>
    <row r="2715" spans="7:9" ht="12.75">
      <c r="G2715" s="25"/>
      <c r="I2715" s="23"/>
    </row>
    <row r="2716" spans="7:9" ht="12.75">
      <c r="G2716" s="25"/>
      <c r="I2716" s="23"/>
    </row>
    <row r="2717" spans="7:9" ht="12.75">
      <c r="G2717" s="25"/>
      <c r="I2717" s="23"/>
    </row>
    <row r="2718" spans="7:9" ht="12.75">
      <c r="G2718" s="25"/>
      <c r="I2718" s="23"/>
    </row>
    <row r="2719" spans="7:9" ht="12.75">
      <c r="G2719" s="25"/>
      <c r="I2719" s="23"/>
    </row>
    <row r="2720" spans="7:9" ht="12.75">
      <c r="G2720" s="25"/>
      <c r="I2720" s="23"/>
    </row>
    <row r="2721" spans="7:9" ht="12.75">
      <c r="G2721" s="25"/>
      <c r="I2721" s="23"/>
    </row>
    <row r="2722" spans="7:9" ht="12.75">
      <c r="G2722" s="25"/>
      <c r="I2722" s="23"/>
    </row>
    <row r="2723" spans="7:9" ht="12.75">
      <c r="G2723" s="25"/>
      <c r="I2723" s="23"/>
    </row>
    <row r="2724" spans="7:9" ht="12.75">
      <c r="G2724" s="25"/>
      <c r="I2724" s="23"/>
    </row>
    <row r="2725" spans="7:9" ht="12.75">
      <c r="G2725" s="25"/>
      <c r="I2725" s="23"/>
    </row>
    <row r="2726" spans="7:9" ht="12.75">
      <c r="G2726" s="25"/>
      <c r="I2726" s="23"/>
    </row>
    <row r="2727" spans="7:9" ht="12.75">
      <c r="G2727" s="25"/>
      <c r="I2727" s="23"/>
    </row>
    <row r="2728" spans="7:9" ht="12.75">
      <c r="G2728" s="25"/>
      <c r="I2728" s="23"/>
    </row>
    <row r="2729" spans="7:9" ht="12.75">
      <c r="G2729" s="25"/>
      <c r="I2729" s="23"/>
    </row>
    <row r="2730" spans="7:9" ht="12.75">
      <c r="G2730" s="25"/>
      <c r="I2730" s="23"/>
    </row>
    <row r="2731" spans="7:9" ht="12.75">
      <c r="G2731" s="25"/>
      <c r="I2731" s="23"/>
    </row>
    <row r="2732" spans="7:9" ht="12.75">
      <c r="G2732" s="25"/>
      <c r="I2732" s="23"/>
    </row>
    <row r="2733" spans="7:9" ht="12.75">
      <c r="G2733" s="25"/>
      <c r="I2733" s="23"/>
    </row>
    <row r="2734" spans="7:9" ht="12.75">
      <c r="G2734" s="25"/>
      <c r="I2734" s="23"/>
    </row>
    <row r="2735" spans="7:9" ht="12.75">
      <c r="G2735" s="25"/>
      <c r="I2735" s="23"/>
    </row>
    <row r="2736" spans="7:9" ht="12.75">
      <c r="G2736" s="25"/>
      <c r="I2736" s="23"/>
    </row>
    <row r="2737" spans="7:9" ht="12.75">
      <c r="G2737" s="25"/>
      <c r="I2737" s="23"/>
    </row>
    <row r="2738" spans="7:9" ht="12.75">
      <c r="G2738" s="25"/>
      <c r="I2738" s="23"/>
    </row>
    <row r="2739" spans="7:9" ht="12.75">
      <c r="G2739" s="25"/>
      <c r="I2739" s="23"/>
    </row>
    <row r="2740" spans="7:9" ht="12.75">
      <c r="G2740" s="25"/>
      <c r="I2740" s="23"/>
    </row>
    <row r="2741" spans="7:9" ht="12.75">
      <c r="G2741" s="25"/>
      <c r="I2741" s="23"/>
    </row>
    <row r="2742" spans="7:9" ht="12.75">
      <c r="G2742" s="25"/>
      <c r="I2742" s="23"/>
    </row>
    <row r="2743" spans="7:9" ht="12.75">
      <c r="G2743" s="25"/>
      <c r="I2743" s="23"/>
    </row>
    <row r="2744" spans="7:9" ht="12.75">
      <c r="G2744" s="25"/>
      <c r="I2744" s="23"/>
    </row>
    <row r="2745" spans="7:9" ht="12.75">
      <c r="G2745" s="25"/>
      <c r="I2745" s="23"/>
    </row>
    <row r="2746" spans="7:9" ht="12.75">
      <c r="G2746" s="25"/>
      <c r="I2746" s="23"/>
    </row>
    <row r="2747" spans="7:9" ht="12.75">
      <c r="G2747" s="25"/>
      <c r="I2747" s="23"/>
    </row>
    <row r="2748" spans="7:9" ht="12.75">
      <c r="G2748" s="25"/>
      <c r="I2748" s="23"/>
    </row>
    <row r="2749" spans="7:9" ht="12.75">
      <c r="G2749" s="25"/>
      <c r="I2749" s="23"/>
    </row>
    <row r="2750" spans="7:9" ht="12.75">
      <c r="G2750" s="25"/>
      <c r="I2750" s="23"/>
    </row>
    <row r="2751" spans="7:9" ht="12.75">
      <c r="G2751" s="25"/>
      <c r="I2751" s="23"/>
    </row>
    <row r="2752" spans="7:9" ht="12.75">
      <c r="G2752" s="25"/>
      <c r="I2752" s="23"/>
    </row>
    <row r="2753" spans="7:9" ht="12.75">
      <c r="G2753" s="25"/>
      <c r="I2753" s="23"/>
    </row>
    <row r="2754" spans="7:9" ht="12.75">
      <c r="G2754" s="25"/>
      <c r="I2754" s="23"/>
    </row>
    <row r="2755" spans="7:9" ht="12.75">
      <c r="G2755" s="25"/>
      <c r="I2755" s="23"/>
    </row>
    <row r="2756" spans="7:9" ht="12.75">
      <c r="G2756" s="25"/>
      <c r="I2756" s="23"/>
    </row>
    <row r="2757" spans="7:9" ht="12.75">
      <c r="G2757" s="25"/>
      <c r="I2757" s="23"/>
    </row>
    <row r="2758" spans="7:9" ht="12.75">
      <c r="G2758" s="25"/>
      <c r="I2758" s="23"/>
    </row>
    <row r="2759" spans="7:9" ht="12.75">
      <c r="G2759" s="25"/>
      <c r="I2759" s="23"/>
    </row>
    <row r="2760" spans="7:9" ht="12.75">
      <c r="G2760" s="25"/>
      <c r="I2760" s="23"/>
    </row>
    <row r="2761" spans="7:9" ht="12.75">
      <c r="G2761" s="25"/>
      <c r="I2761" s="23"/>
    </row>
    <row r="2762" spans="7:9" ht="12.75">
      <c r="G2762" s="25"/>
      <c r="I2762" s="23"/>
    </row>
    <row r="2763" spans="7:9" ht="12.75">
      <c r="G2763" s="25"/>
      <c r="I2763" s="23"/>
    </row>
    <row r="2764" spans="7:9" ht="12.75">
      <c r="G2764" s="25"/>
      <c r="I2764" s="23"/>
    </row>
    <row r="2765" spans="7:9" ht="12.75">
      <c r="G2765" s="25"/>
      <c r="I2765" s="23"/>
    </row>
    <row r="2766" spans="7:9" ht="12.75">
      <c r="G2766" s="25"/>
      <c r="I2766" s="23"/>
    </row>
    <row r="2767" spans="7:9" ht="12.75">
      <c r="G2767" s="25"/>
      <c r="I2767" s="23"/>
    </row>
    <row r="2768" spans="7:9" ht="12.75">
      <c r="G2768" s="25"/>
      <c r="I2768" s="23"/>
    </row>
    <row r="2769" spans="7:9" ht="12.75">
      <c r="G2769" s="25"/>
      <c r="I2769" s="23"/>
    </row>
    <row r="2770" spans="7:9" ht="12.75">
      <c r="G2770" s="25"/>
      <c r="I2770" s="23"/>
    </row>
    <row r="2771" spans="7:9" ht="12.75">
      <c r="G2771" s="25"/>
      <c r="I2771" s="23"/>
    </row>
    <row r="2772" spans="7:9" ht="12.75">
      <c r="G2772" s="25"/>
      <c r="I2772" s="23"/>
    </row>
    <row r="2773" spans="7:9" ht="12.75">
      <c r="G2773" s="25"/>
      <c r="I2773" s="23"/>
    </row>
    <row r="2774" spans="7:9" ht="12.75">
      <c r="G2774" s="25"/>
      <c r="I2774" s="23"/>
    </row>
    <row r="2775" spans="7:9" ht="12.75">
      <c r="G2775" s="25"/>
      <c r="I2775" s="23"/>
    </row>
    <row r="2776" spans="7:9" ht="12.75">
      <c r="G2776" s="25"/>
      <c r="I2776" s="23"/>
    </row>
    <row r="2777" spans="7:9" ht="12.75">
      <c r="G2777" s="25"/>
      <c r="I2777" s="23"/>
    </row>
    <row r="2778" spans="7:9" ht="12.75">
      <c r="G2778" s="25"/>
      <c r="I2778" s="23"/>
    </row>
    <row r="2779" spans="7:9" ht="12.75">
      <c r="G2779" s="25"/>
      <c r="I2779" s="23"/>
    </row>
    <row r="2780" spans="7:9" ht="12.75">
      <c r="G2780" s="25"/>
      <c r="I2780" s="23"/>
    </row>
    <row r="2781" spans="7:9" ht="12.75">
      <c r="G2781" s="25"/>
      <c r="I2781" s="23"/>
    </row>
    <row r="2782" spans="7:9" ht="12.75">
      <c r="G2782" s="25"/>
      <c r="I2782" s="23"/>
    </row>
    <row r="2783" spans="7:9" ht="12.75">
      <c r="G2783" s="25"/>
      <c r="I2783" s="23"/>
    </row>
    <row r="2784" spans="7:9" ht="12.75">
      <c r="G2784" s="25"/>
      <c r="I2784" s="23"/>
    </row>
    <row r="2785" spans="7:9" ht="12.75">
      <c r="G2785" s="25"/>
      <c r="I2785" s="23"/>
    </row>
    <row r="2786" spans="7:9" ht="12.75">
      <c r="G2786" s="25"/>
      <c r="I2786" s="23"/>
    </row>
    <row r="2787" spans="7:9" ht="12.75">
      <c r="G2787" s="25"/>
      <c r="I2787" s="23"/>
    </row>
    <row r="2788" spans="7:9" ht="12.75">
      <c r="G2788" s="25"/>
      <c r="I2788" s="23"/>
    </row>
    <row r="2789" spans="7:9" ht="12.75">
      <c r="G2789" s="25"/>
      <c r="I2789" s="23"/>
    </row>
    <row r="2790" spans="7:9" ht="12.75">
      <c r="G2790" s="25"/>
      <c r="I2790" s="23"/>
    </row>
    <row r="2791" spans="7:9" ht="12.75">
      <c r="G2791" s="25"/>
      <c r="I2791" s="23"/>
    </row>
    <row r="2792" spans="7:9" ht="12.75">
      <c r="G2792" s="25"/>
      <c r="I2792" s="23"/>
    </row>
    <row r="2793" spans="7:9" ht="12.75">
      <c r="G2793" s="25"/>
      <c r="I2793" s="23"/>
    </row>
    <row r="2794" spans="7:9" ht="12.75">
      <c r="G2794" s="25"/>
      <c r="I2794" s="23"/>
    </row>
    <row r="2795" spans="7:9" ht="12.75">
      <c r="G2795" s="25"/>
      <c r="I2795" s="23"/>
    </row>
    <row r="2796" spans="7:9" ht="12.75">
      <c r="G2796" s="25"/>
      <c r="I2796" s="23"/>
    </row>
    <row r="2797" spans="7:9" ht="12.75">
      <c r="G2797" s="25"/>
      <c r="I2797" s="23"/>
    </row>
    <row r="2798" spans="7:9" ht="12.75">
      <c r="G2798" s="25"/>
      <c r="I2798" s="23"/>
    </row>
    <row r="2799" spans="7:9" ht="12.75">
      <c r="G2799" s="25"/>
      <c r="I2799" s="23"/>
    </row>
    <row r="2800" spans="7:9" ht="12.75">
      <c r="G2800" s="25"/>
      <c r="I2800" s="23"/>
    </row>
    <row r="2801" spans="7:9" ht="12.75">
      <c r="G2801" s="25"/>
      <c r="I2801" s="23"/>
    </row>
    <row r="2802" spans="7:9" ht="12.75">
      <c r="G2802" s="25"/>
      <c r="I2802" s="23"/>
    </row>
    <row r="2803" spans="7:9" ht="12.75">
      <c r="G2803" s="25"/>
      <c r="I2803" s="23"/>
    </row>
    <row r="2804" spans="7:9" ht="12.75">
      <c r="G2804" s="25"/>
      <c r="I2804" s="23"/>
    </row>
    <row r="2805" spans="7:9" ht="12.75">
      <c r="G2805" s="25"/>
      <c r="I2805" s="23"/>
    </row>
    <row r="2806" spans="7:9" ht="12.75">
      <c r="G2806" s="25"/>
      <c r="I2806" s="23"/>
    </row>
    <row r="2807" spans="7:9" ht="12.75">
      <c r="G2807" s="25"/>
      <c r="I2807" s="23"/>
    </row>
    <row r="2808" spans="7:9" ht="12.75">
      <c r="G2808" s="25"/>
      <c r="I2808" s="23"/>
    </row>
    <row r="2809" spans="7:9" ht="12.75">
      <c r="G2809" s="25"/>
      <c r="I2809" s="23"/>
    </row>
    <row r="2810" spans="7:9" ht="12.75">
      <c r="G2810" s="25"/>
      <c r="I2810" s="23"/>
    </row>
    <row r="2811" spans="7:9" ht="12.75">
      <c r="G2811" s="25"/>
      <c r="I2811" s="23"/>
    </row>
    <row r="2812" spans="7:9" ht="12.75">
      <c r="G2812" s="25"/>
      <c r="I2812" s="23"/>
    </row>
    <row r="2813" spans="7:9" ht="12.75">
      <c r="G2813" s="25"/>
      <c r="I2813" s="23"/>
    </row>
    <row r="2814" spans="7:9" ht="12.75">
      <c r="G2814" s="25"/>
      <c r="I2814" s="23"/>
    </row>
    <row r="2815" spans="7:9" ht="12.75">
      <c r="G2815" s="25"/>
      <c r="I2815" s="23"/>
    </row>
    <row r="2816" spans="7:9" ht="12.75">
      <c r="G2816" s="25"/>
      <c r="I2816" s="23"/>
    </row>
    <row r="2817" spans="7:9" ht="12.75">
      <c r="G2817" s="25"/>
      <c r="I2817" s="23"/>
    </row>
    <row r="2818" spans="7:9" ht="12.75">
      <c r="G2818" s="25"/>
      <c r="I2818" s="23"/>
    </row>
    <row r="2819" spans="7:9" ht="12.75">
      <c r="G2819" s="25"/>
      <c r="I2819" s="23"/>
    </row>
    <row r="2820" spans="7:9" ht="12.75">
      <c r="G2820" s="25"/>
      <c r="I2820" s="23"/>
    </row>
    <row r="2821" spans="7:9" ht="12.75">
      <c r="G2821" s="25"/>
      <c r="I2821" s="23"/>
    </row>
    <row r="2822" spans="7:9" ht="12.75">
      <c r="G2822" s="25"/>
      <c r="I2822" s="23"/>
    </row>
    <row r="2823" spans="7:9" ht="12.75">
      <c r="G2823" s="25"/>
      <c r="I2823" s="23"/>
    </row>
    <row r="2824" spans="7:9" ht="12.75">
      <c r="G2824" s="25"/>
      <c r="I2824" s="23"/>
    </row>
    <row r="2825" spans="7:9" ht="12.75">
      <c r="G2825" s="25"/>
      <c r="I2825" s="23"/>
    </row>
    <row r="2826" spans="7:9" ht="12.75">
      <c r="G2826" s="25"/>
      <c r="I2826" s="23"/>
    </row>
    <row r="2827" spans="7:9" ht="12.75">
      <c r="G2827" s="25"/>
      <c r="I2827" s="23"/>
    </row>
    <row r="2828" spans="7:9" ht="12.75">
      <c r="G2828" s="25"/>
      <c r="I2828" s="23"/>
    </row>
    <row r="2829" spans="7:9" ht="12.75">
      <c r="G2829" s="25"/>
      <c r="I2829" s="23"/>
    </row>
    <row r="2830" spans="7:9" ht="12.75">
      <c r="G2830" s="25"/>
      <c r="I2830" s="23"/>
    </row>
    <row r="2831" spans="7:9" ht="12.75">
      <c r="G2831" s="25"/>
      <c r="I2831" s="23"/>
    </row>
    <row r="2832" spans="7:9" ht="12.75">
      <c r="G2832" s="25"/>
      <c r="I2832" s="23"/>
    </row>
    <row r="2833" spans="7:9" ht="12.75">
      <c r="G2833" s="25"/>
      <c r="I2833" s="23"/>
    </row>
    <row r="2834" spans="7:9" ht="12.75">
      <c r="G2834" s="25"/>
      <c r="I2834" s="23"/>
    </row>
    <row r="2835" spans="7:9" ht="12.75">
      <c r="G2835" s="25"/>
      <c r="I2835" s="23"/>
    </row>
    <row r="2836" spans="7:9" ht="12.75">
      <c r="G2836" s="25"/>
      <c r="I2836" s="23"/>
    </row>
    <row r="2837" spans="7:9" ht="12.75">
      <c r="G2837" s="25"/>
      <c r="I2837" s="23"/>
    </row>
    <row r="2838" spans="7:9" ht="12.75">
      <c r="G2838" s="25"/>
      <c r="I2838" s="23"/>
    </row>
    <row r="2839" spans="7:9" ht="12.75">
      <c r="G2839" s="25"/>
      <c r="I2839" s="23"/>
    </row>
    <row r="2840" spans="7:9" ht="12.75">
      <c r="G2840" s="25"/>
      <c r="I2840" s="23"/>
    </row>
    <row r="2841" spans="7:9" ht="12.75">
      <c r="G2841" s="25"/>
      <c r="I2841" s="23"/>
    </row>
    <row r="2842" spans="7:9" ht="12.75">
      <c r="G2842" s="25"/>
      <c r="I2842" s="23"/>
    </row>
    <row r="2843" spans="7:9" ht="12.75">
      <c r="G2843" s="25"/>
      <c r="I2843" s="23"/>
    </row>
    <row r="2844" spans="7:9" ht="12.75">
      <c r="G2844" s="25"/>
      <c r="I2844" s="23"/>
    </row>
    <row r="2845" spans="7:9" ht="12.75">
      <c r="G2845" s="25"/>
      <c r="I2845" s="23"/>
    </row>
    <row r="2846" spans="7:9" ht="12.75">
      <c r="G2846" s="25"/>
      <c r="I2846" s="23"/>
    </row>
    <row r="2847" spans="7:9" ht="12.75">
      <c r="G2847" s="25"/>
      <c r="I2847" s="23"/>
    </row>
    <row r="2848" spans="7:9" ht="12.75">
      <c r="G2848" s="25"/>
      <c r="I2848" s="23"/>
    </row>
    <row r="2849" spans="7:9" ht="12.75">
      <c r="G2849" s="25"/>
      <c r="I2849" s="23"/>
    </row>
    <row r="2850" spans="7:9" ht="12.75">
      <c r="G2850" s="25"/>
      <c r="I2850" s="23"/>
    </row>
    <row r="2851" spans="7:9" ht="12.75">
      <c r="G2851" s="25"/>
      <c r="I2851" s="23"/>
    </row>
    <row r="2852" spans="7:9" ht="12.75">
      <c r="G2852" s="25"/>
      <c r="I2852" s="23"/>
    </row>
    <row r="2853" spans="7:9" ht="12.75">
      <c r="G2853" s="25"/>
      <c r="I2853" s="23"/>
    </row>
    <row r="2854" spans="7:9" ht="12.75">
      <c r="G2854" s="25"/>
      <c r="I2854" s="23"/>
    </row>
    <row r="2855" spans="7:9" ht="12.75">
      <c r="G2855" s="25"/>
      <c r="I2855" s="23"/>
    </row>
    <row r="2856" spans="7:9" ht="12.75">
      <c r="G2856" s="25"/>
      <c r="I2856" s="23"/>
    </row>
    <row r="2857" spans="7:9" ht="12.75">
      <c r="G2857" s="25"/>
      <c r="I2857" s="23"/>
    </row>
    <row r="2858" spans="7:9" ht="12.75">
      <c r="G2858" s="25"/>
      <c r="I2858" s="23"/>
    </row>
    <row r="2859" spans="7:9" ht="12.75">
      <c r="G2859" s="25"/>
      <c r="I2859" s="23"/>
    </row>
    <row r="2860" spans="7:9" ht="12.75">
      <c r="G2860" s="25"/>
      <c r="I2860" s="23"/>
    </row>
    <row r="2861" spans="7:9" ht="12.75">
      <c r="G2861" s="25"/>
      <c r="I2861" s="23"/>
    </row>
    <row r="2862" spans="7:9" ht="12.75">
      <c r="G2862" s="25"/>
      <c r="I2862" s="23"/>
    </row>
    <row r="2863" spans="7:9" ht="12.75">
      <c r="G2863" s="25"/>
      <c r="I2863" s="23"/>
    </row>
    <row r="2864" spans="7:9" ht="12.75">
      <c r="G2864" s="25"/>
      <c r="I2864" s="23"/>
    </row>
    <row r="2865" spans="7:9" ht="12.75">
      <c r="G2865" s="25"/>
      <c r="I2865" s="23"/>
    </row>
    <row r="2866" spans="7:9" ht="12.75">
      <c r="G2866" s="25"/>
      <c r="I2866" s="23"/>
    </row>
    <row r="2867" spans="7:9" ht="12.75">
      <c r="G2867" s="25"/>
      <c r="I2867" s="23"/>
    </row>
    <row r="2868" spans="7:9" ht="12.75">
      <c r="G2868" s="25"/>
      <c r="I2868" s="23"/>
    </row>
    <row r="2869" spans="7:9" ht="12.75">
      <c r="G2869" s="25"/>
      <c r="I2869" s="23"/>
    </row>
    <row r="2870" spans="7:9" ht="12.75">
      <c r="G2870" s="25"/>
      <c r="I2870" s="23"/>
    </row>
    <row r="2871" spans="7:9" ht="12.75">
      <c r="G2871" s="25"/>
      <c r="I2871" s="23"/>
    </row>
    <row r="2872" spans="7:9" ht="12.75">
      <c r="G2872" s="25"/>
      <c r="I2872" s="23"/>
    </row>
    <row r="2873" spans="7:9" ht="12.75">
      <c r="G2873" s="25"/>
      <c r="I2873" s="23"/>
    </row>
    <row r="2874" spans="7:9" ht="12.75">
      <c r="G2874" s="25"/>
      <c r="I2874" s="23"/>
    </row>
    <row r="2875" spans="7:9" ht="12.75">
      <c r="G2875" s="25"/>
      <c r="I2875" s="23"/>
    </row>
    <row r="2876" spans="7:9" ht="12.75">
      <c r="G2876" s="25"/>
      <c r="I2876" s="23"/>
    </row>
    <row r="2877" spans="7:9" ht="12.75">
      <c r="G2877" s="25"/>
      <c r="I2877" s="23"/>
    </row>
    <row r="2878" spans="7:9" ht="12.75">
      <c r="G2878" s="25"/>
      <c r="I2878" s="23"/>
    </row>
    <row r="2879" spans="7:9" ht="12.75">
      <c r="G2879" s="25"/>
      <c r="I2879" s="23"/>
    </row>
    <row r="2880" spans="7:9" ht="12.75">
      <c r="G2880" s="25"/>
      <c r="I2880" s="23"/>
    </row>
    <row r="2881" spans="7:9" ht="12.75">
      <c r="G2881" s="25"/>
      <c r="I2881" s="23"/>
    </row>
    <row r="2882" spans="7:9" ht="12.75">
      <c r="G2882" s="25"/>
      <c r="I2882" s="23"/>
    </row>
    <row r="2883" spans="7:9" ht="12.75">
      <c r="G2883" s="25"/>
      <c r="I2883" s="23"/>
    </row>
    <row r="2884" spans="7:9" ht="12.75">
      <c r="G2884" s="25"/>
      <c r="I2884" s="23"/>
    </row>
    <row r="2885" spans="7:9" ht="12.75">
      <c r="G2885" s="25"/>
      <c r="I2885" s="23"/>
    </row>
    <row r="2886" spans="7:9" ht="12.75">
      <c r="G2886" s="25"/>
      <c r="I2886" s="23"/>
    </row>
    <row r="2887" spans="7:9" ht="12.75">
      <c r="G2887" s="25"/>
      <c r="I2887" s="23"/>
    </row>
    <row r="2888" spans="7:9" ht="12.75">
      <c r="G2888" s="25"/>
      <c r="I2888" s="23"/>
    </row>
    <row r="2889" spans="7:9" ht="12.75">
      <c r="G2889" s="25"/>
      <c r="I2889" s="23"/>
    </row>
    <row r="2890" spans="7:9" ht="12.75">
      <c r="G2890" s="25"/>
      <c r="I2890" s="23"/>
    </row>
    <row r="2891" spans="7:9" ht="12.75">
      <c r="G2891" s="25"/>
      <c r="I2891" s="23"/>
    </row>
    <row r="2892" spans="7:9" ht="12.75">
      <c r="G2892" s="25"/>
      <c r="I2892" s="23"/>
    </row>
    <row r="2893" spans="7:9" ht="12.75">
      <c r="G2893" s="25"/>
      <c r="I2893" s="23"/>
    </row>
    <row r="2894" spans="7:9" ht="12.75">
      <c r="G2894" s="25"/>
      <c r="I2894" s="23"/>
    </row>
    <row r="2895" spans="7:9" ht="12.75">
      <c r="G2895" s="25"/>
      <c r="I2895" s="23"/>
    </row>
    <row r="2896" spans="7:9" ht="12.75">
      <c r="G2896" s="25"/>
      <c r="I2896" s="23"/>
    </row>
    <row r="2897" spans="7:9" ht="12.75">
      <c r="G2897" s="25"/>
      <c r="I2897" s="23"/>
    </row>
    <row r="2898" spans="7:9" ht="12.75">
      <c r="G2898" s="25"/>
      <c r="I2898" s="23"/>
    </row>
    <row r="2899" spans="7:9" ht="12.75">
      <c r="G2899" s="25"/>
      <c r="I2899" s="23"/>
    </row>
    <row r="2900" spans="7:9" ht="12.75">
      <c r="G2900" s="25"/>
      <c r="I2900" s="23"/>
    </row>
    <row r="2901" spans="7:9" ht="12.75">
      <c r="G2901" s="25"/>
      <c r="I2901" s="23"/>
    </row>
    <row r="2902" spans="7:9" ht="12.75">
      <c r="G2902" s="25"/>
      <c r="I2902" s="23"/>
    </row>
    <row r="2903" spans="7:9" ht="12.75">
      <c r="G2903" s="25"/>
      <c r="I2903" s="23"/>
    </row>
    <row r="2904" spans="7:9" ht="12.75">
      <c r="G2904" s="25"/>
      <c r="I2904" s="23"/>
    </row>
    <row r="2905" spans="7:9" ht="12.75">
      <c r="G2905" s="25"/>
      <c r="I2905" s="23"/>
    </row>
    <row r="2906" spans="7:9" ht="12.75">
      <c r="G2906" s="25"/>
      <c r="I2906" s="23"/>
    </row>
    <row r="2907" spans="7:9" ht="12.75">
      <c r="G2907" s="25"/>
      <c r="I2907" s="23"/>
    </row>
    <row r="2908" spans="7:9" ht="12.75">
      <c r="G2908" s="25"/>
      <c r="I2908" s="23"/>
    </row>
    <row r="2909" spans="7:9" ht="12.75">
      <c r="G2909" s="25"/>
      <c r="I2909" s="23"/>
    </row>
    <row r="2910" spans="7:9" ht="12.75">
      <c r="G2910" s="25"/>
      <c r="I2910" s="23"/>
    </row>
    <row r="2911" spans="7:9" ht="12.75">
      <c r="G2911" s="25"/>
      <c r="I2911" s="23"/>
    </row>
    <row r="2912" spans="7:9" ht="12.75">
      <c r="G2912" s="25"/>
      <c r="I2912" s="23"/>
    </row>
    <row r="2913" spans="7:9" ht="12.75">
      <c r="G2913" s="25"/>
      <c r="I2913" s="23"/>
    </row>
    <row r="2914" spans="7:9" ht="12.75">
      <c r="G2914" s="25"/>
      <c r="I2914" s="23"/>
    </row>
    <row r="2915" spans="7:9" ht="12.75">
      <c r="G2915" s="25"/>
      <c r="I2915" s="23"/>
    </row>
    <row r="2916" spans="7:9" ht="12.75">
      <c r="G2916" s="25"/>
      <c r="I2916" s="23"/>
    </row>
    <row r="2917" spans="7:9" ht="12.75">
      <c r="G2917" s="25"/>
      <c r="I2917" s="23"/>
    </row>
    <row r="2918" spans="7:9" ht="12.75">
      <c r="G2918" s="25"/>
      <c r="I2918" s="23"/>
    </row>
    <row r="2919" spans="7:9" ht="12.75">
      <c r="G2919" s="25"/>
      <c r="I2919" s="23"/>
    </row>
    <row r="2920" spans="7:9" ht="12.75">
      <c r="G2920" s="25"/>
      <c r="I2920" s="23"/>
    </row>
    <row r="2921" spans="7:9" ht="12.75">
      <c r="G2921" s="25"/>
      <c r="I2921" s="23"/>
    </row>
    <row r="2922" spans="7:9" ht="12.75">
      <c r="G2922" s="25"/>
      <c r="I2922" s="23"/>
    </row>
    <row r="2923" spans="7:9" ht="12.75">
      <c r="G2923" s="25"/>
      <c r="I2923" s="23"/>
    </row>
    <row r="2924" spans="7:9" ht="12.75">
      <c r="G2924" s="25"/>
      <c r="I2924" s="23"/>
    </row>
    <row r="2925" spans="7:9" ht="12.75">
      <c r="G2925" s="25"/>
      <c r="I2925" s="23"/>
    </row>
    <row r="2926" spans="7:9" ht="12.75">
      <c r="G2926" s="25"/>
      <c r="I2926" s="23"/>
    </row>
    <row r="2927" spans="7:9" ht="12.75">
      <c r="G2927" s="25"/>
      <c r="I2927" s="23"/>
    </row>
    <row r="2928" spans="7:9" ht="12.75">
      <c r="G2928" s="25"/>
      <c r="I2928" s="23"/>
    </row>
    <row r="2929" spans="7:9" ht="12.75">
      <c r="G2929" s="25"/>
      <c r="I2929" s="23"/>
    </row>
    <row r="2930" spans="7:9" ht="12.75">
      <c r="G2930" s="25"/>
      <c r="I2930" s="23"/>
    </row>
    <row r="2931" spans="7:9" ht="12.75">
      <c r="G2931" s="25"/>
      <c r="I2931" s="23"/>
    </row>
    <row r="2932" spans="7:9" ht="12.75">
      <c r="G2932" s="25"/>
      <c r="I2932" s="23"/>
    </row>
    <row r="2933" spans="7:9" ht="12.75">
      <c r="G2933" s="25"/>
      <c r="I2933" s="23"/>
    </row>
    <row r="2934" spans="7:9" ht="12.75">
      <c r="G2934" s="25"/>
      <c r="I2934" s="23"/>
    </row>
    <row r="2935" spans="7:9" ht="12.75">
      <c r="G2935" s="25"/>
      <c r="I2935" s="23"/>
    </row>
    <row r="2936" spans="7:9" ht="12.75">
      <c r="G2936" s="25"/>
      <c r="I2936" s="23"/>
    </row>
    <row r="2937" spans="7:9" ht="12.75">
      <c r="G2937" s="25"/>
      <c r="I2937" s="23"/>
    </row>
    <row r="2938" spans="7:9" ht="12.75">
      <c r="G2938" s="25"/>
      <c r="I2938" s="23"/>
    </row>
    <row r="2939" spans="7:9" ht="12.75">
      <c r="G2939" s="25"/>
      <c r="I2939" s="23"/>
    </row>
    <row r="2940" spans="7:9" ht="12.75">
      <c r="G2940" s="25"/>
      <c r="I2940" s="23"/>
    </row>
    <row r="2941" spans="7:9" ht="12.75">
      <c r="G2941" s="25"/>
      <c r="I2941" s="23"/>
    </row>
    <row r="2942" spans="7:9" ht="12.75">
      <c r="G2942" s="25"/>
      <c r="I2942" s="23"/>
    </row>
    <row r="2943" spans="7:9" ht="12.75">
      <c r="G2943" s="25"/>
      <c r="I2943" s="23"/>
    </row>
    <row r="2944" spans="7:9" ht="12.75">
      <c r="G2944" s="25"/>
      <c r="I2944" s="23"/>
    </row>
    <row r="2945" spans="7:9" ht="12.75">
      <c r="G2945" s="25"/>
      <c r="I2945" s="23"/>
    </row>
    <row r="2946" spans="7:9" ht="12.75">
      <c r="G2946" s="25"/>
      <c r="I2946" s="23"/>
    </row>
    <row r="2947" spans="7:9" ht="12.75">
      <c r="G2947" s="25"/>
      <c r="I2947" s="23"/>
    </row>
    <row r="2948" spans="7:9" ht="12.75">
      <c r="G2948" s="25"/>
      <c r="I2948" s="23"/>
    </row>
    <row r="2949" spans="7:9" ht="12.75">
      <c r="G2949" s="25"/>
      <c r="I2949" s="23"/>
    </row>
    <row r="2950" spans="7:9" ht="12.75">
      <c r="G2950" s="25"/>
      <c r="I2950" s="23"/>
    </row>
    <row r="2951" spans="7:9" ht="12.75">
      <c r="G2951" s="25"/>
      <c r="I2951" s="23"/>
    </row>
    <row r="2952" spans="7:9" ht="12.75">
      <c r="G2952" s="25"/>
      <c r="I2952" s="23"/>
    </row>
    <row r="2953" spans="7:9" ht="12.75">
      <c r="G2953" s="25"/>
      <c r="I2953" s="23"/>
    </row>
    <row r="2954" spans="7:9" ht="12.75">
      <c r="G2954" s="25"/>
      <c r="I2954" s="23"/>
    </row>
    <row r="2955" spans="7:9" ht="12.75">
      <c r="G2955" s="25"/>
      <c r="I2955" s="23"/>
    </row>
    <row r="2956" spans="7:9" ht="12.75">
      <c r="G2956" s="25"/>
      <c r="I2956" s="23"/>
    </row>
    <row r="2957" spans="7:9" ht="12.75">
      <c r="G2957" s="25"/>
      <c r="I2957" s="23"/>
    </row>
    <row r="2958" spans="7:9" ht="12.75">
      <c r="G2958" s="25"/>
      <c r="I2958" s="23"/>
    </row>
    <row r="2959" spans="7:9" ht="12.75">
      <c r="G2959" s="25"/>
      <c r="I2959" s="23"/>
    </row>
    <row r="2960" spans="7:9" ht="12.75">
      <c r="G2960" s="25"/>
      <c r="I2960" s="23"/>
    </row>
    <row r="2961" spans="7:9" ht="12.75">
      <c r="G2961" s="25"/>
      <c r="I2961" s="23"/>
    </row>
    <row r="2962" spans="7:9" ht="12.75">
      <c r="G2962" s="25"/>
      <c r="I2962" s="23"/>
    </row>
    <row r="2963" spans="7:9" ht="12.75">
      <c r="G2963" s="25"/>
      <c r="I2963" s="23"/>
    </row>
    <row r="2964" spans="7:9" ht="12.75">
      <c r="G2964" s="25"/>
      <c r="I2964" s="23"/>
    </row>
    <row r="2965" spans="7:9" ht="12.75">
      <c r="G2965" s="25"/>
      <c r="I2965" s="23"/>
    </row>
    <row r="2966" spans="7:9" ht="12.75">
      <c r="G2966" s="25"/>
      <c r="I2966" s="23"/>
    </row>
    <row r="2967" spans="7:9" ht="12.75">
      <c r="G2967" s="25"/>
      <c r="I2967" s="23"/>
    </row>
    <row r="2968" spans="7:9" ht="12.75">
      <c r="G2968" s="25"/>
      <c r="I2968" s="23"/>
    </row>
    <row r="2969" spans="7:9" ht="12.75">
      <c r="G2969" s="25"/>
      <c r="I2969" s="23"/>
    </row>
    <row r="2970" spans="7:9" ht="12.75">
      <c r="G2970" s="25"/>
      <c r="I2970" s="23"/>
    </row>
    <row r="2971" spans="7:9" ht="12.75">
      <c r="G2971" s="25"/>
      <c r="I2971" s="23"/>
    </row>
    <row r="2972" spans="7:9" ht="12.75">
      <c r="G2972" s="25"/>
      <c r="I2972" s="23"/>
    </row>
    <row r="2973" spans="7:9" ht="12.75">
      <c r="G2973" s="25"/>
      <c r="I2973" s="23"/>
    </row>
    <row r="2974" spans="7:9" ht="12.75">
      <c r="G2974" s="25"/>
      <c r="I2974" s="23"/>
    </row>
    <row r="2975" spans="7:9" ht="12.75">
      <c r="G2975" s="25"/>
      <c r="I2975" s="23"/>
    </row>
    <row r="2976" spans="7:9" ht="12.75">
      <c r="G2976" s="25"/>
      <c r="I2976" s="23"/>
    </row>
    <row r="2977" spans="7:9" ht="12.75">
      <c r="G2977" s="25"/>
      <c r="I2977" s="23"/>
    </row>
    <row r="2978" spans="7:9" ht="12.75">
      <c r="G2978" s="25"/>
      <c r="I2978" s="23"/>
    </row>
    <row r="2979" spans="7:9" ht="12.75">
      <c r="G2979" s="25"/>
      <c r="I2979" s="23"/>
    </row>
    <row r="2980" spans="7:9" ht="12.75">
      <c r="G2980" s="25"/>
      <c r="I2980" s="23"/>
    </row>
    <row r="2981" spans="7:9" ht="12.75">
      <c r="G2981" s="25"/>
      <c r="I2981" s="23"/>
    </row>
    <row r="2982" spans="7:9" ht="12.75">
      <c r="G2982" s="25"/>
      <c r="I2982" s="23"/>
    </row>
    <row r="2983" spans="7:9" ht="12.75">
      <c r="G2983" s="25"/>
      <c r="I2983" s="23"/>
    </row>
    <row r="2984" spans="7:9" ht="12.75">
      <c r="G2984" s="25"/>
      <c r="I2984" s="23"/>
    </row>
    <row r="2985" spans="7:9" ht="12.75">
      <c r="G2985" s="25"/>
      <c r="I2985" s="23"/>
    </row>
    <row r="2986" spans="7:9" ht="12.75">
      <c r="G2986" s="25"/>
      <c r="I2986" s="23"/>
    </row>
    <row r="2987" spans="7:9" ht="12.75">
      <c r="G2987" s="25"/>
      <c r="I2987" s="23"/>
    </row>
    <row r="2988" spans="7:9" ht="12.75">
      <c r="G2988" s="25"/>
      <c r="I2988" s="23"/>
    </row>
    <row r="2989" spans="7:9" ht="12.75">
      <c r="G2989" s="25"/>
      <c r="I2989" s="23"/>
    </row>
    <row r="2990" spans="7:9" ht="12.75">
      <c r="G2990" s="25"/>
      <c r="I2990" s="23"/>
    </row>
    <row r="2991" spans="7:9" ht="12.75">
      <c r="G2991" s="25"/>
      <c r="I2991" s="23"/>
    </row>
    <row r="2992" spans="7:9" ht="12.75">
      <c r="G2992" s="25"/>
      <c r="I2992" s="23"/>
    </row>
    <row r="2993" spans="7:9" ht="12.75">
      <c r="G2993" s="25"/>
      <c r="I2993" s="23"/>
    </row>
    <row r="2994" spans="7:9" ht="12.75">
      <c r="G2994" s="25"/>
      <c r="I2994" s="23"/>
    </row>
    <row r="2995" spans="7:9" ht="12.75">
      <c r="G2995" s="25"/>
      <c r="I2995" s="23"/>
    </row>
    <row r="2996" spans="7:9" ht="12.75">
      <c r="G2996" s="25"/>
      <c r="I2996" s="23"/>
    </row>
    <row r="2997" spans="7:9" ht="12.75">
      <c r="G2997" s="25"/>
      <c r="I2997" s="23"/>
    </row>
    <row r="2998" spans="7:9" ht="12.75">
      <c r="G2998" s="25"/>
      <c r="I2998" s="23"/>
    </row>
    <row r="2999" spans="7:9" ht="12.75">
      <c r="G2999" s="25"/>
      <c r="I2999" s="23"/>
    </row>
    <row r="3000" spans="7:9" ht="12.75">
      <c r="G3000" s="25"/>
      <c r="I3000" s="23"/>
    </row>
    <row r="3001" spans="7:9" ht="12.75">
      <c r="G3001" s="25"/>
      <c r="I3001" s="23"/>
    </row>
    <row r="3002" spans="7:9" ht="12.75">
      <c r="G3002" s="25"/>
      <c r="I3002" s="23"/>
    </row>
    <row r="3003" spans="7:9" ht="12.75">
      <c r="G3003" s="25"/>
      <c r="I3003" s="23"/>
    </row>
    <row r="3004" spans="7:9" ht="12.75">
      <c r="G3004" s="25"/>
      <c r="I3004" s="23"/>
    </row>
    <row r="3005" spans="7:9" ht="12.75">
      <c r="G3005" s="25"/>
      <c r="I3005" s="23"/>
    </row>
    <row r="3006" spans="7:9" ht="12.75">
      <c r="G3006" s="25"/>
      <c r="I3006" s="23"/>
    </row>
    <row r="3007" spans="7:9" ht="12.75">
      <c r="G3007" s="25"/>
      <c r="I3007" s="23"/>
    </row>
    <row r="3008" spans="7:9" ht="12.75">
      <c r="G3008" s="25"/>
      <c r="I3008" s="23"/>
    </row>
    <row r="3009" spans="7:9" ht="12.75">
      <c r="G3009" s="25"/>
      <c r="I3009" s="23"/>
    </row>
    <row r="3010" spans="7:9" ht="12.75">
      <c r="G3010" s="25"/>
      <c r="I3010" s="23"/>
    </row>
    <row r="3011" spans="7:9" ht="12.75">
      <c r="G3011" s="25"/>
      <c r="I3011" s="23"/>
    </row>
    <row r="3012" spans="7:9" ht="12.75">
      <c r="G3012" s="25"/>
      <c r="I3012" s="23"/>
    </row>
    <row r="3013" spans="7:9" ht="12.75">
      <c r="G3013" s="25"/>
      <c r="I3013" s="23"/>
    </row>
    <row r="3014" spans="7:9" ht="12.75">
      <c r="G3014" s="25"/>
      <c r="I3014" s="23"/>
    </row>
    <row r="3015" spans="7:9" ht="12.75">
      <c r="G3015" s="25"/>
      <c r="I3015" s="23"/>
    </row>
    <row r="3016" spans="7:9" ht="12.75">
      <c r="G3016" s="25"/>
      <c r="I3016" s="23"/>
    </row>
    <row r="3017" spans="7:9" ht="12.75">
      <c r="G3017" s="25"/>
      <c r="I3017" s="23"/>
    </row>
    <row r="3018" spans="7:9" ht="12.75">
      <c r="G3018" s="25"/>
      <c r="I3018" s="23"/>
    </row>
    <row r="3019" spans="7:9" ht="12.75">
      <c r="G3019" s="25"/>
      <c r="I3019" s="23"/>
    </row>
    <row r="3020" spans="7:9" ht="12.75">
      <c r="G3020" s="25"/>
      <c r="I3020" s="23"/>
    </row>
    <row r="3021" spans="7:9" ht="12.75">
      <c r="G3021" s="25"/>
      <c r="I3021" s="23"/>
    </row>
    <row r="3022" spans="7:9" ht="12.75">
      <c r="G3022" s="25"/>
      <c r="I3022" s="23"/>
    </row>
    <row r="3023" spans="7:9" ht="12.75">
      <c r="G3023" s="25"/>
      <c r="I3023" s="23"/>
    </row>
    <row r="3024" spans="7:9" ht="12.75">
      <c r="G3024" s="25"/>
      <c r="I3024" s="23"/>
    </row>
    <row r="3025" spans="7:9" ht="12.75">
      <c r="G3025" s="25"/>
      <c r="I3025" s="23"/>
    </row>
    <row r="3026" spans="7:9" ht="12.75">
      <c r="G3026" s="25"/>
      <c r="I3026" s="23"/>
    </row>
    <row r="3027" spans="7:9" ht="12.75">
      <c r="G3027" s="25"/>
      <c r="I3027" s="23"/>
    </row>
    <row r="3028" spans="7:9" ht="12.75">
      <c r="G3028" s="25"/>
      <c r="I3028" s="23"/>
    </row>
    <row r="3029" spans="7:9" ht="12.75">
      <c r="G3029" s="25"/>
      <c r="I3029" s="23"/>
    </row>
    <row r="3030" spans="7:9" ht="12.75">
      <c r="G3030" s="25"/>
      <c r="I3030" s="23"/>
    </row>
    <row r="3031" spans="7:9" ht="12.75">
      <c r="G3031" s="25"/>
      <c r="I3031" s="23"/>
    </row>
    <row r="3032" spans="7:9" ht="12.75">
      <c r="G3032" s="25"/>
      <c r="I3032" s="23"/>
    </row>
    <row r="3033" spans="7:9" ht="12.75">
      <c r="G3033" s="25"/>
      <c r="I3033" s="23"/>
    </row>
    <row r="3034" spans="7:9" ht="12.75">
      <c r="G3034" s="25"/>
      <c r="I3034" s="23"/>
    </row>
    <row r="3035" spans="7:9" ht="12.75">
      <c r="G3035" s="25"/>
      <c r="I3035" s="23"/>
    </row>
    <row r="3036" spans="7:9" ht="12.75">
      <c r="G3036" s="25"/>
      <c r="I3036" s="23"/>
    </row>
    <row r="3037" spans="7:9" ht="12.75">
      <c r="G3037" s="25"/>
      <c r="I3037" s="23"/>
    </row>
    <row r="3038" spans="7:9" ht="12.75">
      <c r="G3038" s="25"/>
      <c r="I3038" s="23"/>
    </row>
    <row r="3039" spans="7:9" ht="12.75">
      <c r="G3039" s="25"/>
      <c r="I3039" s="23"/>
    </row>
  </sheetData>
  <mergeCells count="13">
    <mergeCell ref="A1:I1"/>
    <mergeCell ref="A2:I2"/>
    <mergeCell ref="B11:C11"/>
    <mergeCell ref="E11:I11"/>
    <mergeCell ref="A75:I75"/>
    <mergeCell ref="A76:I76"/>
    <mergeCell ref="A77:I77"/>
    <mergeCell ref="A78:I78"/>
    <mergeCell ref="A79:I79"/>
    <mergeCell ref="B83:C83"/>
    <mergeCell ref="G83:I83"/>
    <mergeCell ref="B99:C99"/>
    <mergeCell ref="E99:I99"/>
  </mergeCells>
  <printOptions headings="1"/>
  <pageMargins left="0.75" right="0.75" top="1" bottom="1" header="0.5" footer="0.5"/>
  <pageSetup fitToHeight="2" fitToWidth="1" horizontalDpi="600" verticalDpi="600" orientation="portrait" paperSize="17" scale="7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3025"/>
  <sheetViews>
    <sheetView showGridLines="0" workbookViewId="0" topLeftCell="B38">
      <selection activeCell="N3" sqref="N3"/>
    </sheetView>
  </sheetViews>
  <sheetFormatPr defaultColWidth="9.140625" defaultRowHeight="12.75"/>
  <cols>
    <col min="1" max="1" width="29.421875" style="1" customWidth="1"/>
    <col min="2" max="2" width="6.421875" style="37" customWidth="1"/>
    <col min="3" max="3" width="7.57421875" style="1" customWidth="1"/>
    <col min="4" max="4" width="10.28125" style="1" customWidth="1"/>
    <col min="5" max="5" width="11.7109375" style="1" customWidth="1"/>
    <col min="6" max="6" width="15.00390625" style="37" customWidth="1"/>
    <col min="7" max="7" width="10.28125" style="37" hidden="1" customWidth="1"/>
    <col min="8" max="8" width="10.28125" style="1" hidden="1" customWidth="1"/>
    <col min="9" max="9" width="14.7109375" style="38" customWidth="1"/>
    <col min="10" max="10" width="13.28125" style="1" customWidth="1"/>
    <col min="11" max="11" width="14.140625" style="1" customWidth="1"/>
    <col min="12" max="12" width="14.57421875" style="1" customWidth="1"/>
    <col min="13" max="13" width="16.28125" style="1" customWidth="1"/>
    <col min="14" max="16384" width="9.140625" style="1" customWidth="1"/>
  </cols>
  <sheetData>
    <row r="1" spans="1:15" ht="18.75">
      <c r="A1" s="453" t="s">
        <v>58</v>
      </c>
      <c r="B1" s="453"/>
      <c r="C1" s="453"/>
      <c r="D1" s="453"/>
      <c r="E1" s="453"/>
      <c r="F1" s="453"/>
      <c r="G1" s="453"/>
      <c r="H1" s="453"/>
      <c r="I1" s="453"/>
      <c r="J1" s="453"/>
      <c r="K1" s="453"/>
      <c r="L1" s="453"/>
      <c r="M1" s="453"/>
      <c r="N1" s="453"/>
      <c r="O1" s="84"/>
    </row>
    <row r="2" ht="12.75">
      <c r="I2" s="23"/>
    </row>
    <row r="3" spans="1:8" s="18" customFormat="1" ht="15.75">
      <c r="A3" s="78" t="s">
        <v>53</v>
      </c>
      <c r="F3" s="40"/>
      <c r="G3" s="16"/>
      <c r="H3" s="15"/>
    </row>
    <row r="4" spans="1:8" s="18" customFormat="1" ht="15.75">
      <c r="A4" s="91" t="s">
        <v>54</v>
      </c>
      <c r="F4" s="40"/>
      <c r="G4" s="16"/>
      <c r="H4" s="15"/>
    </row>
    <row r="5" spans="1:13" s="18" customFormat="1" ht="12.75">
      <c r="A5" s="39"/>
      <c r="E5" s="440">
        <v>2003</v>
      </c>
      <c r="F5" s="441"/>
      <c r="G5" s="64"/>
      <c r="H5" s="65"/>
      <c r="I5" s="457">
        <v>2003</v>
      </c>
      <c r="J5" s="458"/>
      <c r="K5" s="458"/>
      <c r="L5" s="458"/>
      <c r="M5" s="93">
        <v>2004</v>
      </c>
    </row>
    <row r="6" spans="1:13" s="18" customFormat="1" ht="12.75">
      <c r="A6" s="39"/>
      <c r="B6" s="30" t="s">
        <v>0</v>
      </c>
      <c r="C6" s="17" t="s">
        <v>1</v>
      </c>
      <c r="D6" s="17" t="s">
        <v>2</v>
      </c>
      <c r="E6" s="66" t="s">
        <v>50</v>
      </c>
      <c r="F6" s="94" t="s">
        <v>40</v>
      </c>
      <c r="G6" s="19"/>
      <c r="H6" s="20"/>
      <c r="I6" s="454" t="s">
        <v>59</v>
      </c>
      <c r="J6" s="455"/>
      <c r="K6" s="456"/>
      <c r="L6" s="95" t="s">
        <v>56</v>
      </c>
      <c r="M6" s="71" t="s">
        <v>39</v>
      </c>
    </row>
    <row r="7" spans="1:13" s="18" customFormat="1" ht="12.75">
      <c r="A7" s="20"/>
      <c r="B7" s="96" t="s">
        <v>3</v>
      </c>
      <c r="C7" s="97" t="s">
        <v>4</v>
      </c>
      <c r="D7" s="97" t="s">
        <v>5</v>
      </c>
      <c r="E7" s="56" t="s">
        <v>40</v>
      </c>
      <c r="F7" s="54" t="s">
        <v>48</v>
      </c>
      <c r="G7" s="19"/>
      <c r="H7" s="20"/>
      <c r="I7" s="98"/>
      <c r="J7" s="99"/>
      <c r="K7" s="99"/>
      <c r="L7" s="223" t="s">
        <v>57</v>
      </c>
      <c r="M7" s="139" t="s">
        <v>40</v>
      </c>
    </row>
    <row r="8" spans="1:13" ht="12.75">
      <c r="A8" s="49" t="s">
        <v>6</v>
      </c>
      <c r="B8" s="4"/>
      <c r="C8" s="4"/>
      <c r="D8" s="4"/>
      <c r="E8" s="13"/>
      <c r="F8" s="5"/>
      <c r="G8" s="45"/>
      <c r="H8" s="46"/>
      <c r="I8" s="4"/>
      <c r="J8" s="4"/>
      <c r="K8" s="4"/>
      <c r="L8" s="73"/>
      <c r="M8" s="73"/>
    </row>
    <row r="9" spans="1:13" ht="12.75">
      <c r="A9" s="24" t="s">
        <v>7</v>
      </c>
      <c r="B9" s="101">
        <v>75</v>
      </c>
      <c r="C9" s="102">
        <v>160</v>
      </c>
      <c r="D9" s="145">
        <f>+C9*B9</f>
        <v>12000</v>
      </c>
      <c r="E9" s="154">
        <f>0.54864025*F9</f>
        <v>80979.3009</v>
      </c>
      <c r="F9" s="155">
        <f>+D9*12*1.025</f>
        <v>147600</v>
      </c>
      <c r="G9" s="150"/>
      <c r="H9" s="102"/>
      <c r="I9" s="103"/>
      <c r="J9" s="103"/>
      <c r="K9" s="135"/>
      <c r="L9" s="183">
        <f>E9+I9+J9+K9</f>
        <v>80979.3009</v>
      </c>
      <c r="M9" s="140">
        <f>+F9*1.025</f>
        <v>151290</v>
      </c>
    </row>
    <row r="10" spans="1:13" ht="12.75">
      <c r="A10" s="24" t="s">
        <v>8</v>
      </c>
      <c r="B10" s="104">
        <v>75</v>
      </c>
      <c r="C10" s="105">
        <v>160</v>
      </c>
      <c r="D10" s="146">
        <f>+C10*B10</f>
        <v>12000</v>
      </c>
      <c r="E10" s="156">
        <f>0.54864025*F10</f>
        <v>80979.3009</v>
      </c>
      <c r="F10" s="157">
        <f>+D10*12*1.025</f>
        <v>147600</v>
      </c>
      <c r="G10" s="129"/>
      <c r="H10" s="105"/>
      <c r="I10" s="106"/>
      <c r="J10" s="106"/>
      <c r="K10" s="127"/>
      <c r="L10" s="183">
        <f>E10+I10+J10+K10</f>
        <v>80979.3009</v>
      </c>
      <c r="M10" s="141">
        <f>+F10*1.025</f>
        <v>151290</v>
      </c>
    </row>
    <row r="11" spans="1:13" ht="12.75">
      <c r="A11" s="24" t="s">
        <v>9</v>
      </c>
      <c r="B11" s="104">
        <v>75</v>
      </c>
      <c r="C11" s="105">
        <v>160</v>
      </c>
      <c r="D11" s="146">
        <f>+C11*B11</f>
        <v>12000</v>
      </c>
      <c r="E11" s="156">
        <f>0.54864025*F11</f>
        <v>80979.3009</v>
      </c>
      <c r="F11" s="157">
        <f>+D11*12*1.025</f>
        <v>147600</v>
      </c>
      <c r="G11" s="129"/>
      <c r="H11" s="105"/>
      <c r="I11" s="106"/>
      <c r="J11" s="106"/>
      <c r="K11" s="127"/>
      <c r="L11" s="183">
        <f>E11+I11+J11+K11</f>
        <v>80979.3009</v>
      </c>
      <c r="M11" s="141">
        <f>+F11*1.025</f>
        <v>151290</v>
      </c>
    </row>
    <row r="12" spans="1:13" ht="12.75">
      <c r="A12" s="24" t="s">
        <v>10</v>
      </c>
      <c r="B12" s="104">
        <v>75</v>
      </c>
      <c r="C12" s="105">
        <v>160</v>
      </c>
      <c r="D12" s="146">
        <f>+C12*B12</f>
        <v>12000</v>
      </c>
      <c r="E12" s="156">
        <f>0.54864025*F12</f>
        <v>80979.3009</v>
      </c>
      <c r="F12" s="157">
        <f>+D12*12*1.025</f>
        <v>147600</v>
      </c>
      <c r="G12" s="129"/>
      <c r="H12" s="105"/>
      <c r="I12" s="106"/>
      <c r="J12" s="106"/>
      <c r="K12" s="127"/>
      <c r="L12" s="183">
        <f>E12+I12+J12+K12</f>
        <v>80979.3009</v>
      </c>
      <c r="M12" s="141">
        <f>+F12*1.025</f>
        <v>151290</v>
      </c>
    </row>
    <row r="13" spans="1:13" ht="12.75">
      <c r="A13" s="58" t="s">
        <v>11</v>
      </c>
      <c r="B13" s="113">
        <v>75</v>
      </c>
      <c r="C13" s="114">
        <v>160</v>
      </c>
      <c r="D13" s="147">
        <f>+C13*B13</f>
        <v>12000</v>
      </c>
      <c r="E13" s="158">
        <f>0.54864025*F13</f>
        <v>80979.3009</v>
      </c>
      <c r="F13" s="159">
        <f>+D13*12*1.025</f>
        <v>147600</v>
      </c>
      <c r="G13" s="130"/>
      <c r="H13" s="114"/>
      <c r="I13" s="115"/>
      <c r="J13" s="115"/>
      <c r="K13" s="128"/>
      <c r="L13" s="183">
        <f>E13+I13+J13+K13</f>
        <v>80979.3009</v>
      </c>
      <c r="M13" s="142">
        <f>+F13*1.025</f>
        <v>151290</v>
      </c>
    </row>
    <row r="14" spans="1:13" s="12" customFormat="1" ht="12.75">
      <c r="A14" s="42" t="s">
        <v>12</v>
      </c>
      <c r="B14" s="29"/>
      <c r="C14" s="28"/>
      <c r="D14" s="29"/>
      <c r="E14" s="67">
        <f>SUM(E9:E13)</f>
        <v>404896.50450000004</v>
      </c>
      <c r="F14" s="160">
        <f>SUM(F9:F13)</f>
        <v>738000</v>
      </c>
      <c r="G14" s="27"/>
      <c r="H14" s="28"/>
      <c r="I14" s="9"/>
      <c r="J14" s="55"/>
      <c r="K14" s="55"/>
      <c r="L14" s="221">
        <f>SUM(L9:L13)</f>
        <v>404896.50450000004</v>
      </c>
      <c r="M14" s="120">
        <f>SUM(M9:M13)</f>
        <v>756450</v>
      </c>
    </row>
    <row r="15" spans="1:13" ht="12.75">
      <c r="A15" s="23"/>
      <c r="B15" s="26"/>
      <c r="C15" s="23"/>
      <c r="D15" s="26"/>
      <c r="E15" s="51"/>
      <c r="F15" s="100"/>
      <c r="G15" s="25"/>
      <c r="H15" s="23"/>
      <c r="I15" s="7"/>
      <c r="J15" s="2"/>
      <c r="K15" s="2"/>
      <c r="L15" s="6"/>
      <c r="M15" s="121"/>
    </row>
    <row r="16" spans="1:13" ht="12.75">
      <c r="A16" s="41" t="s">
        <v>13</v>
      </c>
      <c r="B16" s="26"/>
      <c r="C16" s="23"/>
      <c r="D16" s="26"/>
      <c r="E16" s="51"/>
      <c r="F16" s="100"/>
      <c r="G16" s="25"/>
      <c r="H16" s="23"/>
      <c r="I16" s="7"/>
      <c r="J16" s="2"/>
      <c r="K16" s="2"/>
      <c r="L16" s="6"/>
      <c r="M16" s="121"/>
    </row>
    <row r="17" spans="1:13" ht="12.75">
      <c r="A17" s="44" t="s">
        <v>14</v>
      </c>
      <c r="B17" s="171"/>
      <c r="C17" s="172"/>
      <c r="D17" s="173"/>
      <c r="E17" s="169">
        <f aca="true" t="shared" si="0" ref="E17:E25">0.54864025*F17</f>
        <v>19202.408750000002</v>
      </c>
      <c r="F17" s="170">
        <v>35000</v>
      </c>
      <c r="G17" s="153"/>
      <c r="H17" s="172"/>
      <c r="I17" s="111"/>
      <c r="J17" s="111"/>
      <c r="K17" s="138"/>
      <c r="L17" s="184">
        <f>E17+I17+J17+K17</f>
        <v>19202.408750000002</v>
      </c>
      <c r="M17" s="144">
        <v>35000</v>
      </c>
    </row>
    <row r="18" spans="1:13" ht="12.75">
      <c r="A18" s="24" t="s">
        <v>15</v>
      </c>
      <c r="B18" s="104">
        <v>40</v>
      </c>
      <c r="C18" s="105">
        <v>160</v>
      </c>
      <c r="D18" s="146">
        <f>+C18*B18</f>
        <v>6400</v>
      </c>
      <c r="E18" s="156">
        <f t="shared" si="0"/>
        <v>43188.96048</v>
      </c>
      <c r="F18" s="157">
        <f aca="true" t="shared" si="1" ref="F18:F24">+D18*12*1.025</f>
        <v>78720</v>
      </c>
      <c r="G18" s="129"/>
      <c r="H18" s="105"/>
      <c r="I18" s="106"/>
      <c r="J18" s="106"/>
      <c r="K18" s="127"/>
      <c r="L18" s="184">
        <f aca="true" t="shared" si="2" ref="L18:L25">E18+I18+J18+K18</f>
        <v>43188.96048</v>
      </c>
      <c r="M18" s="141">
        <f aca="true" t="shared" si="3" ref="M18:M24">+F18*1.025</f>
        <v>80688</v>
      </c>
    </row>
    <row r="19" spans="1:13" ht="12.75">
      <c r="A19" s="24" t="s">
        <v>16</v>
      </c>
      <c r="B19" s="104">
        <v>30</v>
      </c>
      <c r="C19" s="105">
        <v>160</v>
      </c>
      <c r="D19" s="146">
        <f aca="true" t="shared" si="4" ref="D19:D24">+C19*B19</f>
        <v>4800</v>
      </c>
      <c r="E19" s="156">
        <f t="shared" si="0"/>
        <v>32391.72036</v>
      </c>
      <c r="F19" s="157">
        <f t="shared" si="1"/>
        <v>59039.99999999999</v>
      </c>
      <c r="G19" s="129"/>
      <c r="H19" s="105"/>
      <c r="I19" s="106"/>
      <c r="J19" s="106"/>
      <c r="K19" s="127"/>
      <c r="L19" s="184">
        <f t="shared" si="2"/>
        <v>32391.72036</v>
      </c>
      <c r="M19" s="141">
        <f t="shared" si="3"/>
        <v>60515.999999999985</v>
      </c>
    </row>
    <row r="20" spans="1:13" ht="12.75">
      <c r="A20" s="24" t="s">
        <v>17</v>
      </c>
      <c r="B20" s="104">
        <v>30</v>
      </c>
      <c r="C20" s="105">
        <v>160</v>
      </c>
      <c r="D20" s="146">
        <f t="shared" si="4"/>
        <v>4800</v>
      </c>
      <c r="E20" s="156">
        <f t="shared" si="0"/>
        <v>32391.72036</v>
      </c>
      <c r="F20" s="157">
        <f t="shared" si="1"/>
        <v>59039.99999999999</v>
      </c>
      <c r="G20" s="129"/>
      <c r="H20" s="105"/>
      <c r="I20" s="106"/>
      <c r="J20" s="106"/>
      <c r="K20" s="127"/>
      <c r="L20" s="184">
        <f t="shared" si="2"/>
        <v>32391.72036</v>
      </c>
      <c r="M20" s="141">
        <f t="shared" si="3"/>
        <v>60515.999999999985</v>
      </c>
    </row>
    <row r="21" spans="1:13" ht="12.75">
      <c r="A21" s="24" t="s">
        <v>18</v>
      </c>
      <c r="B21" s="104">
        <v>30</v>
      </c>
      <c r="C21" s="105">
        <v>160</v>
      </c>
      <c r="D21" s="146">
        <f t="shared" si="4"/>
        <v>4800</v>
      </c>
      <c r="E21" s="156">
        <f t="shared" si="0"/>
        <v>32391.72036</v>
      </c>
      <c r="F21" s="157">
        <f t="shared" si="1"/>
        <v>59039.99999999999</v>
      </c>
      <c r="G21" s="129"/>
      <c r="H21" s="105"/>
      <c r="I21" s="106"/>
      <c r="J21" s="106"/>
      <c r="K21" s="127"/>
      <c r="L21" s="184">
        <f t="shared" si="2"/>
        <v>32391.72036</v>
      </c>
      <c r="M21" s="141">
        <f t="shared" si="3"/>
        <v>60515.999999999985</v>
      </c>
    </row>
    <row r="22" spans="1:13" ht="12.75">
      <c r="A22" s="24" t="s">
        <v>19</v>
      </c>
      <c r="B22" s="104">
        <v>30</v>
      </c>
      <c r="C22" s="105">
        <v>160</v>
      </c>
      <c r="D22" s="146">
        <f t="shared" si="4"/>
        <v>4800</v>
      </c>
      <c r="E22" s="156">
        <f t="shared" si="0"/>
        <v>32391.72036</v>
      </c>
      <c r="F22" s="157">
        <f t="shared" si="1"/>
        <v>59039.99999999999</v>
      </c>
      <c r="G22" s="129"/>
      <c r="H22" s="105"/>
      <c r="I22" s="106"/>
      <c r="J22" s="106"/>
      <c r="K22" s="127"/>
      <c r="L22" s="184">
        <f t="shared" si="2"/>
        <v>32391.72036</v>
      </c>
      <c r="M22" s="141">
        <f t="shared" si="3"/>
        <v>60515.999999999985</v>
      </c>
    </row>
    <row r="23" spans="1:13" ht="12.75">
      <c r="A23" s="24" t="s">
        <v>20</v>
      </c>
      <c r="B23" s="104">
        <v>30</v>
      </c>
      <c r="C23" s="105">
        <v>160</v>
      </c>
      <c r="D23" s="146">
        <f t="shared" si="4"/>
        <v>4800</v>
      </c>
      <c r="E23" s="156">
        <f t="shared" si="0"/>
        <v>32391.72036</v>
      </c>
      <c r="F23" s="157">
        <f t="shared" si="1"/>
        <v>59039.99999999999</v>
      </c>
      <c r="G23" s="129"/>
      <c r="H23" s="105"/>
      <c r="I23" s="106"/>
      <c r="J23" s="106"/>
      <c r="K23" s="127"/>
      <c r="L23" s="184">
        <f t="shared" si="2"/>
        <v>32391.72036</v>
      </c>
      <c r="M23" s="141">
        <f t="shared" si="3"/>
        <v>60515.999999999985</v>
      </c>
    </row>
    <row r="24" spans="1:13" ht="12.75">
      <c r="A24" s="24" t="s">
        <v>21</v>
      </c>
      <c r="B24" s="104">
        <v>30</v>
      </c>
      <c r="C24" s="105">
        <v>160</v>
      </c>
      <c r="D24" s="146">
        <f t="shared" si="4"/>
        <v>4800</v>
      </c>
      <c r="E24" s="156">
        <f t="shared" si="0"/>
        <v>32391.72036</v>
      </c>
      <c r="F24" s="157">
        <f t="shared" si="1"/>
        <v>59039.99999999999</v>
      </c>
      <c r="G24" s="129"/>
      <c r="H24" s="105"/>
      <c r="I24" s="106"/>
      <c r="J24" s="106"/>
      <c r="K24" s="127"/>
      <c r="L24" s="184">
        <f t="shared" si="2"/>
        <v>32391.72036</v>
      </c>
      <c r="M24" s="141">
        <f t="shared" si="3"/>
        <v>60515.999999999985</v>
      </c>
    </row>
    <row r="25" spans="1:13" ht="12.75">
      <c r="A25" s="58" t="s">
        <v>22</v>
      </c>
      <c r="B25" s="113"/>
      <c r="C25" s="114"/>
      <c r="D25" s="147"/>
      <c r="E25" s="158">
        <f t="shared" si="0"/>
        <v>13716.006250000002</v>
      </c>
      <c r="F25" s="159">
        <v>25000</v>
      </c>
      <c r="G25" s="130"/>
      <c r="H25" s="114"/>
      <c r="I25" s="115"/>
      <c r="J25" s="115"/>
      <c r="K25" s="128"/>
      <c r="L25" s="184">
        <f t="shared" si="2"/>
        <v>13716.006250000002</v>
      </c>
      <c r="M25" s="142">
        <v>25000</v>
      </c>
    </row>
    <row r="26" spans="1:13" s="12" customFormat="1" ht="12.75">
      <c r="A26" s="42" t="s">
        <v>23</v>
      </c>
      <c r="B26" s="29"/>
      <c r="C26" s="28"/>
      <c r="D26" s="29"/>
      <c r="E26" s="67">
        <f>SUM(E17:E25)</f>
        <v>270457.69764</v>
      </c>
      <c r="F26" s="160">
        <f>SUM(F17:F25)</f>
        <v>492960</v>
      </c>
      <c r="G26" s="27"/>
      <c r="H26" s="28"/>
      <c r="I26" s="9"/>
      <c r="J26" s="55"/>
      <c r="K26" s="55"/>
      <c r="L26" s="221">
        <f>SUM(L17:L25)</f>
        <v>270457.69764</v>
      </c>
      <c r="M26" s="120">
        <f>SUM(M17:M25)</f>
        <v>503784</v>
      </c>
    </row>
    <row r="27" spans="1:13" s="12" customFormat="1" ht="12.75">
      <c r="A27" s="42"/>
      <c r="B27" s="29"/>
      <c r="C27" s="28"/>
      <c r="D27" s="29"/>
      <c r="E27" s="67"/>
      <c r="F27" s="160"/>
      <c r="G27" s="27"/>
      <c r="H27" s="28"/>
      <c r="I27" s="9"/>
      <c r="J27" s="55"/>
      <c r="K27" s="55"/>
      <c r="L27" s="77"/>
      <c r="M27" s="120"/>
    </row>
    <row r="28" spans="1:13" ht="12.75">
      <c r="A28" s="41" t="s">
        <v>24</v>
      </c>
      <c r="B28" s="26"/>
      <c r="C28" s="23"/>
      <c r="D28" s="26"/>
      <c r="E28" s="51"/>
      <c r="F28" s="100"/>
      <c r="G28" s="25"/>
      <c r="H28" s="23"/>
      <c r="I28" s="7"/>
      <c r="J28" s="2"/>
      <c r="K28" s="2"/>
      <c r="L28" s="6"/>
      <c r="M28" s="121"/>
    </row>
    <row r="29" spans="1:13" ht="12.75">
      <c r="A29" s="174" t="s">
        <v>25</v>
      </c>
      <c r="B29" s="175">
        <v>32</v>
      </c>
      <c r="C29" s="131">
        <v>160</v>
      </c>
      <c r="D29" s="176">
        <f>+C29*B29</f>
        <v>5120</v>
      </c>
      <c r="E29" s="177">
        <f>0.54864025*F29</f>
        <v>34551.168384</v>
      </c>
      <c r="F29" s="178">
        <f>+D29*12*1.025</f>
        <v>62975.99999999999</v>
      </c>
      <c r="G29" s="134"/>
      <c r="H29" s="131"/>
      <c r="I29" s="132"/>
      <c r="J29" s="132"/>
      <c r="K29" s="133"/>
      <c r="L29" s="185">
        <f>E29+I29+J29+K29</f>
        <v>34551.168384</v>
      </c>
      <c r="M29" s="124">
        <f>+F29*1.025</f>
        <v>64550.39999999999</v>
      </c>
    </row>
    <row r="30" spans="1:13" s="12" customFormat="1" ht="12.75">
      <c r="A30" s="42" t="s">
        <v>26</v>
      </c>
      <c r="B30" s="29"/>
      <c r="C30" s="28"/>
      <c r="D30" s="29"/>
      <c r="E30" s="67">
        <f>SUM(E29:E29)</f>
        <v>34551.168384</v>
      </c>
      <c r="F30" s="160">
        <f>F29</f>
        <v>62975.99999999999</v>
      </c>
      <c r="G30" s="27"/>
      <c r="H30" s="28"/>
      <c r="I30" s="9"/>
      <c r="J30" s="55"/>
      <c r="K30" s="55"/>
      <c r="L30" s="221">
        <f>L29</f>
        <v>34551.168384</v>
      </c>
      <c r="M30" s="120">
        <f>SUM(M29)</f>
        <v>64550.39999999999</v>
      </c>
    </row>
    <row r="31" spans="1:13" s="12" customFormat="1" ht="12.75">
      <c r="A31" s="42"/>
      <c r="B31" s="29"/>
      <c r="C31" s="28"/>
      <c r="D31" s="29"/>
      <c r="E31" s="67"/>
      <c r="F31" s="160"/>
      <c r="G31" s="27"/>
      <c r="H31" s="28"/>
      <c r="I31" s="9"/>
      <c r="J31" s="55"/>
      <c r="K31" s="55"/>
      <c r="L31" s="77"/>
      <c r="M31" s="120"/>
    </row>
    <row r="32" spans="1:13" ht="12.75">
      <c r="A32" s="49" t="s">
        <v>27</v>
      </c>
      <c r="B32" s="48"/>
      <c r="C32" s="46"/>
      <c r="D32" s="48"/>
      <c r="E32" s="68"/>
      <c r="F32" s="163"/>
      <c r="G32" s="45"/>
      <c r="H32" s="46"/>
      <c r="I32" s="13"/>
      <c r="J32" s="4"/>
      <c r="K32" s="4"/>
      <c r="L32" s="73"/>
      <c r="M32" s="122"/>
    </row>
    <row r="33" spans="1:13" ht="12.75">
      <c r="A33" s="24" t="s">
        <v>28</v>
      </c>
      <c r="B33" s="101">
        <v>30</v>
      </c>
      <c r="C33" s="102">
        <v>160</v>
      </c>
      <c r="D33" s="145">
        <f>+C33*B33</f>
        <v>4800</v>
      </c>
      <c r="E33" s="154">
        <f>0.54864025*F33</f>
        <v>32391.72036</v>
      </c>
      <c r="F33" s="155">
        <f>+D33*12*1.025</f>
        <v>59039.99999999999</v>
      </c>
      <c r="G33" s="150"/>
      <c r="H33" s="102"/>
      <c r="I33" s="103"/>
      <c r="J33" s="103"/>
      <c r="K33" s="135"/>
      <c r="L33" s="183">
        <f>E33+I33+J33+K33</f>
        <v>32391.72036</v>
      </c>
      <c r="M33" s="140">
        <f>+F33*1.025</f>
        <v>60515.999999999985</v>
      </c>
    </row>
    <row r="34" spans="1:13" ht="12.75">
      <c r="A34" s="24" t="s">
        <v>29</v>
      </c>
      <c r="B34" s="104">
        <v>30</v>
      </c>
      <c r="C34" s="105">
        <v>160</v>
      </c>
      <c r="D34" s="146">
        <f>+C34*B34</f>
        <v>4800</v>
      </c>
      <c r="E34" s="156">
        <f>0.54864025*F34</f>
        <v>32391.72036</v>
      </c>
      <c r="F34" s="157">
        <f>+D34*12*1.025</f>
        <v>59039.99999999999</v>
      </c>
      <c r="G34" s="129"/>
      <c r="H34" s="105"/>
      <c r="I34" s="106"/>
      <c r="J34" s="106"/>
      <c r="K34" s="127"/>
      <c r="L34" s="183">
        <f>E34+I34+J34+K34</f>
        <v>32391.72036</v>
      </c>
      <c r="M34" s="141">
        <f>+F34*1.025</f>
        <v>60515.999999999985</v>
      </c>
    </row>
    <row r="35" spans="1:13" ht="12.75">
      <c r="A35" s="24" t="s">
        <v>30</v>
      </c>
      <c r="B35" s="104">
        <v>30</v>
      </c>
      <c r="C35" s="105">
        <v>160</v>
      </c>
      <c r="D35" s="146">
        <f>+C35*B35</f>
        <v>4800</v>
      </c>
      <c r="E35" s="156">
        <f>0.54864025*F35</f>
        <v>32391.72036</v>
      </c>
      <c r="F35" s="157">
        <f>+D35*12*1.025</f>
        <v>59039.99999999999</v>
      </c>
      <c r="G35" s="129"/>
      <c r="H35" s="105"/>
      <c r="I35" s="106"/>
      <c r="J35" s="106"/>
      <c r="K35" s="127"/>
      <c r="L35" s="183">
        <f>E35+I35+J35+K35</f>
        <v>32391.72036</v>
      </c>
      <c r="M35" s="141">
        <f>+F35*1.025</f>
        <v>60515.999999999985</v>
      </c>
    </row>
    <row r="36" spans="1:13" ht="12.75">
      <c r="A36" s="24" t="s">
        <v>31</v>
      </c>
      <c r="B36" s="107">
        <v>30</v>
      </c>
      <c r="C36" s="108">
        <v>160</v>
      </c>
      <c r="D36" s="149">
        <f>+C36*B36</f>
        <v>4800</v>
      </c>
      <c r="E36" s="164">
        <f>0.54864025*F36</f>
        <v>32391.72036</v>
      </c>
      <c r="F36" s="165">
        <f>+D36*12*1.025</f>
        <v>59039.99999999999</v>
      </c>
      <c r="G36" s="152"/>
      <c r="H36" s="108"/>
      <c r="I36" s="109"/>
      <c r="J36" s="109"/>
      <c r="K36" s="137"/>
      <c r="L36" s="183">
        <f>E36+I36+J36+K36</f>
        <v>32391.72036</v>
      </c>
      <c r="M36" s="143">
        <f>+F36*1.025</f>
        <v>60515.999999999985</v>
      </c>
    </row>
    <row r="37" spans="1:13" ht="12.75">
      <c r="A37" s="179" t="s">
        <v>32</v>
      </c>
      <c r="B37" s="117">
        <v>30</v>
      </c>
      <c r="C37" s="116">
        <v>160</v>
      </c>
      <c r="D37" s="148">
        <f>+C37*B37</f>
        <v>4800</v>
      </c>
      <c r="E37" s="161">
        <f>0.54864025*F37</f>
        <v>0</v>
      </c>
      <c r="F37" s="162"/>
      <c r="G37" s="151"/>
      <c r="H37" s="116"/>
      <c r="I37" s="118"/>
      <c r="J37" s="118"/>
      <c r="K37" s="136"/>
      <c r="L37" s="183">
        <f>E37+I37+J37+K37</f>
        <v>0</v>
      </c>
      <c r="M37" s="126"/>
    </row>
    <row r="38" spans="1:13" s="12" customFormat="1" ht="12.75">
      <c r="A38" s="42" t="s">
        <v>33</v>
      </c>
      <c r="B38" s="29"/>
      <c r="C38" s="28"/>
      <c r="D38" s="29"/>
      <c r="E38" s="67">
        <f>SUM(E33:E37)</f>
        <v>129566.88144</v>
      </c>
      <c r="F38" s="160">
        <f>SUM(F33:F37)</f>
        <v>236159.99999999997</v>
      </c>
      <c r="G38" s="27"/>
      <c r="H38" s="28"/>
      <c r="I38" s="9"/>
      <c r="J38" s="55"/>
      <c r="K38" s="55"/>
      <c r="L38" s="221">
        <f>SUM(L33:L37)</f>
        <v>129566.88144</v>
      </c>
      <c r="M38" s="120">
        <f>SUM(M33:M37)</f>
        <v>242063.99999999994</v>
      </c>
    </row>
    <row r="39" spans="1:13" ht="12.75">
      <c r="A39" s="23"/>
      <c r="B39" s="26"/>
      <c r="C39" s="23"/>
      <c r="D39" s="26"/>
      <c r="E39" s="51"/>
      <c r="F39" s="100"/>
      <c r="G39" s="25"/>
      <c r="H39" s="23"/>
      <c r="I39" s="7"/>
      <c r="J39" s="2"/>
      <c r="K39" s="2"/>
      <c r="L39" s="6"/>
      <c r="M39" s="121"/>
    </row>
    <row r="40" spans="1:13" ht="12.75">
      <c r="A40" s="31" t="s">
        <v>34</v>
      </c>
      <c r="B40" s="33"/>
      <c r="C40" s="32"/>
      <c r="D40" s="33"/>
      <c r="E40" s="69">
        <f>0.54864025*F40</f>
        <v>181753.54202000002</v>
      </c>
      <c r="F40" s="166">
        <v>331280</v>
      </c>
      <c r="G40" s="50"/>
      <c r="H40" s="32"/>
      <c r="I40" s="75"/>
      <c r="J40" s="11"/>
      <c r="K40" s="11"/>
      <c r="L40" s="222">
        <f>E40+I40+J40+K40</f>
        <v>181753.54202000002</v>
      </c>
      <c r="M40" s="123">
        <v>345000</v>
      </c>
    </row>
    <row r="41" spans="1:13" ht="12.75">
      <c r="A41" s="23"/>
      <c r="B41" s="26"/>
      <c r="C41" s="23"/>
      <c r="D41" s="26"/>
      <c r="E41" s="51"/>
      <c r="F41" s="100"/>
      <c r="G41" s="25"/>
      <c r="H41" s="23"/>
      <c r="I41" s="7"/>
      <c r="J41" s="2"/>
      <c r="K41" s="2"/>
      <c r="L41" s="6"/>
      <c r="M41" s="121"/>
    </row>
    <row r="42" spans="1:13" ht="12.75">
      <c r="A42" s="61" t="s">
        <v>37</v>
      </c>
      <c r="B42" s="33"/>
      <c r="C42" s="32"/>
      <c r="D42" s="33"/>
      <c r="E42" s="69">
        <f>0.54864025*F42</f>
        <v>967252.7607500001</v>
      </c>
      <c r="F42" s="167">
        <v>1763000</v>
      </c>
      <c r="G42" s="50"/>
      <c r="H42" s="32"/>
      <c r="I42" s="75"/>
      <c r="J42" s="11"/>
      <c r="K42" s="11"/>
      <c r="L42" s="222">
        <f>E42+I42+J42+K42</f>
        <v>967252.7607500001</v>
      </c>
      <c r="M42" s="124">
        <v>1203000</v>
      </c>
    </row>
    <row r="43" spans="1:13" s="12" customFormat="1" ht="12.75">
      <c r="A43" s="34"/>
      <c r="B43" s="26"/>
      <c r="C43" s="23"/>
      <c r="D43" s="26"/>
      <c r="E43" s="51"/>
      <c r="F43" s="160"/>
      <c r="G43" s="27"/>
      <c r="H43" s="28"/>
      <c r="I43" s="9"/>
      <c r="J43" s="55"/>
      <c r="K43" s="55"/>
      <c r="L43" s="77"/>
      <c r="M43" s="120"/>
    </row>
    <row r="44" spans="1:13" s="12" customFormat="1" ht="12.75">
      <c r="A44" s="31" t="s">
        <v>35</v>
      </c>
      <c r="B44" s="33">
        <v>175</v>
      </c>
      <c r="C44" s="32">
        <v>10</v>
      </c>
      <c r="D44" s="33">
        <f>+C44*B44</f>
        <v>1750</v>
      </c>
      <c r="E44" s="69">
        <f>0.54864025*F44</f>
        <v>11521.44525</v>
      </c>
      <c r="F44" s="166">
        <v>21000</v>
      </c>
      <c r="G44" s="62"/>
      <c r="H44" s="63"/>
      <c r="I44" s="10"/>
      <c r="J44" s="14"/>
      <c r="K44" s="14"/>
      <c r="L44" s="222">
        <f>E44+I44+J44+K44</f>
        <v>11521.44525</v>
      </c>
      <c r="M44" s="123">
        <v>15000</v>
      </c>
    </row>
    <row r="45" spans="1:13" ht="12.75">
      <c r="A45" s="42" t="s">
        <v>46</v>
      </c>
      <c r="B45" s="26"/>
      <c r="C45" s="23"/>
      <c r="D45" s="26"/>
      <c r="E45" s="67">
        <f>E14+E26+E30+E38+E40+E42+E44</f>
        <v>1999999.9999840003</v>
      </c>
      <c r="F45" s="160">
        <f>F14+F26+F30+F38+F40+F42+F44</f>
        <v>3645376</v>
      </c>
      <c r="G45" s="25"/>
      <c r="H45" s="23"/>
      <c r="I45" s="76"/>
      <c r="J45" s="2"/>
      <c r="K45" s="2"/>
      <c r="L45" s="221">
        <f>L14+L26+L30+L38+L40+L42+L44</f>
        <v>1999999.9999840003</v>
      </c>
      <c r="M45" s="120">
        <f>M14+M26+M30+M38+M40+M42+M44</f>
        <v>3129848.4</v>
      </c>
    </row>
    <row r="46" spans="5:13" ht="12.75">
      <c r="E46" s="7"/>
      <c r="F46" s="168"/>
      <c r="G46" s="43"/>
      <c r="H46" s="2"/>
      <c r="I46" s="24"/>
      <c r="J46" s="2"/>
      <c r="K46" s="2"/>
      <c r="L46" s="6"/>
      <c r="M46" s="125"/>
    </row>
    <row r="47" spans="1:13" ht="12.75">
      <c r="A47" s="23"/>
      <c r="B47" s="26"/>
      <c r="C47" s="23"/>
      <c r="D47" s="26"/>
      <c r="E47" s="51"/>
      <c r="F47" s="100"/>
      <c r="G47" s="25"/>
      <c r="H47" s="23"/>
      <c r="I47" s="7"/>
      <c r="J47" s="2"/>
      <c r="K47" s="2"/>
      <c r="L47" s="6"/>
      <c r="M47" s="121"/>
    </row>
    <row r="48" spans="1:13" ht="12.75">
      <c r="A48" s="23"/>
      <c r="B48" s="26"/>
      <c r="C48" s="23"/>
      <c r="D48" s="26"/>
      <c r="E48" s="51"/>
      <c r="F48" s="100"/>
      <c r="G48" s="25"/>
      <c r="H48" s="23"/>
      <c r="I48" s="7"/>
      <c r="J48" s="2"/>
      <c r="K48" s="2"/>
      <c r="L48" s="6"/>
      <c r="M48" s="121"/>
    </row>
    <row r="49" spans="1:13" ht="12.75">
      <c r="A49" s="28" t="s">
        <v>41</v>
      </c>
      <c r="B49" s="26"/>
      <c r="C49" s="23"/>
      <c r="D49" s="26"/>
      <c r="E49" s="51"/>
      <c r="F49" s="100"/>
      <c r="G49" s="25"/>
      <c r="H49" s="23"/>
      <c r="I49" s="7"/>
      <c r="J49" s="2"/>
      <c r="K49" s="2"/>
      <c r="L49" s="6"/>
      <c r="M49" s="121"/>
    </row>
    <row r="50" spans="1:13" ht="12.75">
      <c r="A50" s="44" t="s">
        <v>36</v>
      </c>
      <c r="B50" s="48"/>
      <c r="C50" s="46"/>
      <c r="D50" s="48"/>
      <c r="E50" s="169">
        <f>+E14+E26+E30+E38</f>
        <v>839472.251964</v>
      </c>
      <c r="F50" s="170">
        <f>+F14+F26+F30+F38</f>
        <v>1530096</v>
      </c>
      <c r="G50" s="153" t="e">
        <f>+#REF!-#REF!</f>
        <v>#REF!</v>
      </c>
      <c r="H50" s="110" t="e">
        <f>+M50-#REF!</f>
        <v>#REF!</v>
      </c>
      <c r="I50" s="111"/>
      <c r="J50" s="111"/>
      <c r="K50" s="138"/>
      <c r="L50" s="184">
        <f>E50+I50+J50+K50</f>
        <v>839472.251964</v>
      </c>
      <c r="M50" s="144">
        <f>+M14+M26+M30+M38</f>
        <v>1566848.4</v>
      </c>
    </row>
    <row r="51" spans="1:13" ht="12.75">
      <c r="A51" s="24" t="s">
        <v>34</v>
      </c>
      <c r="B51" s="26"/>
      <c r="C51" s="23"/>
      <c r="D51" s="26"/>
      <c r="E51" s="156">
        <f>+E40</f>
        <v>181753.54202000002</v>
      </c>
      <c r="F51" s="157">
        <f>+F40</f>
        <v>331280</v>
      </c>
      <c r="G51" s="129" t="e">
        <f>+#REF!-#REF!</f>
        <v>#REF!</v>
      </c>
      <c r="H51" s="112" t="e">
        <f>+M51-#REF!</f>
        <v>#REF!</v>
      </c>
      <c r="I51" s="106"/>
      <c r="J51" s="106"/>
      <c r="K51" s="127"/>
      <c r="L51" s="184">
        <f>E51+I51+J51+K51</f>
        <v>181753.54202000002</v>
      </c>
      <c r="M51" s="141">
        <f>+M40</f>
        <v>345000</v>
      </c>
    </row>
    <row r="52" spans="1:13" ht="12.75">
      <c r="A52" s="24" t="s">
        <v>37</v>
      </c>
      <c r="B52" s="26"/>
      <c r="C52" s="23"/>
      <c r="D52" s="26"/>
      <c r="E52" s="156">
        <f>E42</f>
        <v>967252.7607500001</v>
      </c>
      <c r="F52" s="157">
        <f>F42</f>
        <v>1763000</v>
      </c>
      <c r="G52" s="129" t="e">
        <f>+#REF!-#REF!</f>
        <v>#REF!</v>
      </c>
      <c r="H52" s="112" t="e">
        <f>+M52-#REF!</f>
        <v>#REF!</v>
      </c>
      <c r="I52" s="106"/>
      <c r="J52" s="106"/>
      <c r="K52" s="127"/>
      <c r="L52" s="184">
        <f>E52+I52+J52+K52</f>
        <v>967252.7607500001</v>
      </c>
      <c r="M52" s="141">
        <f>M42</f>
        <v>1203000</v>
      </c>
    </row>
    <row r="53" spans="1:13" ht="12.75">
      <c r="A53" s="58" t="s">
        <v>35</v>
      </c>
      <c r="B53" s="52"/>
      <c r="C53" s="59"/>
      <c r="D53" s="52"/>
      <c r="E53" s="158">
        <f>+E44</f>
        <v>11521.44525</v>
      </c>
      <c r="F53" s="159">
        <f>+F44</f>
        <v>21000</v>
      </c>
      <c r="G53" s="130" t="e">
        <f>+#REF!-#REF!</f>
        <v>#REF!</v>
      </c>
      <c r="H53" s="119" t="e">
        <f>+M53-#REF!</f>
        <v>#REF!</v>
      </c>
      <c r="I53" s="115"/>
      <c r="J53" s="115"/>
      <c r="K53" s="128"/>
      <c r="L53" s="184">
        <f>E53+I53+J53+K53</f>
        <v>11521.44525</v>
      </c>
      <c r="M53" s="142">
        <f>+M44</f>
        <v>15000</v>
      </c>
    </row>
    <row r="54" spans="1:13" ht="12.75">
      <c r="A54" s="42" t="s">
        <v>38</v>
      </c>
      <c r="B54" s="26"/>
      <c r="C54" s="23"/>
      <c r="D54" s="26"/>
      <c r="E54" s="192">
        <f>SUM(E50:E53)</f>
        <v>1999999.9999840003</v>
      </c>
      <c r="F54" s="193">
        <f>SUM(F50:F53)</f>
        <v>3645376</v>
      </c>
      <c r="G54" s="194" t="e">
        <f>+#REF!-#REF!</f>
        <v>#REF!</v>
      </c>
      <c r="H54" s="195" t="e">
        <f>+M54-#REF!</f>
        <v>#REF!</v>
      </c>
      <c r="I54" s="57"/>
      <c r="J54" s="47"/>
      <c r="K54" s="47"/>
      <c r="L54" s="222">
        <f>E54+I54+J54+K54</f>
        <v>1999999.9999840003</v>
      </c>
      <c r="M54" s="126">
        <f>SUM(M50:M53)</f>
        <v>3129848.4</v>
      </c>
    </row>
    <row r="55" spans="1:13" ht="12.75">
      <c r="A55" s="34"/>
      <c r="B55" s="26"/>
      <c r="C55" s="23"/>
      <c r="D55" s="23"/>
      <c r="E55" s="23"/>
      <c r="F55" s="25"/>
      <c r="G55" s="25"/>
      <c r="H55" s="35"/>
      <c r="I55" s="1"/>
      <c r="M55" s="25"/>
    </row>
    <row r="56" spans="1:13" ht="12.75">
      <c r="A56" s="23" t="s">
        <v>42</v>
      </c>
      <c r="B56" s="26"/>
      <c r="C56" s="23"/>
      <c r="D56" s="23"/>
      <c r="E56" s="23"/>
      <c r="F56" s="25"/>
      <c r="G56" s="25"/>
      <c r="H56" s="23"/>
      <c r="I56" s="1"/>
      <c r="M56" s="23"/>
    </row>
    <row r="57" spans="1:13" ht="15.75" customHeight="1">
      <c r="A57" s="36"/>
      <c r="B57" s="25"/>
      <c r="C57" s="23"/>
      <c r="D57" s="23"/>
      <c r="E57" s="23"/>
      <c r="F57" s="25"/>
      <c r="G57" s="25"/>
      <c r="H57" s="23"/>
      <c r="I57" s="1"/>
      <c r="M57" s="23"/>
    </row>
    <row r="58" spans="1:13" ht="15.75">
      <c r="A58" s="92" t="s">
        <v>55</v>
      </c>
      <c r="B58" s="25"/>
      <c r="C58" s="23"/>
      <c r="D58" s="23"/>
      <c r="E58" s="23"/>
      <c r="F58" s="70"/>
      <c r="G58" s="64"/>
      <c r="H58" s="65"/>
      <c r="I58" s="457">
        <v>2003</v>
      </c>
      <c r="J58" s="458"/>
      <c r="K58" s="458"/>
      <c r="L58" s="459"/>
      <c r="M58" s="93">
        <v>2004</v>
      </c>
    </row>
    <row r="59" spans="1:13" ht="12.75">
      <c r="A59" s="23"/>
      <c r="B59" s="25"/>
      <c r="C59" s="23"/>
      <c r="D59" s="23"/>
      <c r="E59" s="23"/>
      <c r="F59" s="181">
        <v>2003</v>
      </c>
      <c r="G59" s="19"/>
      <c r="H59" s="20"/>
      <c r="I59" s="454" t="s">
        <v>59</v>
      </c>
      <c r="J59" s="455"/>
      <c r="K59" s="456"/>
      <c r="L59" s="95" t="s">
        <v>56</v>
      </c>
      <c r="M59" s="71" t="s">
        <v>39</v>
      </c>
    </row>
    <row r="60" spans="1:13" ht="12.75">
      <c r="A60" s="41" t="s">
        <v>6</v>
      </c>
      <c r="B60" s="25"/>
      <c r="C60" s="23"/>
      <c r="D60" s="23"/>
      <c r="E60" s="23"/>
      <c r="F60" s="180" t="s">
        <v>40</v>
      </c>
      <c r="G60" s="25"/>
      <c r="H60" s="23"/>
      <c r="I60" s="98"/>
      <c r="J60" s="99"/>
      <c r="K60" s="99"/>
      <c r="L60" s="223" t="s">
        <v>57</v>
      </c>
      <c r="M60" s="72" t="s">
        <v>40</v>
      </c>
    </row>
    <row r="61" spans="1:13" ht="12.75">
      <c r="A61" s="44" t="s">
        <v>43</v>
      </c>
      <c r="B61" s="45"/>
      <c r="C61" s="46"/>
      <c r="D61" s="46"/>
      <c r="E61" s="46"/>
      <c r="F61" s="186" t="s">
        <v>49</v>
      </c>
      <c r="G61" s="187"/>
      <c r="H61" s="188"/>
      <c r="I61" s="189"/>
      <c r="J61" s="189"/>
      <c r="K61" s="190"/>
      <c r="L61" s="191" t="s">
        <v>49</v>
      </c>
      <c r="M61" s="227" t="s">
        <v>49</v>
      </c>
    </row>
    <row r="62" spans="1:13" ht="12.75">
      <c r="A62" s="24" t="s">
        <v>44</v>
      </c>
      <c r="B62" s="25"/>
      <c r="C62" s="23"/>
      <c r="D62" s="23"/>
      <c r="E62" s="23"/>
      <c r="F62" s="197">
        <v>108222</v>
      </c>
      <c r="G62" s="198"/>
      <c r="H62" s="199"/>
      <c r="I62" s="200"/>
      <c r="J62" s="200"/>
      <c r="K62" s="201"/>
      <c r="L62" s="202">
        <f>F62+I62+J62+K62</f>
        <v>108222</v>
      </c>
      <c r="M62" s="197">
        <v>110928</v>
      </c>
    </row>
    <row r="63" spans="1:13" ht="12.75">
      <c r="A63" s="58" t="s">
        <v>45</v>
      </c>
      <c r="B63" s="60"/>
      <c r="C63" s="59"/>
      <c r="D63" s="59"/>
      <c r="E63" s="59"/>
      <c r="F63" s="203">
        <v>104982</v>
      </c>
      <c r="G63" s="204"/>
      <c r="H63" s="205"/>
      <c r="I63" s="206"/>
      <c r="J63" s="206"/>
      <c r="K63" s="207"/>
      <c r="L63" s="208">
        <f>F63+I63+J63+K63</f>
        <v>104982</v>
      </c>
      <c r="M63" s="203">
        <v>107607</v>
      </c>
    </row>
    <row r="64" spans="1:13" ht="12.75">
      <c r="A64" s="23"/>
      <c r="B64" s="25"/>
      <c r="C64" s="23"/>
      <c r="D64" s="23"/>
      <c r="E64" s="23"/>
      <c r="F64" s="209"/>
      <c r="G64" s="210"/>
      <c r="H64" s="210"/>
      <c r="I64" s="86"/>
      <c r="J64" s="82"/>
      <c r="K64" s="82"/>
      <c r="L64" s="83"/>
      <c r="M64" s="209"/>
    </row>
    <row r="65" spans="1:13" ht="12.75">
      <c r="A65" s="28" t="s">
        <v>24</v>
      </c>
      <c r="B65" s="25"/>
      <c r="C65" s="23"/>
      <c r="D65" s="23"/>
      <c r="E65" s="23"/>
      <c r="F65" s="209"/>
      <c r="G65" s="210"/>
      <c r="H65" s="210"/>
      <c r="I65" s="86"/>
      <c r="J65" s="82"/>
      <c r="K65" s="82"/>
      <c r="L65" s="83"/>
      <c r="M65" s="209"/>
    </row>
    <row r="66" spans="1:13" ht="12.75">
      <c r="A66" s="80" t="s">
        <v>14</v>
      </c>
      <c r="B66" s="50"/>
      <c r="C66" s="32"/>
      <c r="D66" s="32"/>
      <c r="E66" s="32"/>
      <c r="F66" s="211">
        <v>47000</v>
      </c>
      <c r="G66" s="212"/>
      <c r="H66" s="213"/>
      <c r="I66" s="214"/>
      <c r="J66" s="214"/>
      <c r="K66" s="215"/>
      <c r="L66" s="88">
        <f>F66+I66+J66+K66</f>
        <v>47000</v>
      </c>
      <c r="M66" s="211">
        <v>48175</v>
      </c>
    </row>
    <row r="67" spans="1:13" ht="12.75">
      <c r="A67" s="23"/>
      <c r="B67" s="25"/>
      <c r="C67" s="23"/>
      <c r="D67" s="23"/>
      <c r="E67" s="23"/>
      <c r="F67" s="209"/>
      <c r="G67" s="210"/>
      <c r="H67" s="210"/>
      <c r="I67" s="82"/>
      <c r="J67" s="82"/>
      <c r="K67" s="82"/>
      <c r="L67" s="83"/>
      <c r="M67" s="209"/>
    </row>
    <row r="68" spans="1:13" ht="12.75">
      <c r="A68" s="28" t="s">
        <v>27</v>
      </c>
      <c r="B68" s="25"/>
      <c r="C68" s="23"/>
      <c r="D68" s="23"/>
      <c r="E68" s="23"/>
      <c r="F68" s="209"/>
      <c r="G68" s="210"/>
      <c r="H68" s="210"/>
      <c r="I68" s="82"/>
      <c r="J68" s="82"/>
      <c r="K68" s="82"/>
      <c r="L68" s="83"/>
      <c r="M68" s="209"/>
    </row>
    <row r="69" spans="1:13" ht="12.75">
      <c r="A69" s="80" t="s">
        <v>14</v>
      </c>
      <c r="B69" s="50"/>
      <c r="C69" s="32"/>
      <c r="D69" s="32"/>
      <c r="E69" s="32"/>
      <c r="F69" s="211">
        <v>63000</v>
      </c>
      <c r="G69" s="212"/>
      <c r="H69" s="213"/>
      <c r="I69" s="214"/>
      <c r="J69" s="214"/>
      <c r="K69" s="215"/>
      <c r="L69" s="88">
        <f>F69+I69+J69+K69</f>
        <v>63000</v>
      </c>
      <c r="M69" s="211">
        <v>64575</v>
      </c>
    </row>
    <row r="70" spans="1:13" ht="12.75">
      <c r="A70" s="42" t="s">
        <v>47</v>
      </c>
      <c r="B70" s="25"/>
      <c r="C70" s="23"/>
      <c r="D70" s="23"/>
      <c r="E70" s="23"/>
      <c r="F70" s="216">
        <f>SUM(F62:F69)</f>
        <v>323204</v>
      </c>
      <c r="G70" s="217"/>
      <c r="H70" s="217"/>
      <c r="I70" s="218"/>
      <c r="J70" s="219"/>
      <c r="K70" s="219"/>
      <c r="L70" s="220">
        <f>SUM(L62:L69)</f>
        <v>323204</v>
      </c>
      <c r="M70" s="216">
        <f>SUM(M62:M69)</f>
        <v>331285</v>
      </c>
    </row>
    <row r="71" spans="2:13" ht="12.75">
      <c r="B71" s="25"/>
      <c r="C71" s="23"/>
      <c r="D71" s="23"/>
      <c r="E71" s="23"/>
      <c r="F71" s="25"/>
      <c r="G71" s="21"/>
      <c r="H71" s="22"/>
      <c r="I71" s="1"/>
      <c r="M71" s="23"/>
    </row>
    <row r="72" spans="1:13" ht="12.75">
      <c r="A72" s="23"/>
      <c r="B72" s="25"/>
      <c r="C72" s="23"/>
      <c r="D72" s="23"/>
      <c r="E72" s="23"/>
      <c r="F72" s="25"/>
      <c r="G72" s="21"/>
      <c r="H72" s="22"/>
      <c r="I72" s="1"/>
      <c r="M72" s="23"/>
    </row>
    <row r="73" spans="1:13" ht="12.75">
      <c r="A73" s="23"/>
      <c r="B73" s="25"/>
      <c r="C73" s="23"/>
      <c r="D73" s="23"/>
      <c r="E73" s="23"/>
      <c r="F73" s="25"/>
      <c r="G73" s="21"/>
      <c r="H73" s="22"/>
      <c r="I73" s="1"/>
      <c r="M73" s="23"/>
    </row>
    <row r="74" spans="1:13" ht="12.75">
      <c r="A74" s="2"/>
      <c r="B74" s="43"/>
      <c r="C74" s="2"/>
      <c r="D74" s="2"/>
      <c r="E74" s="2"/>
      <c r="F74" s="25"/>
      <c r="I74" s="1"/>
      <c r="M74" s="23"/>
    </row>
    <row r="75" spans="1:13" ht="12.75">
      <c r="A75" s="2"/>
      <c r="B75" s="43"/>
      <c r="C75" s="2"/>
      <c r="D75" s="2"/>
      <c r="E75" s="2"/>
      <c r="F75" s="25"/>
      <c r="I75" s="1"/>
      <c r="M75" s="23"/>
    </row>
    <row r="76" spans="1:13" ht="12.75">
      <c r="A76" s="2"/>
      <c r="B76" s="43"/>
      <c r="C76" s="2"/>
      <c r="D76" s="2"/>
      <c r="E76" s="2"/>
      <c r="F76" s="25"/>
      <c r="I76" s="1"/>
      <c r="M76" s="23"/>
    </row>
    <row r="77" spans="1:13" ht="12.75">
      <c r="A77" s="2"/>
      <c r="B77" s="43"/>
      <c r="C77" s="2"/>
      <c r="D77" s="2"/>
      <c r="E77" s="2"/>
      <c r="F77" s="25"/>
      <c r="I77" s="1"/>
      <c r="M77" s="23"/>
    </row>
    <row r="78" spans="1:13" ht="12.75">
      <c r="A78" s="2"/>
      <c r="B78" s="43"/>
      <c r="C78" s="2"/>
      <c r="D78" s="2"/>
      <c r="E78" s="2"/>
      <c r="F78" s="25"/>
      <c r="I78" s="1"/>
      <c r="M78" s="23"/>
    </row>
    <row r="79" spans="1:13" ht="12.75">
      <c r="A79" s="2"/>
      <c r="B79" s="43"/>
      <c r="C79" s="2"/>
      <c r="D79" s="2"/>
      <c r="E79" s="2"/>
      <c r="F79" s="25"/>
      <c r="I79" s="1"/>
      <c r="M79" s="23"/>
    </row>
    <row r="80" spans="1:13" ht="12.75">
      <c r="A80" s="2"/>
      <c r="B80" s="43"/>
      <c r="C80" s="2"/>
      <c r="D80" s="2"/>
      <c r="E80" s="2"/>
      <c r="F80" s="25"/>
      <c r="I80" s="1"/>
      <c r="M80" s="23"/>
    </row>
    <row r="81" spans="1:13" ht="12.75">
      <c r="A81" s="2"/>
      <c r="B81" s="43"/>
      <c r="C81" s="2"/>
      <c r="D81" s="2"/>
      <c r="E81" s="2"/>
      <c r="F81" s="25"/>
      <c r="I81" s="1"/>
      <c r="M81" s="23"/>
    </row>
    <row r="82" spans="1:13" ht="12.75">
      <c r="A82" s="2"/>
      <c r="B82" s="43"/>
      <c r="C82" s="2"/>
      <c r="D82" s="2"/>
      <c r="E82" s="2"/>
      <c r="F82" s="25"/>
      <c r="I82" s="1"/>
      <c r="M82" s="23"/>
    </row>
    <row r="83" spans="1:13" ht="12.75">
      <c r="A83" s="2"/>
      <c r="B83" s="43"/>
      <c r="C83" s="2"/>
      <c r="D83" s="2"/>
      <c r="E83" s="2"/>
      <c r="F83" s="25"/>
      <c r="I83" s="1"/>
      <c r="M83" s="23"/>
    </row>
    <row r="84" spans="1:13" ht="12.75">
      <c r="A84" s="2"/>
      <c r="B84" s="43"/>
      <c r="C84" s="2"/>
      <c r="D84" s="2"/>
      <c r="E84" s="2"/>
      <c r="F84" s="25"/>
      <c r="I84" s="1"/>
      <c r="M84" s="23"/>
    </row>
    <row r="85" spans="1:13" ht="12.75">
      <c r="A85" s="2"/>
      <c r="B85" s="43"/>
      <c r="C85" s="2"/>
      <c r="D85" s="2"/>
      <c r="E85" s="2"/>
      <c r="F85" s="25"/>
      <c r="I85" s="1"/>
      <c r="M85" s="23"/>
    </row>
    <row r="86" spans="1:9" ht="12.75">
      <c r="A86" s="2"/>
      <c r="B86" s="43"/>
      <c r="C86" s="2"/>
      <c r="D86" s="2"/>
      <c r="E86" s="2"/>
      <c r="F86" s="25"/>
      <c r="I86" s="23"/>
    </row>
    <row r="87" spans="1:9" ht="12.75">
      <c r="A87" s="2"/>
      <c r="B87" s="43"/>
      <c r="C87" s="2"/>
      <c r="D87" s="2"/>
      <c r="E87" s="2"/>
      <c r="F87" s="25"/>
      <c r="I87" s="23"/>
    </row>
    <row r="88" spans="1:9" ht="12.75">
      <c r="A88" s="2"/>
      <c r="B88" s="43"/>
      <c r="C88" s="2"/>
      <c r="D88" s="2"/>
      <c r="E88" s="2"/>
      <c r="F88" s="25"/>
      <c r="I88" s="23"/>
    </row>
    <row r="89" spans="1:9" ht="12.75">
      <c r="A89" s="2"/>
      <c r="B89" s="43"/>
      <c r="C89" s="2"/>
      <c r="D89" s="2"/>
      <c r="E89" s="2"/>
      <c r="F89" s="25"/>
      <c r="I89" s="23"/>
    </row>
    <row r="90" spans="1:9" ht="12.75">
      <c r="A90" s="2"/>
      <c r="B90" s="43"/>
      <c r="C90" s="2"/>
      <c r="D90" s="2"/>
      <c r="E90" s="2"/>
      <c r="F90" s="25"/>
      <c r="I90" s="23"/>
    </row>
    <row r="91" spans="1:9" ht="12.75">
      <c r="A91" s="2"/>
      <c r="B91" s="43"/>
      <c r="C91" s="2"/>
      <c r="D91" s="2"/>
      <c r="E91" s="2"/>
      <c r="F91" s="25"/>
      <c r="I91" s="23"/>
    </row>
    <row r="92" spans="1:9" ht="12.75">
      <c r="A92" s="2"/>
      <c r="B92" s="43"/>
      <c r="C92" s="2"/>
      <c r="D92" s="2"/>
      <c r="E92" s="2"/>
      <c r="F92" s="25"/>
      <c r="I92" s="23"/>
    </row>
    <row r="93" spans="1:9" ht="12.75">
      <c r="A93" s="2"/>
      <c r="B93" s="43"/>
      <c r="C93" s="2"/>
      <c r="D93" s="2"/>
      <c r="E93" s="2"/>
      <c r="F93" s="25"/>
      <c r="I93" s="23"/>
    </row>
    <row r="94" spans="1:9" ht="12.75">
      <c r="A94" s="2"/>
      <c r="B94" s="43"/>
      <c r="C94" s="2"/>
      <c r="D94" s="2"/>
      <c r="E94" s="2"/>
      <c r="F94" s="25"/>
      <c r="I94" s="23"/>
    </row>
    <row r="95" spans="1:9" ht="12.75">
      <c r="A95" s="2"/>
      <c r="B95" s="43"/>
      <c r="C95" s="2"/>
      <c r="D95" s="2"/>
      <c r="E95" s="2"/>
      <c r="F95" s="25"/>
      <c r="I95" s="23"/>
    </row>
    <row r="96" spans="1:9" ht="12.75">
      <c r="A96" s="2"/>
      <c r="B96" s="43"/>
      <c r="C96" s="2"/>
      <c r="D96" s="2"/>
      <c r="E96" s="2"/>
      <c r="F96" s="25"/>
      <c r="I96" s="23"/>
    </row>
    <row r="97" spans="1:9" ht="12.75">
      <c r="A97" s="2"/>
      <c r="B97" s="43"/>
      <c r="C97" s="2"/>
      <c r="D97" s="2"/>
      <c r="E97" s="2"/>
      <c r="F97" s="25"/>
      <c r="I97" s="23"/>
    </row>
    <row r="98" spans="1:9" ht="12.75">
      <c r="A98" s="2"/>
      <c r="B98" s="43"/>
      <c r="C98" s="2"/>
      <c r="D98" s="2"/>
      <c r="E98" s="2"/>
      <c r="F98" s="25"/>
      <c r="I98" s="23"/>
    </row>
    <row r="99" spans="1:9" ht="12.75">
      <c r="A99" s="2"/>
      <c r="B99" s="43"/>
      <c r="C99" s="2"/>
      <c r="D99" s="2"/>
      <c r="E99" s="2"/>
      <c r="F99" s="25"/>
      <c r="I99" s="23"/>
    </row>
    <row r="100" spans="1:9" ht="12.75">
      <c r="A100" s="2"/>
      <c r="B100" s="43"/>
      <c r="C100" s="2"/>
      <c r="D100" s="2"/>
      <c r="E100" s="2"/>
      <c r="F100" s="25"/>
      <c r="I100" s="23"/>
    </row>
    <row r="101" spans="1:9" ht="12.75">
      <c r="A101" s="2"/>
      <c r="B101" s="43"/>
      <c r="C101" s="2"/>
      <c r="D101" s="2"/>
      <c r="E101" s="2"/>
      <c r="F101" s="25"/>
      <c r="I101" s="23"/>
    </row>
    <row r="102" spans="1:9" ht="12.75">
      <c r="A102" s="2"/>
      <c r="B102" s="43"/>
      <c r="C102" s="2"/>
      <c r="D102" s="2"/>
      <c r="E102" s="2"/>
      <c r="F102" s="25"/>
      <c r="I102" s="23"/>
    </row>
    <row r="103" spans="1:9" ht="12.75">
      <c r="A103" s="2"/>
      <c r="B103" s="43"/>
      <c r="C103" s="2"/>
      <c r="D103" s="2"/>
      <c r="E103" s="2"/>
      <c r="F103" s="25"/>
      <c r="I103" s="23"/>
    </row>
    <row r="104" spans="1:9" ht="12.75">
      <c r="A104" s="2"/>
      <c r="B104" s="43"/>
      <c r="C104" s="2"/>
      <c r="D104" s="2"/>
      <c r="E104" s="2"/>
      <c r="F104" s="25"/>
      <c r="I104" s="23"/>
    </row>
    <row r="105" spans="1:9" ht="12.75">
      <c r="A105" s="2"/>
      <c r="B105" s="43"/>
      <c r="C105" s="2"/>
      <c r="D105" s="2"/>
      <c r="E105" s="2"/>
      <c r="F105" s="25"/>
      <c r="I105" s="23"/>
    </row>
    <row r="106" spans="1:9" ht="12.75">
      <c r="A106" s="2"/>
      <c r="B106" s="43"/>
      <c r="C106" s="2"/>
      <c r="D106" s="2"/>
      <c r="E106" s="2"/>
      <c r="F106" s="25"/>
      <c r="I106" s="23"/>
    </row>
    <row r="107" spans="1:9" ht="12.75">
      <c r="A107" s="2"/>
      <c r="B107" s="43"/>
      <c r="C107" s="2"/>
      <c r="D107" s="2"/>
      <c r="E107" s="2"/>
      <c r="F107" s="25"/>
      <c r="I107" s="23"/>
    </row>
    <row r="108" spans="1:9" ht="12.75">
      <c r="A108" s="2"/>
      <c r="B108" s="43"/>
      <c r="C108" s="2"/>
      <c r="D108" s="2"/>
      <c r="E108" s="2"/>
      <c r="F108" s="25"/>
      <c r="I108" s="23"/>
    </row>
    <row r="109" spans="1:9" ht="12.75">
      <c r="A109" s="2"/>
      <c r="B109" s="43"/>
      <c r="C109" s="2"/>
      <c r="D109" s="2"/>
      <c r="E109" s="2"/>
      <c r="F109" s="25"/>
      <c r="I109" s="23"/>
    </row>
    <row r="110" spans="1:9" ht="12.75">
      <c r="A110" s="2"/>
      <c r="B110" s="43"/>
      <c r="C110" s="2"/>
      <c r="D110" s="2"/>
      <c r="E110" s="2"/>
      <c r="F110" s="25"/>
      <c r="I110" s="23"/>
    </row>
    <row r="111" spans="1:9" ht="12.75">
      <c r="A111" s="2"/>
      <c r="B111" s="43"/>
      <c r="C111" s="2"/>
      <c r="D111" s="2"/>
      <c r="E111" s="2"/>
      <c r="F111" s="25"/>
      <c r="I111" s="23"/>
    </row>
    <row r="112" spans="1:9" ht="12.75">
      <c r="A112" s="2"/>
      <c r="B112" s="43"/>
      <c r="C112" s="2"/>
      <c r="D112" s="2"/>
      <c r="E112" s="2"/>
      <c r="F112" s="25"/>
      <c r="I112" s="23"/>
    </row>
    <row r="113" spans="1:9" ht="12.75">
      <c r="A113" s="2"/>
      <c r="B113" s="43"/>
      <c r="C113" s="2"/>
      <c r="D113" s="2"/>
      <c r="E113" s="2"/>
      <c r="F113" s="25"/>
      <c r="I113" s="23"/>
    </row>
    <row r="114" spans="1:9" ht="12.75">
      <c r="A114" s="2"/>
      <c r="B114" s="43"/>
      <c r="C114" s="2"/>
      <c r="D114" s="2"/>
      <c r="E114" s="2"/>
      <c r="F114" s="25"/>
      <c r="I114" s="23"/>
    </row>
    <row r="115" spans="1:9" ht="12.75">
      <c r="A115" s="2"/>
      <c r="B115" s="43"/>
      <c r="C115" s="2"/>
      <c r="D115" s="2"/>
      <c r="E115" s="2"/>
      <c r="F115" s="25"/>
      <c r="I115" s="23"/>
    </row>
    <row r="116" spans="1:9" ht="12.75">
      <c r="A116" s="2"/>
      <c r="B116" s="43"/>
      <c r="C116" s="2"/>
      <c r="D116" s="2"/>
      <c r="E116" s="2"/>
      <c r="F116" s="25"/>
      <c r="I116" s="23"/>
    </row>
    <row r="117" spans="1:9" ht="12.75">
      <c r="A117" s="2"/>
      <c r="B117" s="43"/>
      <c r="C117" s="2"/>
      <c r="D117" s="2"/>
      <c r="E117" s="2"/>
      <c r="F117" s="25"/>
      <c r="I117" s="23"/>
    </row>
    <row r="118" spans="1:9" ht="12.75">
      <c r="A118" s="2"/>
      <c r="B118" s="43"/>
      <c r="C118" s="2"/>
      <c r="D118" s="2"/>
      <c r="E118" s="2"/>
      <c r="F118" s="25"/>
      <c r="I118" s="23"/>
    </row>
    <row r="119" spans="1:9" ht="12.75">
      <c r="A119" s="2"/>
      <c r="B119" s="43"/>
      <c r="C119" s="2"/>
      <c r="D119" s="2"/>
      <c r="E119" s="2"/>
      <c r="F119" s="25"/>
      <c r="I119" s="23"/>
    </row>
    <row r="120" spans="1:9" ht="12.75">
      <c r="A120" s="2"/>
      <c r="B120" s="43"/>
      <c r="C120" s="2"/>
      <c r="D120" s="2"/>
      <c r="E120" s="2"/>
      <c r="F120" s="25"/>
      <c r="I120" s="23"/>
    </row>
    <row r="121" spans="1:9" ht="12.75">
      <c r="A121" s="2"/>
      <c r="B121" s="43"/>
      <c r="C121" s="2"/>
      <c r="D121" s="2"/>
      <c r="E121" s="2"/>
      <c r="F121" s="25"/>
      <c r="I121" s="23"/>
    </row>
    <row r="122" spans="1:9" ht="12.75">
      <c r="A122" s="2"/>
      <c r="B122" s="43"/>
      <c r="C122" s="2"/>
      <c r="D122" s="2"/>
      <c r="E122" s="2"/>
      <c r="F122" s="25"/>
      <c r="I122" s="23"/>
    </row>
    <row r="123" spans="1:9" ht="12.75">
      <c r="A123" s="2"/>
      <c r="B123" s="43"/>
      <c r="C123" s="2"/>
      <c r="D123" s="2"/>
      <c r="E123" s="2"/>
      <c r="F123" s="25"/>
      <c r="I123" s="23"/>
    </row>
    <row r="124" spans="1:9" ht="12.75">
      <c r="A124" s="2"/>
      <c r="B124" s="43"/>
      <c r="C124" s="2"/>
      <c r="D124" s="2"/>
      <c r="E124" s="2"/>
      <c r="F124" s="25"/>
      <c r="I124" s="23"/>
    </row>
    <row r="125" spans="1:9" ht="12.75">
      <c r="A125" s="2"/>
      <c r="B125" s="43"/>
      <c r="C125" s="2"/>
      <c r="D125" s="2"/>
      <c r="E125" s="2"/>
      <c r="F125" s="25"/>
      <c r="I125" s="23"/>
    </row>
    <row r="126" spans="1:9" ht="12.75">
      <c r="A126" s="2"/>
      <c r="B126" s="43"/>
      <c r="C126" s="2"/>
      <c r="D126" s="2"/>
      <c r="E126" s="2"/>
      <c r="F126" s="25"/>
      <c r="I126" s="23"/>
    </row>
    <row r="127" spans="1:9" ht="12.75">
      <c r="A127" s="2"/>
      <c r="B127" s="43"/>
      <c r="C127" s="2"/>
      <c r="D127" s="2"/>
      <c r="E127" s="2"/>
      <c r="F127" s="25"/>
      <c r="I127" s="23"/>
    </row>
    <row r="128" spans="1:9" ht="12.75">
      <c r="A128" s="2"/>
      <c r="B128" s="43"/>
      <c r="C128" s="2"/>
      <c r="D128" s="2"/>
      <c r="E128" s="2"/>
      <c r="F128" s="25"/>
      <c r="I128" s="23"/>
    </row>
    <row r="129" spans="1:9" ht="12.75">
      <c r="A129" s="2"/>
      <c r="B129" s="43"/>
      <c r="C129" s="2"/>
      <c r="D129" s="2"/>
      <c r="E129" s="2"/>
      <c r="F129" s="25"/>
      <c r="I129" s="23"/>
    </row>
    <row r="130" spans="1:9" ht="12.75">
      <c r="A130" s="2"/>
      <c r="B130" s="43"/>
      <c r="C130" s="2"/>
      <c r="D130" s="2"/>
      <c r="E130" s="2"/>
      <c r="F130" s="25"/>
      <c r="I130" s="23"/>
    </row>
    <row r="131" spans="1:9" ht="12.75">
      <c r="A131" s="2"/>
      <c r="B131" s="43"/>
      <c r="C131" s="2"/>
      <c r="D131" s="2"/>
      <c r="E131" s="2"/>
      <c r="F131" s="25"/>
      <c r="I131" s="23"/>
    </row>
    <row r="132" spans="1:9" ht="12.75">
      <c r="A132" s="2"/>
      <c r="B132" s="43"/>
      <c r="C132" s="2"/>
      <c r="D132" s="2"/>
      <c r="E132" s="2"/>
      <c r="F132" s="25"/>
      <c r="I132" s="23"/>
    </row>
    <row r="133" spans="1:9" ht="12.75">
      <c r="A133" s="2"/>
      <c r="B133" s="43"/>
      <c r="C133" s="2"/>
      <c r="D133" s="2"/>
      <c r="E133" s="2"/>
      <c r="F133" s="25"/>
      <c r="I133" s="23"/>
    </row>
    <row r="134" spans="1:9" ht="12.75">
      <c r="A134" s="2"/>
      <c r="B134" s="43"/>
      <c r="C134" s="2"/>
      <c r="D134" s="2"/>
      <c r="E134" s="2"/>
      <c r="F134" s="25"/>
      <c r="I134" s="23"/>
    </row>
    <row r="135" spans="1:9" ht="12.75">
      <c r="A135" s="2"/>
      <c r="B135" s="43"/>
      <c r="C135" s="2"/>
      <c r="D135" s="2"/>
      <c r="E135" s="2"/>
      <c r="F135" s="25"/>
      <c r="I135" s="23"/>
    </row>
    <row r="136" spans="1:9" ht="12.75">
      <c r="A136" s="2"/>
      <c r="B136" s="43"/>
      <c r="C136" s="2"/>
      <c r="D136" s="2"/>
      <c r="E136" s="2"/>
      <c r="F136" s="25"/>
      <c r="I136" s="23"/>
    </row>
    <row r="137" spans="1:9" ht="12.75">
      <c r="A137" s="2"/>
      <c r="B137" s="43"/>
      <c r="C137" s="2"/>
      <c r="D137" s="2"/>
      <c r="E137" s="2"/>
      <c r="F137" s="25"/>
      <c r="I137" s="23"/>
    </row>
    <row r="138" spans="1:9" ht="12.75">
      <c r="A138" s="2"/>
      <c r="B138" s="43"/>
      <c r="C138" s="2"/>
      <c r="D138" s="2"/>
      <c r="E138" s="2"/>
      <c r="F138" s="25"/>
      <c r="I138" s="23"/>
    </row>
    <row r="139" spans="1:9" ht="12.75">
      <c r="A139" s="2"/>
      <c r="B139" s="43"/>
      <c r="C139" s="2"/>
      <c r="D139" s="2"/>
      <c r="E139" s="2"/>
      <c r="F139" s="25"/>
      <c r="I139" s="23"/>
    </row>
    <row r="140" spans="1:9" ht="12.75">
      <c r="A140" s="2"/>
      <c r="B140" s="43"/>
      <c r="C140" s="2"/>
      <c r="D140" s="2"/>
      <c r="E140" s="2"/>
      <c r="F140" s="25"/>
      <c r="I140" s="23"/>
    </row>
    <row r="141" spans="1:9" ht="12.75">
      <c r="A141" s="2"/>
      <c r="B141" s="43"/>
      <c r="C141" s="2"/>
      <c r="D141" s="2"/>
      <c r="E141" s="2"/>
      <c r="F141" s="25"/>
      <c r="I141" s="23"/>
    </row>
    <row r="142" spans="1:9" ht="12.75">
      <c r="A142" s="2"/>
      <c r="B142" s="43"/>
      <c r="C142" s="2"/>
      <c r="D142" s="2"/>
      <c r="E142" s="2"/>
      <c r="F142" s="25"/>
      <c r="I142" s="23"/>
    </row>
    <row r="143" spans="1:9" ht="12.75">
      <c r="A143" s="2"/>
      <c r="B143" s="43"/>
      <c r="C143" s="2"/>
      <c r="D143" s="2"/>
      <c r="E143" s="2"/>
      <c r="F143" s="25"/>
      <c r="I143" s="23"/>
    </row>
    <row r="144" spans="1:9" ht="12.75">
      <c r="A144" s="2"/>
      <c r="B144" s="43"/>
      <c r="C144" s="2"/>
      <c r="D144" s="2"/>
      <c r="E144" s="2"/>
      <c r="F144" s="25"/>
      <c r="I144" s="23"/>
    </row>
    <row r="145" spans="1:9" ht="12.75">
      <c r="A145" s="2"/>
      <c r="B145" s="43"/>
      <c r="C145" s="2"/>
      <c r="D145" s="2"/>
      <c r="E145" s="2"/>
      <c r="F145" s="25"/>
      <c r="I145" s="23"/>
    </row>
    <row r="146" spans="1:9" ht="12.75">
      <c r="A146" s="2"/>
      <c r="B146" s="43"/>
      <c r="C146" s="2"/>
      <c r="D146" s="2"/>
      <c r="E146" s="2"/>
      <c r="F146" s="25"/>
      <c r="I146" s="23"/>
    </row>
    <row r="147" spans="1:9" ht="12.75">
      <c r="A147" s="2"/>
      <c r="B147" s="43"/>
      <c r="C147" s="2"/>
      <c r="D147" s="2"/>
      <c r="E147" s="2"/>
      <c r="F147" s="25"/>
      <c r="I147" s="23"/>
    </row>
    <row r="148" spans="1:9" ht="12.75">
      <c r="A148" s="2"/>
      <c r="B148" s="43"/>
      <c r="C148" s="2"/>
      <c r="D148" s="2"/>
      <c r="E148" s="2"/>
      <c r="F148" s="25"/>
      <c r="I148" s="23"/>
    </row>
    <row r="149" spans="1:9" ht="12.75">
      <c r="A149" s="2"/>
      <c r="B149" s="43"/>
      <c r="C149" s="2"/>
      <c r="D149" s="2"/>
      <c r="E149" s="2"/>
      <c r="F149" s="25"/>
      <c r="I149" s="23"/>
    </row>
    <row r="150" spans="1:9" ht="12.75">
      <c r="A150" s="2"/>
      <c r="B150" s="43"/>
      <c r="C150" s="2"/>
      <c r="D150" s="2"/>
      <c r="E150" s="2"/>
      <c r="F150" s="25"/>
      <c r="I150" s="23"/>
    </row>
    <row r="151" spans="1:9" ht="12.75">
      <c r="A151" s="2"/>
      <c r="B151" s="43"/>
      <c r="C151" s="2"/>
      <c r="D151" s="2"/>
      <c r="E151" s="2"/>
      <c r="F151" s="25"/>
      <c r="I151" s="23"/>
    </row>
    <row r="152" spans="1:9" ht="12.75">
      <c r="A152" s="2"/>
      <c r="B152" s="43"/>
      <c r="C152" s="2"/>
      <c r="D152" s="2"/>
      <c r="E152" s="2"/>
      <c r="F152" s="25"/>
      <c r="I152" s="23"/>
    </row>
    <row r="153" spans="1:9" ht="12.75">
      <c r="A153" s="2"/>
      <c r="B153" s="43"/>
      <c r="C153" s="2"/>
      <c r="D153" s="2"/>
      <c r="E153" s="2"/>
      <c r="F153" s="25"/>
      <c r="I153" s="23"/>
    </row>
    <row r="154" spans="1:9" ht="12.75">
      <c r="A154" s="2"/>
      <c r="B154" s="43"/>
      <c r="C154" s="2"/>
      <c r="D154" s="2"/>
      <c r="E154" s="2"/>
      <c r="F154" s="25"/>
      <c r="I154" s="23"/>
    </row>
    <row r="155" spans="1:9" ht="12.75">
      <c r="A155" s="2"/>
      <c r="B155" s="43"/>
      <c r="C155" s="2"/>
      <c r="D155" s="2"/>
      <c r="E155" s="2"/>
      <c r="F155" s="25"/>
      <c r="I155" s="23"/>
    </row>
    <row r="156" spans="1:9" ht="12.75">
      <c r="A156" s="2"/>
      <c r="B156" s="43"/>
      <c r="C156" s="2"/>
      <c r="D156" s="2"/>
      <c r="E156" s="2"/>
      <c r="F156" s="25"/>
      <c r="I156" s="23"/>
    </row>
    <row r="157" spans="1:9" ht="12.75">
      <c r="A157" s="2"/>
      <c r="B157" s="43"/>
      <c r="C157" s="2"/>
      <c r="D157" s="2"/>
      <c r="E157" s="2"/>
      <c r="F157" s="25"/>
      <c r="I157" s="23"/>
    </row>
    <row r="158" spans="1:9" ht="12.75">
      <c r="A158" s="2"/>
      <c r="B158" s="43"/>
      <c r="C158" s="2"/>
      <c r="D158" s="2"/>
      <c r="E158" s="2"/>
      <c r="F158" s="25"/>
      <c r="I158" s="23"/>
    </row>
    <row r="159" spans="1:9" ht="12.75">
      <c r="A159" s="2"/>
      <c r="B159" s="43"/>
      <c r="C159" s="2"/>
      <c r="D159" s="2"/>
      <c r="E159" s="2"/>
      <c r="F159" s="25"/>
      <c r="I159" s="23"/>
    </row>
    <row r="160" spans="1:9" ht="12.75">
      <c r="A160" s="2"/>
      <c r="B160" s="43"/>
      <c r="C160" s="2"/>
      <c r="D160" s="2"/>
      <c r="E160" s="2"/>
      <c r="F160" s="25"/>
      <c r="I160" s="23"/>
    </row>
    <row r="161" spans="1:9" ht="12.75">
      <c r="A161" s="2"/>
      <c r="B161" s="43"/>
      <c r="C161" s="2"/>
      <c r="D161" s="2"/>
      <c r="E161" s="2"/>
      <c r="F161" s="25"/>
      <c r="I161" s="23"/>
    </row>
    <row r="162" spans="1:9" ht="12.75">
      <c r="A162" s="2"/>
      <c r="B162" s="43"/>
      <c r="C162" s="2"/>
      <c r="D162" s="2"/>
      <c r="E162" s="2"/>
      <c r="F162" s="25"/>
      <c r="I162" s="23"/>
    </row>
    <row r="163" spans="1:9" ht="12.75">
      <c r="A163" s="2"/>
      <c r="B163" s="43"/>
      <c r="C163" s="2"/>
      <c r="D163" s="2"/>
      <c r="E163" s="2"/>
      <c r="F163" s="25"/>
      <c r="I163" s="23"/>
    </row>
    <row r="164" spans="1:9" ht="12.75">
      <c r="A164" s="2"/>
      <c r="B164" s="43"/>
      <c r="C164" s="2"/>
      <c r="D164" s="2"/>
      <c r="E164" s="2"/>
      <c r="F164" s="25"/>
      <c r="I164" s="23"/>
    </row>
    <row r="165" spans="1:9" ht="12.75">
      <c r="A165" s="2"/>
      <c r="B165" s="43"/>
      <c r="C165" s="2"/>
      <c r="D165" s="2"/>
      <c r="E165" s="2"/>
      <c r="F165" s="25"/>
      <c r="I165" s="23"/>
    </row>
    <row r="166" spans="1:9" ht="12.75">
      <c r="A166" s="2"/>
      <c r="B166" s="43"/>
      <c r="C166" s="2"/>
      <c r="D166" s="2"/>
      <c r="E166" s="2"/>
      <c r="F166" s="25"/>
      <c r="I166" s="23"/>
    </row>
    <row r="167" spans="1:9" ht="12.75">
      <c r="A167" s="2"/>
      <c r="B167" s="43"/>
      <c r="C167" s="2"/>
      <c r="D167" s="2"/>
      <c r="E167" s="2"/>
      <c r="F167" s="25"/>
      <c r="I167" s="23"/>
    </row>
    <row r="168" spans="1:9" ht="12.75">
      <c r="A168" s="2"/>
      <c r="B168" s="43"/>
      <c r="C168" s="2"/>
      <c r="D168" s="2"/>
      <c r="E168" s="2"/>
      <c r="F168" s="25"/>
      <c r="I168" s="23"/>
    </row>
    <row r="169" spans="1:9" ht="12.75">
      <c r="A169" s="2"/>
      <c r="B169" s="43"/>
      <c r="C169" s="2"/>
      <c r="D169" s="2"/>
      <c r="E169" s="2"/>
      <c r="F169" s="25"/>
      <c r="I169" s="23"/>
    </row>
    <row r="170" spans="1:9" ht="12.75">
      <c r="A170" s="2"/>
      <c r="B170" s="43"/>
      <c r="C170" s="2"/>
      <c r="D170" s="2"/>
      <c r="E170" s="2"/>
      <c r="F170" s="25"/>
      <c r="I170" s="23"/>
    </row>
    <row r="171" spans="1:9" ht="12.75">
      <c r="A171" s="2"/>
      <c r="B171" s="43"/>
      <c r="C171" s="2"/>
      <c r="D171" s="2"/>
      <c r="E171" s="2"/>
      <c r="F171" s="25"/>
      <c r="I171" s="23"/>
    </row>
    <row r="172" spans="1:9" ht="12.75">
      <c r="A172" s="2"/>
      <c r="B172" s="43"/>
      <c r="C172" s="2"/>
      <c r="D172" s="2"/>
      <c r="E172" s="2"/>
      <c r="F172" s="25"/>
      <c r="I172" s="23"/>
    </row>
    <row r="173" spans="1:9" ht="12.75">
      <c r="A173" s="2"/>
      <c r="B173" s="43"/>
      <c r="C173" s="2"/>
      <c r="D173" s="2"/>
      <c r="E173" s="2"/>
      <c r="F173" s="25"/>
      <c r="I173" s="23"/>
    </row>
    <row r="174" spans="1:9" ht="12.75">
      <c r="A174" s="2"/>
      <c r="B174" s="43"/>
      <c r="C174" s="2"/>
      <c r="D174" s="2"/>
      <c r="E174" s="2"/>
      <c r="F174" s="25"/>
      <c r="I174" s="23"/>
    </row>
    <row r="175" spans="1:9" ht="12.75">
      <c r="A175" s="2"/>
      <c r="B175" s="43"/>
      <c r="C175" s="2"/>
      <c r="D175" s="2"/>
      <c r="E175" s="2"/>
      <c r="F175" s="25"/>
      <c r="I175" s="23"/>
    </row>
    <row r="176" spans="1:9" ht="12.75">
      <c r="A176" s="2"/>
      <c r="B176" s="43"/>
      <c r="C176" s="2"/>
      <c r="D176" s="2"/>
      <c r="E176" s="2"/>
      <c r="F176" s="25"/>
      <c r="I176" s="23"/>
    </row>
    <row r="177" spans="1:9" ht="12.75">
      <c r="A177" s="2"/>
      <c r="B177" s="43"/>
      <c r="C177" s="2"/>
      <c r="D177" s="2"/>
      <c r="E177" s="2"/>
      <c r="F177" s="25"/>
      <c r="I177" s="23"/>
    </row>
    <row r="178" spans="1:9" ht="12.75">
      <c r="A178" s="2"/>
      <c r="B178" s="43"/>
      <c r="C178" s="2"/>
      <c r="D178" s="2"/>
      <c r="E178" s="2"/>
      <c r="F178" s="25"/>
      <c r="I178" s="23"/>
    </row>
    <row r="179" spans="1:9" ht="12.75">
      <c r="A179" s="2"/>
      <c r="B179" s="43"/>
      <c r="C179" s="2"/>
      <c r="D179" s="2"/>
      <c r="E179" s="2"/>
      <c r="F179" s="25"/>
      <c r="I179" s="23"/>
    </row>
    <row r="180" spans="1:9" ht="12.75">
      <c r="A180" s="2"/>
      <c r="B180" s="43"/>
      <c r="C180" s="2"/>
      <c r="D180" s="2"/>
      <c r="E180" s="2"/>
      <c r="F180" s="25"/>
      <c r="I180" s="23"/>
    </row>
    <row r="181" spans="1:9" ht="12.75">
      <c r="A181" s="2"/>
      <c r="B181" s="43"/>
      <c r="C181" s="2"/>
      <c r="D181" s="2"/>
      <c r="E181" s="2"/>
      <c r="F181" s="25"/>
      <c r="I181" s="23"/>
    </row>
    <row r="182" spans="1:9" ht="12.75">
      <c r="A182" s="2"/>
      <c r="B182" s="43"/>
      <c r="C182" s="2"/>
      <c r="D182" s="2"/>
      <c r="E182" s="2"/>
      <c r="F182" s="25"/>
      <c r="I182" s="23"/>
    </row>
    <row r="183" spans="1:9" ht="12.75">
      <c r="A183" s="2"/>
      <c r="B183" s="43"/>
      <c r="C183" s="2"/>
      <c r="D183" s="2"/>
      <c r="E183" s="2"/>
      <c r="F183" s="25"/>
      <c r="I183" s="23"/>
    </row>
    <row r="184" spans="1:9" ht="12.75">
      <c r="A184" s="2"/>
      <c r="B184" s="43"/>
      <c r="C184" s="2"/>
      <c r="D184" s="2"/>
      <c r="E184" s="2"/>
      <c r="F184" s="25"/>
      <c r="I184" s="23"/>
    </row>
    <row r="185" spans="1:9" ht="12.75">
      <c r="A185" s="2"/>
      <c r="B185" s="43"/>
      <c r="C185" s="2"/>
      <c r="D185" s="2"/>
      <c r="E185" s="2"/>
      <c r="F185" s="25"/>
      <c r="I185" s="23"/>
    </row>
    <row r="186" spans="1:9" ht="12.75">
      <c r="A186" s="2"/>
      <c r="B186" s="43"/>
      <c r="C186" s="2"/>
      <c r="D186" s="2"/>
      <c r="E186" s="2"/>
      <c r="F186" s="25"/>
      <c r="I186" s="23"/>
    </row>
    <row r="187" spans="1:9" ht="12.75">
      <c r="A187" s="2"/>
      <c r="B187" s="43"/>
      <c r="C187" s="2"/>
      <c r="D187" s="2"/>
      <c r="E187" s="2"/>
      <c r="F187" s="25"/>
      <c r="I187" s="23"/>
    </row>
    <row r="188" spans="1:9" ht="12.75">
      <c r="A188" s="2"/>
      <c r="B188" s="43"/>
      <c r="C188" s="2"/>
      <c r="D188" s="2"/>
      <c r="E188" s="2"/>
      <c r="F188" s="25"/>
      <c r="I188" s="23"/>
    </row>
    <row r="189" spans="1:9" ht="12.75">
      <c r="A189" s="2"/>
      <c r="B189" s="43"/>
      <c r="C189" s="2"/>
      <c r="D189" s="2"/>
      <c r="E189" s="2"/>
      <c r="F189" s="25"/>
      <c r="I189" s="23"/>
    </row>
    <row r="190" spans="1:9" ht="12.75">
      <c r="A190" s="2"/>
      <c r="B190" s="43"/>
      <c r="C190" s="2"/>
      <c r="D190" s="2"/>
      <c r="E190" s="2"/>
      <c r="F190" s="25"/>
      <c r="I190" s="23"/>
    </row>
    <row r="191" spans="1:9" ht="12.75">
      <c r="A191" s="2"/>
      <c r="B191" s="43"/>
      <c r="C191" s="2"/>
      <c r="D191" s="2"/>
      <c r="E191" s="2"/>
      <c r="F191" s="25"/>
      <c r="I191" s="23"/>
    </row>
    <row r="192" spans="1:9" ht="12.75">
      <c r="A192" s="2"/>
      <c r="B192" s="43"/>
      <c r="C192" s="2"/>
      <c r="D192" s="2"/>
      <c r="E192" s="2"/>
      <c r="F192" s="25"/>
      <c r="I192" s="23"/>
    </row>
    <row r="193" spans="1:9" ht="12.75">
      <c r="A193" s="2"/>
      <c r="B193" s="43"/>
      <c r="C193" s="2"/>
      <c r="D193" s="2"/>
      <c r="E193" s="2"/>
      <c r="F193" s="25"/>
      <c r="I193" s="23"/>
    </row>
    <row r="194" spans="1:9" ht="12.75">
      <c r="A194" s="2"/>
      <c r="B194" s="43"/>
      <c r="C194" s="2"/>
      <c r="D194" s="2"/>
      <c r="E194" s="2"/>
      <c r="F194" s="25"/>
      <c r="I194" s="23"/>
    </row>
    <row r="195" spans="1:9" ht="12.75">
      <c r="A195" s="2"/>
      <c r="B195" s="43"/>
      <c r="C195" s="2"/>
      <c r="D195" s="2"/>
      <c r="E195" s="2"/>
      <c r="F195" s="25"/>
      <c r="I195" s="23"/>
    </row>
    <row r="196" spans="1:9" ht="12.75">
      <c r="A196" s="2"/>
      <c r="B196" s="43"/>
      <c r="C196" s="2"/>
      <c r="D196" s="2"/>
      <c r="E196" s="2"/>
      <c r="F196" s="25"/>
      <c r="I196" s="23"/>
    </row>
    <row r="197" spans="1:9" ht="12.75">
      <c r="A197" s="2"/>
      <c r="B197" s="43"/>
      <c r="C197" s="2"/>
      <c r="D197" s="2"/>
      <c r="E197" s="2"/>
      <c r="F197" s="25"/>
      <c r="I197" s="23"/>
    </row>
    <row r="198" spans="1:9" ht="12.75">
      <c r="A198" s="2"/>
      <c r="B198" s="43"/>
      <c r="C198" s="2"/>
      <c r="D198" s="2"/>
      <c r="E198" s="2"/>
      <c r="F198" s="25"/>
      <c r="I198" s="23"/>
    </row>
    <row r="199" spans="1:9" ht="12.75">
      <c r="A199" s="2"/>
      <c r="B199" s="43"/>
      <c r="C199" s="2"/>
      <c r="D199" s="2"/>
      <c r="E199" s="2"/>
      <c r="F199" s="25"/>
      <c r="I199" s="23"/>
    </row>
    <row r="200" spans="1:9" ht="12.75">
      <c r="A200" s="2"/>
      <c r="B200" s="43"/>
      <c r="C200" s="2"/>
      <c r="D200" s="2"/>
      <c r="E200" s="2"/>
      <c r="F200" s="25"/>
      <c r="I200" s="23"/>
    </row>
    <row r="201" spans="1:9" ht="12.75">
      <c r="A201" s="2"/>
      <c r="B201" s="43"/>
      <c r="C201" s="2"/>
      <c r="D201" s="2"/>
      <c r="E201" s="2"/>
      <c r="F201" s="25"/>
      <c r="I201" s="23"/>
    </row>
    <row r="202" spans="1:9" ht="12.75">
      <c r="A202" s="2"/>
      <c r="B202" s="43"/>
      <c r="C202" s="2"/>
      <c r="D202" s="2"/>
      <c r="E202" s="2"/>
      <c r="F202" s="25"/>
      <c r="I202" s="23"/>
    </row>
    <row r="203" spans="1:9" ht="12.75">
      <c r="A203" s="2"/>
      <c r="B203" s="43"/>
      <c r="C203" s="2"/>
      <c r="D203" s="2"/>
      <c r="E203" s="2"/>
      <c r="F203" s="25"/>
      <c r="I203" s="23"/>
    </row>
    <row r="204" spans="1:9" ht="12.75">
      <c r="A204" s="2"/>
      <c r="B204" s="43"/>
      <c r="C204" s="2"/>
      <c r="D204" s="2"/>
      <c r="E204" s="2"/>
      <c r="F204" s="25"/>
      <c r="I204" s="23"/>
    </row>
    <row r="205" spans="1:9" ht="12.75">
      <c r="A205" s="2"/>
      <c r="B205" s="43"/>
      <c r="C205" s="2"/>
      <c r="D205" s="2"/>
      <c r="E205" s="2"/>
      <c r="F205" s="25"/>
      <c r="I205" s="23"/>
    </row>
    <row r="206" spans="1:9" ht="12.75">
      <c r="A206" s="2"/>
      <c r="B206" s="43"/>
      <c r="C206" s="2"/>
      <c r="D206" s="2"/>
      <c r="E206" s="2"/>
      <c r="F206" s="25"/>
      <c r="I206" s="23"/>
    </row>
    <row r="207" spans="1:9" ht="12.75">
      <c r="A207" s="2"/>
      <c r="B207" s="43"/>
      <c r="C207" s="2"/>
      <c r="D207" s="2"/>
      <c r="E207" s="2"/>
      <c r="F207" s="25"/>
      <c r="I207" s="23"/>
    </row>
    <row r="208" spans="1:9" ht="12.75">
      <c r="A208" s="2"/>
      <c r="B208" s="43"/>
      <c r="C208" s="2"/>
      <c r="D208" s="2"/>
      <c r="E208" s="2"/>
      <c r="F208" s="25"/>
      <c r="I208" s="23"/>
    </row>
    <row r="209" spans="1:9" ht="12.75">
      <c r="A209" s="2"/>
      <c r="B209" s="43"/>
      <c r="C209" s="2"/>
      <c r="D209" s="2"/>
      <c r="E209" s="2"/>
      <c r="F209" s="25"/>
      <c r="I209" s="23"/>
    </row>
    <row r="210" spans="1:9" ht="12.75">
      <c r="A210" s="2"/>
      <c r="B210" s="43"/>
      <c r="C210" s="2"/>
      <c r="D210" s="2"/>
      <c r="E210" s="2"/>
      <c r="F210" s="25"/>
      <c r="I210" s="23"/>
    </row>
    <row r="211" spans="1:9" ht="12.75">
      <c r="A211" s="2"/>
      <c r="B211" s="43"/>
      <c r="C211" s="2"/>
      <c r="D211" s="2"/>
      <c r="E211" s="2"/>
      <c r="F211" s="25"/>
      <c r="I211" s="23"/>
    </row>
    <row r="212" spans="1:9" ht="12.75">
      <c r="A212" s="2"/>
      <c r="B212" s="43"/>
      <c r="C212" s="2"/>
      <c r="D212" s="2"/>
      <c r="E212" s="2"/>
      <c r="F212" s="25"/>
      <c r="I212" s="23"/>
    </row>
    <row r="213" spans="1:9" ht="12.75">
      <c r="A213" s="2"/>
      <c r="B213" s="43"/>
      <c r="C213" s="2"/>
      <c r="D213" s="2"/>
      <c r="E213" s="2"/>
      <c r="F213" s="25"/>
      <c r="I213" s="23"/>
    </row>
    <row r="214" spans="1:9" ht="12.75">
      <c r="A214" s="2"/>
      <c r="B214" s="43"/>
      <c r="C214" s="2"/>
      <c r="D214" s="2"/>
      <c r="E214" s="2"/>
      <c r="F214" s="25"/>
      <c r="I214" s="23"/>
    </row>
    <row r="215" spans="1:9" ht="12.75">
      <c r="A215" s="2"/>
      <c r="B215" s="43"/>
      <c r="C215" s="2"/>
      <c r="D215" s="2"/>
      <c r="E215" s="2"/>
      <c r="F215" s="25"/>
      <c r="I215" s="23"/>
    </row>
    <row r="216" spans="1:9" ht="12.75">
      <c r="A216" s="2"/>
      <c r="B216" s="43"/>
      <c r="C216" s="2"/>
      <c r="D216" s="2"/>
      <c r="E216" s="2"/>
      <c r="F216" s="25"/>
      <c r="I216" s="23"/>
    </row>
    <row r="217" spans="1:9" ht="12.75">
      <c r="A217" s="2"/>
      <c r="B217" s="43"/>
      <c r="C217" s="2"/>
      <c r="D217" s="2"/>
      <c r="E217" s="2"/>
      <c r="F217" s="25"/>
      <c r="I217" s="23"/>
    </row>
    <row r="218" spans="1:9" ht="12.75">
      <c r="A218" s="2"/>
      <c r="B218" s="43"/>
      <c r="C218" s="2"/>
      <c r="D218" s="2"/>
      <c r="E218" s="2"/>
      <c r="F218" s="25"/>
      <c r="I218" s="23"/>
    </row>
    <row r="219" spans="1:9" ht="12.75">
      <c r="A219" s="2"/>
      <c r="B219" s="43"/>
      <c r="C219" s="2"/>
      <c r="D219" s="2"/>
      <c r="E219" s="2"/>
      <c r="F219" s="25"/>
      <c r="I219" s="23"/>
    </row>
    <row r="220" spans="1:9" ht="12.75">
      <c r="A220" s="2"/>
      <c r="B220" s="43"/>
      <c r="C220" s="2"/>
      <c r="D220" s="2"/>
      <c r="E220" s="2"/>
      <c r="F220" s="25"/>
      <c r="I220" s="23"/>
    </row>
    <row r="221" spans="1:9" ht="12.75">
      <c r="A221" s="2"/>
      <c r="B221" s="43"/>
      <c r="C221" s="2"/>
      <c r="D221" s="2"/>
      <c r="E221" s="2"/>
      <c r="F221" s="25"/>
      <c r="I221" s="23"/>
    </row>
    <row r="222" spans="1:9" ht="12.75">
      <c r="A222" s="2"/>
      <c r="B222" s="43"/>
      <c r="C222" s="2"/>
      <c r="D222" s="2"/>
      <c r="E222" s="2"/>
      <c r="F222" s="25"/>
      <c r="I222" s="23"/>
    </row>
    <row r="223" spans="1:9" ht="12.75">
      <c r="A223" s="2"/>
      <c r="B223" s="43"/>
      <c r="C223" s="2"/>
      <c r="D223" s="2"/>
      <c r="E223" s="2"/>
      <c r="F223" s="25"/>
      <c r="I223" s="23"/>
    </row>
    <row r="224" spans="1:9" ht="12.75">
      <c r="A224" s="2"/>
      <c r="B224" s="43"/>
      <c r="C224" s="2"/>
      <c r="D224" s="2"/>
      <c r="E224" s="2"/>
      <c r="F224" s="25"/>
      <c r="I224" s="23"/>
    </row>
    <row r="225" spans="1:9" ht="12.75">
      <c r="A225" s="2"/>
      <c r="B225" s="43"/>
      <c r="C225" s="2"/>
      <c r="D225" s="2"/>
      <c r="E225" s="2"/>
      <c r="F225" s="25"/>
      <c r="I225" s="23"/>
    </row>
    <row r="226" spans="1:9" ht="12.75">
      <c r="A226" s="2"/>
      <c r="B226" s="43"/>
      <c r="C226" s="2"/>
      <c r="D226" s="2"/>
      <c r="E226" s="2"/>
      <c r="F226" s="25"/>
      <c r="I226" s="23"/>
    </row>
    <row r="227" spans="1:9" ht="12.75">
      <c r="A227" s="2"/>
      <c r="B227" s="43"/>
      <c r="C227" s="2"/>
      <c r="D227" s="2"/>
      <c r="E227" s="2"/>
      <c r="F227" s="25"/>
      <c r="I227" s="23"/>
    </row>
    <row r="228" spans="1:9" ht="12.75">
      <c r="A228" s="2"/>
      <c r="B228" s="43"/>
      <c r="C228" s="2"/>
      <c r="D228" s="2"/>
      <c r="E228" s="2"/>
      <c r="F228" s="25"/>
      <c r="I228" s="23"/>
    </row>
    <row r="229" spans="1:9" ht="12.75">
      <c r="A229" s="2"/>
      <c r="B229" s="43"/>
      <c r="C229" s="2"/>
      <c r="D229" s="2"/>
      <c r="E229" s="2"/>
      <c r="F229" s="25"/>
      <c r="I229" s="23"/>
    </row>
    <row r="230" spans="1:9" ht="12.75">
      <c r="A230" s="2"/>
      <c r="B230" s="43"/>
      <c r="C230" s="2"/>
      <c r="D230" s="2"/>
      <c r="E230" s="2"/>
      <c r="F230" s="25"/>
      <c r="I230" s="23"/>
    </row>
    <row r="231" spans="1:9" ht="12.75">
      <c r="A231" s="2"/>
      <c r="B231" s="43"/>
      <c r="C231" s="2"/>
      <c r="D231" s="2"/>
      <c r="E231" s="2"/>
      <c r="F231" s="25"/>
      <c r="I231" s="23"/>
    </row>
    <row r="232" spans="1:9" ht="12.75">
      <c r="A232" s="2"/>
      <c r="B232" s="43"/>
      <c r="C232" s="2"/>
      <c r="D232" s="2"/>
      <c r="E232" s="2"/>
      <c r="F232" s="25"/>
      <c r="I232" s="23"/>
    </row>
    <row r="233" spans="1:9" ht="12.75">
      <c r="A233" s="2"/>
      <c r="B233" s="43"/>
      <c r="C233" s="2"/>
      <c r="D233" s="2"/>
      <c r="E233" s="2"/>
      <c r="F233" s="25"/>
      <c r="I233" s="23"/>
    </row>
    <row r="234" spans="1:9" ht="12.75">
      <c r="A234" s="2"/>
      <c r="B234" s="43"/>
      <c r="C234" s="2"/>
      <c r="D234" s="2"/>
      <c r="E234" s="2"/>
      <c r="F234" s="25"/>
      <c r="I234" s="23"/>
    </row>
    <row r="235" spans="1:9" ht="12.75">
      <c r="A235" s="2"/>
      <c r="B235" s="43"/>
      <c r="C235" s="2"/>
      <c r="D235" s="2"/>
      <c r="E235" s="2"/>
      <c r="F235" s="25"/>
      <c r="I235" s="23"/>
    </row>
    <row r="236" spans="1:9" ht="12.75">
      <c r="A236" s="2"/>
      <c r="B236" s="43"/>
      <c r="C236" s="2"/>
      <c r="D236" s="2"/>
      <c r="E236" s="2"/>
      <c r="F236" s="25"/>
      <c r="I236" s="23"/>
    </row>
    <row r="237" spans="1:9" ht="12.75">
      <c r="A237" s="2"/>
      <c r="B237" s="43"/>
      <c r="C237" s="2"/>
      <c r="D237" s="2"/>
      <c r="E237" s="2"/>
      <c r="F237" s="25"/>
      <c r="I237" s="23"/>
    </row>
    <row r="238" spans="1:9" ht="12.75">
      <c r="A238" s="2"/>
      <c r="B238" s="43"/>
      <c r="C238" s="2"/>
      <c r="D238" s="2"/>
      <c r="E238" s="2"/>
      <c r="F238" s="25"/>
      <c r="I238" s="23"/>
    </row>
    <row r="239" spans="1:9" ht="12.75">
      <c r="A239" s="2"/>
      <c r="B239" s="43"/>
      <c r="C239" s="2"/>
      <c r="D239" s="2"/>
      <c r="E239" s="2"/>
      <c r="F239" s="25"/>
      <c r="I239" s="23"/>
    </row>
    <row r="240" spans="1:9" ht="12.75">
      <c r="A240" s="2"/>
      <c r="B240" s="43"/>
      <c r="C240" s="2"/>
      <c r="D240" s="2"/>
      <c r="E240" s="2"/>
      <c r="F240" s="25"/>
      <c r="I240" s="23"/>
    </row>
    <row r="241" spans="1:9" ht="12.75">
      <c r="A241" s="2"/>
      <c r="B241" s="43"/>
      <c r="C241" s="2"/>
      <c r="D241" s="2"/>
      <c r="E241" s="2"/>
      <c r="F241" s="25"/>
      <c r="I241" s="23"/>
    </row>
    <row r="242" spans="1:9" ht="12.75">
      <c r="A242" s="2"/>
      <c r="B242" s="43"/>
      <c r="C242" s="2"/>
      <c r="D242" s="2"/>
      <c r="E242" s="2"/>
      <c r="F242" s="25"/>
      <c r="I242" s="23"/>
    </row>
    <row r="243" spans="1:9" ht="12.75">
      <c r="A243" s="2"/>
      <c r="B243" s="43"/>
      <c r="C243" s="2"/>
      <c r="D243" s="2"/>
      <c r="E243" s="2"/>
      <c r="F243" s="25"/>
      <c r="I243" s="23"/>
    </row>
    <row r="244" spans="1:9" ht="12.75">
      <c r="A244" s="2"/>
      <c r="B244" s="43"/>
      <c r="C244" s="2"/>
      <c r="D244" s="2"/>
      <c r="E244" s="2"/>
      <c r="F244" s="25"/>
      <c r="I244" s="23"/>
    </row>
    <row r="245" spans="1:9" ht="12.75">
      <c r="A245" s="2"/>
      <c r="B245" s="43"/>
      <c r="C245" s="2"/>
      <c r="D245" s="2"/>
      <c r="E245" s="2"/>
      <c r="F245" s="25"/>
      <c r="I245" s="23"/>
    </row>
    <row r="246" spans="1:9" ht="12.75">
      <c r="A246" s="2"/>
      <c r="B246" s="43"/>
      <c r="C246" s="2"/>
      <c r="D246" s="2"/>
      <c r="E246" s="2"/>
      <c r="F246" s="25"/>
      <c r="I246" s="23"/>
    </row>
    <row r="247" spans="1:9" ht="12.75">
      <c r="A247" s="2"/>
      <c r="B247" s="43"/>
      <c r="C247" s="2"/>
      <c r="D247" s="2"/>
      <c r="E247" s="2"/>
      <c r="F247" s="25"/>
      <c r="I247" s="23"/>
    </row>
    <row r="248" spans="1:9" ht="12.75">
      <c r="A248" s="2"/>
      <c r="B248" s="43"/>
      <c r="C248" s="2"/>
      <c r="D248" s="2"/>
      <c r="E248" s="2"/>
      <c r="F248" s="25"/>
      <c r="I248" s="23"/>
    </row>
    <row r="249" spans="1:9" ht="12.75">
      <c r="A249" s="2"/>
      <c r="B249" s="43"/>
      <c r="C249" s="2"/>
      <c r="D249" s="2"/>
      <c r="E249" s="2"/>
      <c r="F249" s="25"/>
      <c r="I249" s="23"/>
    </row>
    <row r="250" spans="1:9" ht="12.75">
      <c r="A250" s="2"/>
      <c r="B250" s="43"/>
      <c r="C250" s="2"/>
      <c r="D250" s="2"/>
      <c r="E250" s="2"/>
      <c r="F250" s="25"/>
      <c r="I250" s="23"/>
    </row>
    <row r="251" spans="1:9" ht="12.75">
      <c r="A251" s="2"/>
      <c r="B251" s="43"/>
      <c r="C251" s="2"/>
      <c r="D251" s="2"/>
      <c r="E251" s="2"/>
      <c r="F251" s="25"/>
      <c r="I251" s="23"/>
    </row>
    <row r="252" spans="1:9" ht="12.75">
      <c r="A252" s="2"/>
      <c r="B252" s="43"/>
      <c r="C252" s="2"/>
      <c r="D252" s="2"/>
      <c r="E252" s="2"/>
      <c r="F252" s="25"/>
      <c r="I252" s="23"/>
    </row>
    <row r="253" spans="1:9" ht="12.75">
      <c r="A253" s="2"/>
      <c r="B253" s="43"/>
      <c r="C253" s="2"/>
      <c r="D253" s="2"/>
      <c r="E253" s="2"/>
      <c r="F253" s="25"/>
      <c r="I253" s="23"/>
    </row>
    <row r="254" spans="1:9" ht="12.75">
      <c r="A254" s="2"/>
      <c r="B254" s="43"/>
      <c r="C254" s="2"/>
      <c r="D254" s="2"/>
      <c r="E254" s="2"/>
      <c r="F254" s="25"/>
      <c r="I254" s="23"/>
    </row>
    <row r="255" spans="1:9" ht="12.75">
      <c r="A255" s="2"/>
      <c r="B255" s="43"/>
      <c r="C255" s="2"/>
      <c r="D255" s="2"/>
      <c r="E255" s="2"/>
      <c r="F255" s="25"/>
      <c r="I255" s="23"/>
    </row>
    <row r="256" spans="1:9" ht="12.75">
      <c r="A256" s="2"/>
      <c r="B256" s="43"/>
      <c r="C256" s="2"/>
      <c r="D256" s="2"/>
      <c r="E256" s="2"/>
      <c r="F256" s="25"/>
      <c r="I256" s="23"/>
    </row>
    <row r="257" spans="1:9" ht="12.75">
      <c r="A257" s="2"/>
      <c r="B257" s="43"/>
      <c r="C257" s="2"/>
      <c r="D257" s="2"/>
      <c r="E257" s="2"/>
      <c r="F257" s="25"/>
      <c r="I257" s="23"/>
    </row>
    <row r="258" spans="1:9" ht="12.75">
      <c r="A258" s="2"/>
      <c r="B258" s="43"/>
      <c r="C258" s="2"/>
      <c r="D258" s="2"/>
      <c r="E258" s="2"/>
      <c r="F258" s="25"/>
      <c r="I258" s="23"/>
    </row>
    <row r="259" spans="1:9" ht="12.75">
      <c r="A259" s="2"/>
      <c r="B259" s="43"/>
      <c r="C259" s="2"/>
      <c r="D259" s="2"/>
      <c r="E259" s="2"/>
      <c r="F259" s="25"/>
      <c r="I259" s="23"/>
    </row>
    <row r="260" spans="1:9" ht="12.75">
      <c r="A260" s="2"/>
      <c r="B260" s="43"/>
      <c r="C260" s="2"/>
      <c r="D260" s="2"/>
      <c r="E260" s="2"/>
      <c r="F260" s="25"/>
      <c r="I260" s="23"/>
    </row>
    <row r="261" spans="1:9" ht="12.75">
      <c r="A261" s="2"/>
      <c r="B261" s="43"/>
      <c r="C261" s="2"/>
      <c r="D261" s="2"/>
      <c r="E261" s="2"/>
      <c r="F261" s="25"/>
      <c r="I261" s="23"/>
    </row>
    <row r="262" spans="1:9" ht="12.75">
      <c r="A262" s="2"/>
      <c r="B262" s="43"/>
      <c r="C262" s="2"/>
      <c r="D262" s="2"/>
      <c r="E262" s="2"/>
      <c r="F262" s="25"/>
      <c r="I262" s="23"/>
    </row>
    <row r="263" spans="1:9" ht="12.75">
      <c r="A263" s="2"/>
      <c r="B263" s="43"/>
      <c r="C263" s="2"/>
      <c r="D263" s="2"/>
      <c r="E263" s="2"/>
      <c r="F263" s="25"/>
      <c r="I263" s="23"/>
    </row>
    <row r="264" spans="1:9" ht="12.75">
      <c r="A264" s="2"/>
      <c r="B264" s="43"/>
      <c r="C264" s="2"/>
      <c r="D264" s="2"/>
      <c r="E264" s="2"/>
      <c r="F264" s="25"/>
      <c r="I264" s="23"/>
    </row>
    <row r="265" spans="1:9" ht="12.75">
      <c r="A265" s="2"/>
      <c r="B265" s="43"/>
      <c r="C265" s="2"/>
      <c r="D265" s="2"/>
      <c r="E265" s="2"/>
      <c r="F265" s="25"/>
      <c r="I265" s="23"/>
    </row>
    <row r="266" spans="1:9" ht="12.75">
      <c r="A266" s="2"/>
      <c r="B266" s="43"/>
      <c r="C266" s="2"/>
      <c r="D266" s="2"/>
      <c r="E266" s="2"/>
      <c r="F266" s="25"/>
      <c r="I266" s="23"/>
    </row>
    <row r="267" spans="1:9" ht="12.75">
      <c r="A267" s="2"/>
      <c r="B267" s="43"/>
      <c r="C267" s="2"/>
      <c r="D267" s="2"/>
      <c r="E267" s="2"/>
      <c r="F267" s="25"/>
      <c r="I267" s="23"/>
    </row>
    <row r="268" spans="1:9" ht="12.75">
      <c r="A268" s="2"/>
      <c r="B268" s="43"/>
      <c r="C268" s="2"/>
      <c r="D268" s="2"/>
      <c r="E268" s="2"/>
      <c r="F268" s="25"/>
      <c r="I268" s="23"/>
    </row>
    <row r="269" spans="1:9" ht="12.75">
      <c r="A269" s="2"/>
      <c r="B269" s="43"/>
      <c r="C269" s="2"/>
      <c r="D269" s="2"/>
      <c r="E269" s="2"/>
      <c r="F269" s="25"/>
      <c r="I269" s="23"/>
    </row>
    <row r="270" spans="1:9" ht="12.75">
      <c r="A270" s="2"/>
      <c r="B270" s="43"/>
      <c r="C270" s="2"/>
      <c r="D270" s="2"/>
      <c r="E270" s="2"/>
      <c r="F270" s="25"/>
      <c r="I270" s="23"/>
    </row>
    <row r="271" spans="1:9" ht="12.75">
      <c r="A271" s="2"/>
      <c r="B271" s="43"/>
      <c r="C271" s="2"/>
      <c r="D271" s="2"/>
      <c r="E271" s="2"/>
      <c r="F271" s="25"/>
      <c r="I271" s="23"/>
    </row>
    <row r="272" spans="1:9" ht="12.75">
      <c r="A272" s="2"/>
      <c r="B272" s="43"/>
      <c r="C272" s="2"/>
      <c r="D272" s="2"/>
      <c r="E272" s="2"/>
      <c r="F272" s="25"/>
      <c r="I272" s="23"/>
    </row>
    <row r="273" spans="1:9" ht="12.75">
      <c r="A273" s="2"/>
      <c r="B273" s="43"/>
      <c r="C273" s="2"/>
      <c r="D273" s="2"/>
      <c r="E273" s="2"/>
      <c r="F273" s="25"/>
      <c r="I273" s="23"/>
    </row>
    <row r="274" spans="1:9" ht="12.75">
      <c r="A274" s="2"/>
      <c r="B274" s="43"/>
      <c r="C274" s="2"/>
      <c r="D274" s="2"/>
      <c r="E274" s="2"/>
      <c r="F274" s="25"/>
      <c r="I274" s="23"/>
    </row>
    <row r="275" spans="1:9" ht="12.75">
      <c r="A275" s="2"/>
      <c r="B275" s="43"/>
      <c r="C275" s="2"/>
      <c r="D275" s="2"/>
      <c r="E275" s="2"/>
      <c r="F275" s="25"/>
      <c r="I275" s="23"/>
    </row>
    <row r="276" spans="1:9" ht="12.75">
      <c r="A276" s="2"/>
      <c r="B276" s="43"/>
      <c r="C276" s="2"/>
      <c r="D276" s="2"/>
      <c r="E276" s="2"/>
      <c r="F276" s="25"/>
      <c r="I276" s="23"/>
    </row>
    <row r="277" spans="1:9" ht="12.75">
      <c r="A277" s="2"/>
      <c r="B277" s="43"/>
      <c r="C277" s="2"/>
      <c r="D277" s="2"/>
      <c r="E277" s="2"/>
      <c r="F277" s="25"/>
      <c r="I277" s="23"/>
    </row>
    <row r="278" spans="1:9" ht="12.75">
      <c r="A278" s="2"/>
      <c r="B278" s="43"/>
      <c r="C278" s="2"/>
      <c r="D278" s="2"/>
      <c r="E278" s="2"/>
      <c r="F278" s="25"/>
      <c r="I278" s="23"/>
    </row>
    <row r="279" spans="1:9" ht="12.75">
      <c r="A279" s="2"/>
      <c r="B279" s="43"/>
      <c r="C279" s="2"/>
      <c r="D279" s="2"/>
      <c r="E279" s="2"/>
      <c r="F279" s="25"/>
      <c r="I279" s="23"/>
    </row>
    <row r="280" spans="1:9" ht="12.75">
      <c r="A280" s="2"/>
      <c r="B280" s="43"/>
      <c r="C280" s="2"/>
      <c r="D280" s="2"/>
      <c r="E280" s="2"/>
      <c r="F280" s="25"/>
      <c r="I280" s="23"/>
    </row>
    <row r="281" spans="1:9" ht="12.75">
      <c r="A281" s="2"/>
      <c r="B281" s="43"/>
      <c r="C281" s="2"/>
      <c r="D281" s="2"/>
      <c r="E281" s="2"/>
      <c r="F281" s="25"/>
      <c r="I281" s="23"/>
    </row>
    <row r="282" spans="1:9" ht="12.75">
      <c r="A282" s="2"/>
      <c r="B282" s="43"/>
      <c r="C282" s="2"/>
      <c r="D282" s="2"/>
      <c r="E282" s="2"/>
      <c r="F282" s="25"/>
      <c r="I282" s="23"/>
    </row>
    <row r="283" spans="1:9" ht="12.75">
      <c r="A283" s="2"/>
      <c r="B283" s="43"/>
      <c r="C283" s="2"/>
      <c r="D283" s="2"/>
      <c r="E283" s="2"/>
      <c r="F283" s="25"/>
      <c r="I283" s="23"/>
    </row>
    <row r="284" spans="1:9" ht="12.75">
      <c r="A284" s="2"/>
      <c r="B284" s="43"/>
      <c r="C284" s="2"/>
      <c r="D284" s="2"/>
      <c r="E284" s="2"/>
      <c r="F284" s="25"/>
      <c r="I284" s="23"/>
    </row>
    <row r="285" spans="1:9" ht="12.75">
      <c r="A285" s="2"/>
      <c r="B285" s="43"/>
      <c r="C285" s="2"/>
      <c r="D285" s="2"/>
      <c r="E285" s="2"/>
      <c r="F285" s="25"/>
      <c r="I285" s="23"/>
    </row>
    <row r="286" spans="1:9" ht="12.75">
      <c r="A286" s="2"/>
      <c r="B286" s="43"/>
      <c r="C286" s="2"/>
      <c r="D286" s="2"/>
      <c r="E286" s="2"/>
      <c r="F286" s="25"/>
      <c r="I286" s="23"/>
    </row>
    <row r="287" spans="1:9" ht="12.75">
      <c r="A287" s="2"/>
      <c r="B287" s="43"/>
      <c r="C287" s="2"/>
      <c r="D287" s="2"/>
      <c r="E287" s="2"/>
      <c r="F287" s="25"/>
      <c r="I287" s="23"/>
    </row>
    <row r="288" spans="1:9" ht="12.75">
      <c r="A288" s="2"/>
      <c r="B288" s="43"/>
      <c r="C288" s="2"/>
      <c r="D288" s="2"/>
      <c r="E288" s="2"/>
      <c r="F288" s="25"/>
      <c r="I288" s="23"/>
    </row>
    <row r="289" spans="1:9" ht="12.75">
      <c r="A289" s="2"/>
      <c r="B289" s="43"/>
      <c r="C289" s="2"/>
      <c r="D289" s="2"/>
      <c r="E289" s="2"/>
      <c r="F289" s="25"/>
      <c r="I289" s="23"/>
    </row>
    <row r="290" spans="1:9" ht="12.75">
      <c r="A290" s="2"/>
      <c r="B290" s="43"/>
      <c r="C290" s="2"/>
      <c r="D290" s="2"/>
      <c r="E290" s="2"/>
      <c r="F290" s="25"/>
      <c r="I290" s="23"/>
    </row>
    <row r="291" spans="1:9" ht="12.75">
      <c r="A291" s="2"/>
      <c r="B291" s="43"/>
      <c r="C291" s="2"/>
      <c r="D291" s="2"/>
      <c r="E291" s="2"/>
      <c r="F291" s="25"/>
      <c r="I291" s="23"/>
    </row>
    <row r="292" spans="1:9" ht="12.75">
      <c r="A292" s="2"/>
      <c r="B292" s="43"/>
      <c r="C292" s="2"/>
      <c r="D292" s="2"/>
      <c r="E292" s="2"/>
      <c r="F292" s="25"/>
      <c r="I292" s="23"/>
    </row>
    <row r="293" spans="1:9" ht="12.75">
      <c r="A293" s="2"/>
      <c r="B293" s="43"/>
      <c r="C293" s="2"/>
      <c r="D293" s="2"/>
      <c r="E293" s="2"/>
      <c r="F293" s="25"/>
      <c r="I293" s="23"/>
    </row>
    <row r="294" spans="1:9" ht="12.75">
      <c r="A294" s="2"/>
      <c r="B294" s="43"/>
      <c r="C294" s="2"/>
      <c r="D294" s="2"/>
      <c r="E294" s="2"/>
      <c r="F294" s="25"/>
      <c r="I294" s="23"/>
    </row>
    <row r="295" spans="1:9" ht="12.75">
      <c r="A295" s="2"/>
      <c r="B295" s="43"/>
      <c r="C295" s="2"/>
      <c r="D295" s="2"/>
      <c r="E295" s="2"/>
      <c r="F295" s="25"/>
      <c r="I295" s="23"/>
    </row>
    <row r="296" spans="1:9" ht="12.75">
      <c r="A296" s="2"/>
      <c r="B296" s="43"/>
      <c r="C296" s="2"/>
      <c r="D296" s="2"/>
      <c r="E296" s="2"/>
      <c r="F296" s="25"/>
      <c r="I296" s="23"/>
    </row>
    <row r="297" spans="1:9" ht="12.75">
      <c r="A297" s="2"/>
      <c r="B297" s="43"/>
      <c r="C297" s="2"/>
      <c r="D297" s="2"/>
      <c r="E297" s="2"/>
      <c r="F297" s="25"/>
      <c r="I297" s="23"/>
    </row>
    <row r="298" spans="1:9" ht="12.75">
      <c r="A298" s="2"/>
      <c r="B298" s="43"/>
      <c r="C298" s="2"/>
      <c r="D298" s="2"/>
      <c r="E298" s="2"/>
      <c r="F298" s="25"/>
      <c r="I298" s="23"/>
    </row>
    <row r="299" spans="1:9" ht="12.75">
      <c r="A299" s="2"/>
      <c r="B299" s="43"/>
      <c r="C299" s="2"/>
      <c r="D299" s="2"/>
      <c r="E299" s="2"/>
      <c r="F299" s="25"/>
      <c r="I299" s="23"/>
    </row>
    <row r="300" spans="1:9" ht="12.75">
      <c r="A300" s="2"/>
      <c r="B300" s="43"/>
      <c r="C300" s="2"/>
      <c r="D300" s="2"/>
      <c r="E300" s="2"/>
      <c r="F300" s="25"/>
      <c r="I300" s="23"/>
    </row>
    <row r="301" spans="1:9" ht="12.75">
      <c r="A301" s="2"/>
      <c r="B301" s="43"/>
      <c r="C301" s="2"/>
      <c r="D301" s="2"/>
      <c r="E301" s="2"/>
      <c r="F301" s="25"/>
      <c r="I301" s="23"/>
    </row>
    <row r="302" spans="1:9" ht="12.75">
      <c r="A302" s="2"/>
      <c r="B302" s="43"/>
      <c r="C302" s="2"/>
      <c r="D302" s="2"/>
      <c r="E302" s="2"/>
      <c r="F302" s="25"/>
      <c r="I302" s="23"/>
    </row>
    <row r="303" spans="1:9" ht="12.75">
      <c r="A303" s="2"/>
      <c r="B303" s="43"/>
      <c r="C303" s="2"/>
      <c r="D303" s="2"/>
      <c r="E303" s="2"/>
      <c r="F303" s="25"/>
      <c r="I303" s="23"/>
    </row>
    <row r="304" spans="1:9" ht="12.75">
      <c r="A304" s="2"/>
      <c r="B304" s="43"/>
      <c r="C304" s="2"/>
      <c r="D304" s="2"/>
      <c r="E304" s="2"/>
      <c r="F304" s="25"/>
      <c r="I304" s="23"/>
    </row>
    <row r="305" spans="1:9" ht="12.75">
      <c r="A305" s="2"/>
      <c r="B305" s="43"/>
      <c r="C305" s="2"/>
      <c r="D305" s="2"/>
      <c r="E305" s="2"/>
      <c r="F305" s="25"/>
      <c r="I305" s="23"/>
    </row>
    <row r="306" spans="1:9" ht="12.75">
      <c r="A306" s="2"/>
      <c r="B306" s="43"/>
      <c r="C306" s="2"/>
      <c r="D306" s="2"/>
      <c r="E306" s="2"/>
      <c r="F306" s="25"/>
      <c r="I306" s="23"/>
    </row>
    <row r="307" spans="1:9" ht="12.75">
      <c r="A307" s="2"/>
      <c r="B307" s="43"/>
      <c r="C307" s="2"/>
      <c r="D307" s="2"/>
      <c r="E307" s="2"/>
      <c r="F307" s="25"/>
      <c r="I307" s="23"/>
    </row>
    <row r="308" spans="1:9" ht="12.75">
      <c r="A308" s="2"/>
      <c r="B308" s="43"/>
      <c r="C308" s="2"/>
      <c r="D308" s="2"/>
      <c r="E308" s="2"/>
      <c r="F308" s="25"/>
      <c r="I308" s="23"/>
    </row>
    <row r="309" spans="1:9" ht="12.75">
      <c r="A309" s="2"/>
      <c r="B309" s="43"/>
      <c r="C309" s="2"/>
      <c r="D309" s="2"/>
      <c r="E309" s="2"/>
      <c r="F309" s="25"/>
      <c r="I309" s="23"/>
    </row>
    <row r="310" spans="1:9" ht="12.75">
      <c r="A310" s="2"/>
      <c r="B310" s="43"/>
      <c r="C310" s="2"/>
      <c r="D310" s="2"/>
      <c r="E310" s="2"/>
      <c r="F310" s="25"/>
      <c r="I310" s="23"/>
    </row>
    <row r="311" spans="1:9" ht="12.75">
      <c r="A311" s="2"/>
      <c r="B311" s="43"/>
      <c r="C311" s="2"/>
      <c r="D311" s="2"/>
      <c r="E311" s="2"/>
      <c r="F311" s="25"/>
      <c r="I311" s="23"/>
    </row>
    <row r="312" spans="1:9" ht="12.75">
      <c r="A312" s="2"/>
      <c r="B312" s="43"/>
      <c r="C312" s="2"/>
      <c r="D312" s="2"/>
      <c r="E312" s="2"/>
      <c r="F312" s="25"/>
      <c r="I312" s="23"/>
    </row>
    <row r="313" spans="1:9" ht="12.75">
      <c r="A313" s="2"/>
      <c r="B313" s="43"/>
      <c r="C313" s="2"/>
      <c r="D313" s="2"/>
      <c r="E313" s="2"/>
      <c r="F313" s="25"/>
      <c r="I313" s="23"/>
    </row>
    <row r="314" spans="1:9" ht="12.75">
      <c r="A314" s="2"/>
      <c r="B314" s="43"/>
      <c r="C314" s="2"/>
      <c r="D314" s="2"/>
      <c r="E314" s="2"/>
      <c r="F314" s="25"/>
      <c r="I314" s="23"/>
    </row>
    <row r="315" spans="1:9" ht="12.75">
      <c r="A315" s="2"/>
      <c r="B315" s="43"/>
      <c r="C315" s="2"/>
      <c r="D315" s="2"/>
      <c r="E315" s="2"/>
      <c r="F315" s="25"/>
      <c r="I315" s="23"/>
    </row>
    <row r="316" spans="1:9" ht="12.75">
      <c r="A316" s="2"/>
      <c r="B316" s="43"/>
      <c r="C316" s="2"/>
      <c r="D316" s="2"/>
      <c r="E316" s="2"/>
      <c r="F316" s="25"/>
      <c r="I316" s="23"/>
    </row>
    <row r="317" spans="1:9" ht="12.75">
      <c r="A317" s="2"/>
      <c r="B317" s="43"/>
      <c r="C317" s="2"/>
      <c r="D317" s="2"/>
      <c r="E317" s="2"/>
      <c r="F317" s="25"/>
      <c r="I317" s="23"/>
    </row>
    <row r="318" spans="1:9" ht="12.75">
      <c r="A318" s="2"/>
      <c r="B318" s="43"/>
      <c r="C318" s="2"/>
      <c r="D318" s="2"/>
      <c r="E318" s="2"/>
      <c r="F318" s="25"/>
      <c r="I318" s="23"/>
    </row>
    <row r="319" spans="1:9" ht="12.75">
      <c r="A319" s="2"/>
      <c r="B319" s="43"/>
      <c r="C319" s="2"/>
      <c r="D319" s="2"/>
      <c r="E319" s="2"/>
      <c r="F319" s="25"/>
      <c r="I319" s="23"/>
    </row>
    <row r="320" spans="1:9" ht="12.75">
      <c r="A320" s="2"/>
      <c r="B320" s="43"/>
      <c r="C320" s="2"/>
      <c r="D320" s="2"/>
      <c r="E320" s="2"/>
      <c r="F320" s="25"/>
      <c r="I320" s="23"/>
    </row>
    <row r="321" spans="1:9" ht="12.75">
      <c r="A321" s="2"/>
      <c r="B321" s="43"/>
      <c r="C321" s="2"/>
      <c r="D321" s="2"/>
      <c r="E321" s="2"/>
      <c r="F321" s="25"/>
      <c r="I321" s="23"/>
    </row>
    <row r="322" spans="1:9" ht="12.75">
      <c r="A322" s="2"/>
      <c r="B322" s="43"/>
      <c r="C322" s="2"/>
      <c r="D322" s="2"/>
      <c r="E322" s="2"/>
      <c r="F322" s="25"/>
      <c r="I322" s="23"/>
    </row>
    <row r="323" spans="1:9" ht="12.75">
      <c r="A323" s="2"/>
      <c r="B323" s="43"/>
      <c r="C323" s="2"/>
      <c r="D323" s="2"/>
      <c r="E323" s="2"/>
      <c r="F323" s="25"/>
      <c r="I323" s="23"/>
    </row>
    <row r="324" spans="1:9" ht="12.75">
      <c r="A324" s="2"/>
      <c r="B324" s="43"/>
      <c r="C324" s="2"/>
      <c r="D324" s="2"/>
      <c r="E324" s="2"/>
      <c r="F324" s="25"/>
      <c r="I324" s="23"/>
    </row>
    <row r="325" spans="1:9" ht="12.75">
      <c r="A325" s="2"/>
      <c r="B325" s="43"/>
      <c r="C325" s="2"/>
      <c r="D325" s="2"/>
      <c r="E325" s="2"/>
      <c r="F325" s="25"/>
      <c r="I325" s="23"/>
    </row>
    <row r="326" spans="1:9" ht="12.75">
      <c r="A326" s="2"/>
      <c r="B326" s="43"/>
      <c r="C326" s="2"/>
      <c r="D326" s="2"/>
      <c r="E326" s="2"/>
      <c r="F326" s="25"/>
      <c r="I326" s="23"/>
    </row>
    <row r="327" spans="1:9" ht="12.75">
      <c r="A327" s="2"/>
      <c r="B327" s="43"/>
      <c r="C327" s="2"/>
      <c r="D327" s="2"/>
      <c r="E327" s="2"/>
      <c r="F327" s="25"/>
      <c r="I327" s="23"/>
    </row>
    <row r="328" spans="1:9" ht="12.75">
      <c r="A328" s="2"/>
      <c r="B328" s="43"/>
      <c r="C328" s="2"/>
      <c r="D328" s="2"/>
      <c r="E328" s="2"/>
      <c r="F328" s="25"/>
      <c r="I328" s="23"/>
    </row>
    <row r="329" spans="1:9" ht="12.75">
      <c r="A329" s="2"/>
      <c r="B329" s="43"/>
      <c r="C329" s="2"/>
      <c r="D329" s="2"/>
      <c r="E329" s="2"/>
      <c r="F329" s="25"/>
      <c r="I329" s="23"/>
    </row>
    <row r="330" spans="1:9" ht="12.75">
      <c r="A330" s="2"/>
      <c r="B330" s="43"/>
      <c r="C330" s="2"/>
      <c r="D330" s="2"/>
      <c r="E330" s="2"/>
      <c r="F330" s="25"/>
      <c r="I330" s="23"/>
    </row>
    <row r="331" spans="1:9" ht="12.75">
      <c r="A331" s="2"/>
      <c r="B331" s="43"/>
      <c r="C331" s="2"/>
      <c r="D331" s="2"/>
      <c r="E331" s="2"/>
      <c r="F331" s="25"/>
      <c r="I331" s="23"/>
    </row>
    <row r="332" spans="1:9" ht="12.75">
      <c r="A332" s="2"/>
      <c r="B332" s="43"/>
      <c r="C332" s="2"/>
      <c r="D332" s="2"/>
      <c r="E332" s="2"/>
      <c r="F332" s="25"/>
      <c r="I332" s="23"/>
    </row>
    <row r="333" spans="1:9" ht="12.75">
      <c r="A333" s="2"/>
      <c r="B333" s="43"/>
      <c r="C333" s="2"/>
      <c r="D333" s="2"/>
      <c r="E333" s="2"/>
      <c r="F333" s="25"/>
      <c r="I333" s="23"/>
    </row>
    <row r="334" spans="1:9" ht="12.75">
      <c r="A334" s="2"/>
      <c r="B334" s="43"/>
      <c r="C334" s="2"/>
      <c r="D334" s="2"/>
      <c r="E334" s="2"/>
      <c r="F334" s="25"/>
      <c r="I334" s="23"/>
    </row>
    <row r="335" spans="1:9" ht="12.75">
      <c r="A335" s="2"/>
      <c r="B335" s="43"/>
      <c r="C335" s="2"/>
      <c r="D335" s="2"/>
      <c r="E335" s="2"/>
      <c r="F335" s="25"/>
      <c r="I335" s="23"/>
    </row>
    <row r="336" spans="1:9" ht="12.75">
      <c r="A336" s="2"/>
      <c r="B336" s="43"/>
      <c r="C336" s="2"/>
      <c r="D336" s="2"/>
      <c r="E336" s="2"/>
      <c r="F336" s="25"/>
      <c r="I336" s="23"/>
    </row>
    <row r="337" spans="1:9" ht="12.75">
      <c r="A337" s="2"/>
      <c r="B337" s="43"/>
      <c r="C337" s="2"/>
      <c r="D337" s="2"/>
      <c r="E337" s="2"/>
      <c r="F337" s="25"/>
      <c r="I337" s="23"/>
    </row>
    <row r="338" spans="1:9" ht="12.75">
      <c r="A338" s="2"/>
      <c r="B338" s="43"/>
      <c r="C338" s="2"/>
      <c r="D338" s="2"/>
      <c r="E338" s="2"/>
      <c r="F338" s="25"/>
      <c r="I338" s="23"/>
    </row>
    <row r="339" spans="1:9" ht="12.75">
      <c r="A339" s="2"/>
      <c r="B339" s="43"/>
      <c r="C339" s="2"/>
      <c r="D339" s="2"/>
      <c r="E339" s="2"/>
      <c r="F339" s="25"/>
      <c r="I339" s="23"/>
    </row>
    <row r="340" spans="1:9" ht="12.75">
      <c r="A340" s="2"/>
      <c r="B340" s="43"/>
      <c r="C340" s="2"/>
      <c r="D340" s="2"/>
      <c r="E340" s="2"/>
      <c r="F340" s="25"/>
      <c r="I340" s="23"/>
    </row>
    <row r="341" spans="1:9" ht="12.75">
      <c r="A341" s="2"/>
      <c r="B341" s="43"/>
      <c r="C341" s="2"/>
      <c r="D341" s="2"/>
      <c r="E341" s="2"/>
      <c r="F341" s="25"/>
      <c r="I341" s="23"/>
    </row>
    <row r="342" spans="1:9" ht="12.75">
      <c r="A342" s="2"/>
      <c r="B342" s="43"/>
      <c r="C342" s="2"/>
      <c r="D342" s="2"/>
      <c r="E342" s="2"/>
      <c r="F342" s="25"/>
      <c r="I342" s="23"/>
    </row>
    <row r="343" spans="1:9" ht="12.75">
      <c r="A343" s="2"/>
      <c r="B343" s="43"/>
      <c r="C343" s="2"/>
      <c r="D343" s="2"/>
      <c r="E343" s="2"/>
      <c r="F343" s="25"/>
      <c r="I343" s="23"/>
    </row>
    <row r="344" spans="1:9" ht="12.75">
      <c r="A344" s="2"/>
      <c r="B344" s="43"/>
      <c r="C344" s="2"/>
      <c r="D344" s="2"/>
      <c r="E344" s="2"/>
      <c r="F344" s="25"/>
      <c r="I344" s="23"/>
    </row>
    <row r="345" spans="1:9" ht="12.75">
      <c r="A345" s="2"/>
      <c r="B345" s="43"/>
      <c r="C345" s="2"/>
      <c r="D345" s="2"/>
      <c r="E345" s="2"/>
      <c r="F345" s="25"/>
      <c r="I345" s="23"/>
    </row>
    <row r="346" spans="1:9" ht="12.75">
      <c r="A346" s="2"/>
      <c r="B346" s="43"/>
      <c r="C346" s="2"/>
      <c r="D346" s="2"/>
      <c r="E346" s="2"/>
      <c r="F346" s="25"/>
      <c r="I346" s="23"/>
    </row>
    <row r="347" spans="1:9" ht="12.75">
      <c r="A347" s="2"/>
      <c r="B347" s="43"/>
      <c r="C347" s="2"/>
      <c r="D347" s="2"/>
      <c r="E347" s="2"/>
      <c r="F347" s="25"/>
      <c r="I347" s="23"/>
    </row>
    <row r="348" spans="1:9" ht="12.75">
      <c r="A348" s="2"/>
      <c r="B348" s="43"/>
      <c r="C348" s="2"/>
      <c r="D348" s="2"/>
      <c r="E348" s="2"/>
      <c r="F348" s="25"/>
      <c r="I348" s="23"/>
    </row>
    <row r="349" spans="1:9" ht="12.75">
      <c r="A349" s="2"/>
      <c r="B349" s="43"/>
      <c r="C349" s="2"/>
      <c r="D349" s="2"/>
      <c r="E349" s="2"/>
      <c r="F349" s="25"/>
      <c r="I349" s="23"/>
    </row>
    <row r="350" spans="1:9" ht="12.75">
      <c r="A350" s="2"/>
      <c r="B350" s="43"/>
      <c r="C350" s="2"/>
      <c r="D350" s="2"/>
      <c r="E350" s="2"/>
      <c r="F350" s="25"/>
      <c r="I350" s="23"/>
    </row>
    <row r="351" spans="1:9" ht="12.75">
      <c r="A351" s="2"/>
      <c r="B351" s="43"/>
      <c r="C351" s="2"/>
      <c r="D351" s="2"/>
      <c r="E351" s="2"/>
      <c r="F351" s="25"/>
      <c r="I351" s="23"/>
    </row>
    <row r="352" spans="1:9" ht="12.75">
      <c r="A352" s="2"/>
      <c r="B352" s="43"/>
      <c r="C352" s="2"/>
      <c r="D352" s="2"/>
      <c r="E352" s="2"/>
      <c r="F352" s="25"/>
      <c r="I352" s="23"/>
    </row>
    <row r="353" spans="1:9" ht="12.75">
      <c r="A353" s="2"/>
      <c r="B353" s="43"/>
      <c r="C353" s="2"/>
      <c r="D353" s="2"/>
      <c r="E353" s="2"/>
      <c r="F353" s="25"/>
      <c r="I353" s="23"/>
    </row>
    <row r="354" spans="1:9" ht="12.75">
      <c r="A354" s="2"/>
      <c r="B354" s="43"/>
      <c r="C354" s="2"/>
      <c r="D354" s="2"/>
      <c r="E354" s="2"/>
      <c r="F354" s="25"/>
      <c r="I354" s="23"/>
    </row>
    <row r="355" spans="1:9" ht="12.75">
      <c r="A355" s="2"/>
      <c r="B355" s="43"/>
      <c r="C355" s="2"/>
      <c r="D355" s="2"/>
      <c r="E355" s="2"/>
      <c r="F355" s="25"/>
      <c r="I355" s="23"/>
    </row>
    <row r="356" spans="1:9" ht="12.75">
      <c r="A356" s="2"/>
      <c r="B356" s="43"/>
      <c r="C356" s="2"/>
      <c r="D356" s="2"/>
      <c r="E356" s="2"/>
      <c r="F356" s="25"/>
      <c r="I356" s="23"/>
    </row>
    <row r="357" spans="1:9" ht="12.75">
      <c r="A357" s="2"/>
      <c r="B357" s="43"/>
      <c r="C357" s="2"/>
      <c r="D357" s="2"/>
      <c r="E357" s="2"/>
      <c r="F357" s="25"/>
      <c r="I357" s="23"/>
    </row>
    <row r="358" spans="1:9" ht="12.75">
      <c r="A358" s="2"/>
      <c r="B358" s="43"/>
      <c r="C358" s="2"/>
      <c r="D358" s="2"/>
      <c r="E358" s="2"/>
      <c r="F358" s="25"/>
      <c r="I358" s="23"/>
    </row>
    <row r="359" spans="1:9" ht="12.75">
      <c r="A359" s="2"/>
      <c r="B359" s="43"/>
      <c r="C359" s="2"/>
      <c r="D359" s="2"/>
      <c r="E359" s="2"/>
      <c r="F359" s="25"/>
      <c r="I359" s="23"/>
    </row>
    <row r="360" spans="1:9" ht="12.75">
      <c r="A360" s="2"/>
      <c r="B360" s="43"/>
      <c r="C360" s="2"/>
      <c r="D360" s="2"/>
      <c r="E360" s="2"/>
      <c r="F360" s="25"/>
      <c r="I360" s="23"/>
    </row>
    <row r="361" spans="1:9" ht="12.75">
      <c r="A361" s="2"/>
      <c r="B361" s="43"/>
      <c r="C361" s="2"/>
      <c r="D361" s="2"/>
      <c r="E361" s="2"/>
      <c r="F361" s="25"/>
      <c r="I361" s="23"/>
    </row>
    <row r="362" spans="1:9" ht="12.75">
      <c r="A362" s="2"/>
      <c r="B362" s="43"/>
      <c r="C362" s="2"/>
      <c r="D362" s="2"/>
      <c r="E362" s="2"/>
      <c r="F362" s="25"/>
      <c r="I362" s="23"/>
    </row>
    <row r="363" spans="1:9" ht="12.75">
      <c r="A363" s="2"/>
      <c r="B363" s="43"/>
      <c r="C363" s="2"/>
      <c r="D363" s="2"/>
      <c r="E363" s="2"/>
      <c r="F363" s="25"/>
      <c r="I363" s="23"/>
    </row>
    <row r="364" spans="1:9" ht="12.75">
      <c r="A364" s="2"/>
      <c r="B364" s="43"/>
      <c r="C364" s="2"/>
      <c r="D364" s="2"/>
      <c r="E364" s="2"/>
      <c r="F364" s="25"/>
      <c r="I364" s="23"/>
    </row>
    <row r="365" spans="1:9" ht="12.75">
      <c r="A365" s="2"/>
      <c r="B365" s="43"/>
      <c r="C365" s="2"/>
      <c r="D365" s="2"/>
      <c r="E365" s="2"/>
      <c r="F365" s="25"/>
      <c r="I365" s="23"/>
    </row>
    <row r="366" spans="1:9" ht="12.75">
      <c r="A366" s="2"/>
      <c r="B366" s="43"/>
      <c r="C366" s="2"/>
      <c r="D366" s="2"/>
      <c r="E366" s="2"/>
      <c r="F366" s="25"/>
      <c r="I366" s="23"/>
    </row>
    <row r="367" spans="1:9" ht="12.75">
      <c r="A367" s="2"/>
      <c r="B367" s="43"/>
      <c r="C367" s="2"/>
      <c r="D367" s="2"/>
      <c r="E367" s="2"/>
      <c r="F367" s="25"/>
      <c r="I367" s="23"/>
    </row>
    <row r="368" spans="1:9" ht="12.75">
      <c r="A368" s="2"/>
      <c r="B368" s="43"/>
      <c r="C368" s="2"/>
      <c r="D368" s="2"/>
      <c r="E368" s="2"/>
      <c r="F368" s="25"/>
      <c r="I368" s="23"/>
    </row>
    <row r="369" spans="1:9" ht="12.75">
      <c r="A369" s="2"/>
      <c r="B369" s="43"/>
      <c r="C369" s="2"/>
      <c r="D369" s="2"/>
      <c r="E369" s="2"/>
      <c r="F369" s="25"/>
      <c r="I369" s="23"/>
    </row>
    <row r="370" spans="1:9" ht="12.75">
      <c r="A370" s="2"/>
      <c r="B370" s="43"/>
      <c r="C370" s="2"/>
      <c r="D370" s="2"/>
      <c r="E370" s="2"/>
      <c r="F370" s="25"/>
      <c r="I370" s="23"/>
    </row>
    <row r="371" spans="1:9" ht="12.75">
      <c r="A371" s="2"/>
      <c r="B371" s="43"/>
      <c r="C371" s="2"/>
      <c r="D371" s="2"/>
      <c r="E371" s="2"/>
      <c r="F371" s="25"/>
      <c r="I371" s="23"/>
    </row>
    <row r="372" spans="1:9" ht="12.75">
      <c r="A372" s="2"/>
      <c r="B372" s="43"/>
      <c r="C372" s="2"/>
      <c r="D372" s="2"/>
      <c r="E372" s="2"/>
      <c r="F372" s="25"/>
      <c r="I372" s="23"/>
    </row>
    <row r="373" spans="1:9" ht="12.75">
      <c r="A373" s="2"/>
      <c r="B373" s="43"/>
      <c r="C373" s="2"/>
      <c r="D373" s="2"/>
      <c r="E373" s="2"/>
      <c r="F373" s="25"/>
      <c r="I373" s="23"/>
    </row>
    <row r="374" spans="1:9" ht="12.75">
      <c r="A374" s="2"/>
      <c r="B374" s="43"/>
      <c r="C374" s="2"/>
      <c r="D374" s="2"/>
      <c r="E374" s="2"/>
      <c r="F374" s="25"/>
      <c r="I374" s="23"/>
    </row>
    <row r="375" spans="1:9" ht="12.75">
      <c r="A375" s="2"/>
      <c r="B375" s="43"/>
      <c r="C375" s="2"/>
      <c r="D375" s="2"/>
      <c r="E375" s="2"/>
      <c r="F375" s="25"/>
      <c r="I375" s="23"/>
    </row>
    <row r="376" spans="1:9" ht="12.75">
      <c r="A376" s="2"/>
      <c r="B376" s="43"/>
      <c r="C376" s="2"/>
      <c r="D376" s="2"/>
      <c r="E376" s="2"/>
      <c r="F376" s="25"/>
      <c r="I376" s="23"/>
    </row>
    <row r="377" spans="1:9" ht="12.75">
      <c r="A377" s="2"/>
      <c r="B377" s="43"/>
      <c r="C377" s="2"/>
      <c r="D377" s="2"/>
      <c r="E377" s="2"/>
      <c r="F377" s="25"/>
      <c r="I377" s="23"/>
    </row>
    <row r="378" spans="1:9" ht="12.75">
      <c r="A378" s="2"/>
      <c r="B378" s="43"/>
      <c r="C378" s="2"/>
      <c r="D378" s="2"/>
      <c r="E378" s="2"/>
      <c r="F378" s="25"/>
      <c r="I378" s="23"/>
    </row>
    <row r="379" spans="1:9" ht="12.75">
      <c r="A379" s="2"/>
      <c r="B379" s="43"/>
      <c r="C379" s="2"/>
      <c r="D379" s="2"/>
      <c r="E379" s="2"/>
      <c r="F379" s="25"/>
      <c r="I379" s="23"/>
    </row>
    <row r="380" spans="1:9" ht="12.75">
      <c r="A380" s="2"/>
      <c r="B380" s="43"/>
      <c r="C380" s="2"/>
      <c r="D380" s="2"/>
      <c r="E380" s="2"/>
      <c r="F380" s="25"/>
      <c r="I380" s="23"/>
    </row>
    <row r="381" spans="1:9" ht="12.75">
      <c r="A381" s="2"/>
      <c r="B381" s="43"/>
      <c r="C381" s="2"/>
      <c r="D381" s="2"/>
      <c r="E381" s="2"/>
      <c r="F381" s="25"/>
      <c r="I381" s="23"/>
    </row>
    <row r="382" spans="1:9" ht="12.75">
      <c r="A382" s="2"/>
      <c r="B382" s="43"/>
      <c r="C382" s="2"/>
      <c r="D382" s="2"/>
      <c r="E382" s="2"/>
      <c r="F382" s="25"/>
      <c r="I382" s="23"/>
    </row>
    <row r="383" spans="1:9" ht="12.75">
      <c r="A383" s="2"/>
      <c r="B383" s="43"/>
      <c r="C383" s="2"/>
      <c r="D383" s="2"/>
      <c r="E383" s="2"/>
      <c r="F383" s="25"/>
      <c r="I383" s="23"/>
    </row>
    <row r="384" spans="1:9" ht="12.75">
      <c r="A384" s="2"/>
      <c r="B384" s="43"/>
      <c r="C384" s="2"/>
      <c r="D384" s="2"/>
      <c r="E384" s="2"/>
      <c r="F384" s="25"/>
      <c r="I384" s="23"/>
    </row>
    <row r="385" spans="1:9" ht="12.75">
      <c r="A385" s="2"/>
      <c r="B385" s="43"/>
      <c r="C385" s="2"/>
      <c r="D385" s="2"/>
      <c r="E385" s="2"/>
      <c r="F385" s="25"/>
      <c r="I385" s="23"/>
    </row>
    <row r="386" spans="1:9" ht="12.75">
      <c r="A386" s="2"/>
      <c r="B386" s="43"/>
      <c r="C386" s="2"/>
      <c r="D386" s="2"/>
      <c r="E386" s="2"/>
      <c r="F386" s="25"/>
      <c r="I386" s="23"/>
    </row>
    <row r="387" spans="1:9" ht="12.75">
      <c r="A387" s="2"/>
      <c r="B387" s="43"/>
      <c r="C387" s="2"/>
      <c r="D387" s="2"/>
      <c r="E387" s="2"/>
      <c r="F387" s="25"/>
      <c r="I387" s="23"/>
    </row>
    <row r="388" spans="1:9" ht="12.75">
      <c r="A388" s="2"/>
      <c r="B388" s="43"/>
      <c r="C388" s="2"/>
      <c r="D388" s="2"/>
      <c r="E388" s="2"/>
      <c r="F388" s="25"/>
      <c r="I388" s="23"/>
    </row>
    <row r="389" spans="1:9" ht="12.75">
      <c r="A389" s="2"/>
      <c r="B389" s="43"/>
      <c r="C389" s="2"/>
      <c r="D389" s="2"/>
      <c r="E389" s="2"/>
      <c r="F389" s="25"/>
      <c r="I389" s="23"/>
    </row>
    <row r="390" spans="1:9" ht="12.75">
      <c r="A390" s="2"/>
      <c r="B390" s="43"/>
      <c r="C390" s="2"/>
      <c r="D390" s="2"/>
      <c r="E390" s="2"/>
      <c r="F390" s="25"/>
      <c r="I390" s="23"/>
    </row>
    <row r="391" spans="1:9" ht="12.75">
      <c r="A391" s="2"/>
      <c r="B391" s="43"/>
      <c r="C391" s="2"/>
      <c r="D391" s="2"/>
      <c r="E391" s="2"/>
      <c r="F391" s="25"/>
      <c r="I391" s="23"/>
    </row>
    <row r="392" spans="1:9" ht="12.75">
      <c r="A392" s="2"/>
      <c r="B392" s="43"/>
      <c r="C392" s="2"/>
      <c r="D392" s="2"/>
      <c r="E392" s="2"/>
      <c r="F392" s="25"/>
      <c r="I392" s="23"/>
    </row>
    <row r="393" spans="1:9" ht="12.75">
      <c r="A393" s="2"/>
      <c r="B393" s="43"/>
      <c r="C393" s="2"/>
      <c r="D393" s="2"/>
      <c r="E393" s="2"/>
      <c r="F393" s="25"/>
      <c r="I393" s="23"/>
    </row>
    <row r="394" spans="1:9" ht="12.75">
      <c r="A394" s="2"/>
      <c r="B394" s="43"/>
      <c r="C394" s="2"/>
      <c r="D394" s="2"/>
      <c r="E394" s="2"/>
      <c r="F394" s="25"/>
      <c r="I394" s="23"/>
    </row>
    <row r="395" spans="1:9" ht="12.75">
      <c r="A395" s="2"/>
      <c r="B395" s="43"/>
      <c r="C395" s="2"/>
      <c r="D395" s="2"/>
      <c r="E395" s="2"/>
      <c r="F395" s="25"/>
      <c r="I395" s="23"/>
    </row>
    <row r="396" spans="1:9" ht="12.75">
      <c r="A396" s="2"/>
      <c r="B396" s="43"/>
      <c r="C396" s="2"/>
      <c r="D396" s="2"/>
      <c r="E396" s="2"/>
      <c r="F396" s="25"/>
      <c r="I396" s="23"/>
    </row>
    <row r="397" spans="1:9" ht="12.75">
      <c r="A397" s="2"/>
      <c r="B397" s="43"/>
      <c r="C397" s="2"/>
      <c r="D397" s="2"/>
      <c r="E397" s="2"/>
      <c r="F397" s="25"/>
      <c r="I397" s="23"/>
    </row>
    <row r="398" spans="1:9" ht="12.75">
      <c r="A398" s="2"/>
      <c r="B398" s="43"/>
      <c r="C398" s="2"/>
      <c r="D398" s="2"/>
      <c r="E398" s="2"/>
      <c r="F398" s="25"/>
      <c r="I398" s="23"/>
    </row>
    <row r="399" spans="1:9" ht="12.75">
      <c r="A399" s="2"/>
      <c r="B399" s="43"/>
      <c r="C399" s="2"/>
      <c r="D399" s="2"/>
      <c r="E399" s="2"/>
      <c r="F399" s="25"/>
      <c r="I399" s="23"/>
    </row>
    <row r="400" spans="1:9" ht="12.75">
      <c r="A400" s="2"/>
      <c r="B400" s="43"/>
      <c r="C400" s="2"/>
      <c r="D400" s="2"/>
      <c r="E400" s="2"/>
      <c r="F400" s="25"/>
      <c r="I400" s="23"/>
    </row>
    <row r="401" spans="1:9" ht="12.75">
      <c r="A401" s="2"/>
      <c r="B401" s="43"/>
      <c r="C401" s="2"/>
      <c r="D401" s="2"/>
      <c r="E401" s="2"/>
      <c r="F401" s="25"/>
      <c r="I401" s="23"/>
    </row>
    <row r="402" spans="1:9" ht="12.75">
      <c r="A402" s="2"/>
      <c r="B402" s="43"/>
      <c r="C402" s="2"/>
      <c r="D402" s="2"/>
      <c r="E402" s="2"/>
      <c r="F402" s="25"/>
      <c r="I402" s="23"/>
    </row>
    <row r="403" spans="1:9" ht="12.75">
      <c r="A403" s="2"/>
      <c r="B403" s="43"/>
      <c r="C403" s="2"/>
      <c r="D403" s="2"/>
      <c r="E403" s="2"/>
      <c r="F403" s="25"/>
      <c r="I403" s="23"/>
    </row>
    <row r="404" spans="1:9" ht="12.75">
      <c r="A404" s="2"/>
      <c r="B404" s="43"/>
      <c r="C404" s="2"/>
      <c r="D404" s="2"/>
      <c r="E404" s="2"/>
      <c r="F404" s="25"/>
      <c r="I404" s="23"/>
    </row>
    <row r="405" spans="1:9" ht="12.75">
      <c r="A405" s="2"/>
      <c r="B405" s="43"/>
      <c r="C405" s="2"/>
      <c r="D405" s="2"/>
      <c r="E405" s="2"/>
      <c r="F405" s="25"/>
      <c r="I405" s="23"/>
    </row>
    <row r="406" spans="1:9" ht="12.75">
      <c r="A406" s="2"/>
      <c r="B406" s="43"/>
      <c r="C406" s="2"/>
      <c r="D406" s="2"/>
      <c r="E406" s="2"/>
      <c r="F406" s="25"/>
      <c r="I406" s="23"/>
    </row>
    <row r="407" spans="1:9" ht="12.75">
      <c r="A407" s="2"/>
      <c r="B407" s="43"/>
      <c r="C407" s="2"/>
      <c r="D407" s="2"/>
      <c r="E407" s="2"/>
      <c r="F407" s="25"/>
      <c r="I407" s="23"/>
    </row>
    <row r="408" spans="1:9" ht="12.75">
      <c r="A408" s="2"/>
      <c r="B408" s="43"/>
      <c r="C408" s="2"/>
      <c r="D408" s="2"/>
      <c r="E408" s="2"/>
      <c r="F408" s="25"/>
      <c r="I408" s="23"/>
    </row>
    <row r="409" spans="1:9" ht="12.75">
      <c r="A409" s="2"/>
      <c r="B409" s="43"/>
      <c r="C409" s="2"/>
      <c r="D409" s="2"/>
      <c r="E409" s="2"/>
      <c r="F409" s="25"/>
      <c r="I409" s="23"/>
    </row>
    <row r="410" spans="1:9" ht="12.75">
      <c r="A410" s="2"/>
      <c r="B410" s="43"/>
      <c r="C410" s="2"/>
      <c r="D410" s="2"/>
      <c r="E410" s="2"/>
      <c r="F410" s="25"/>
      <c r="I410" s="23"/>
    </row>
    <row r="411" spans="1:9" ht="12.75">
      <c r="A411" s="2"/>
      <c r="B411" s="43"/>
      <c r="C411" s="2"/>
      <c r="D411" s="2"/>
      <c r="E411" s="2"/>
      <c r="F411" s="25"/>
      <c r="I411" s="23"/>
    </row>
    <row r="412" spans="1:9" ht="12.75">
      <c r="A412" s="2"/>
      <c r="B412" s="43"/>
      <c r="C412" s="2"/>
      <c r="D412" s="2"/>
      <c r="E412" s="2"/>
      <c r="F412" s="25"/>
      <c r="I412" s="23"/>
    </row>
    <row r="413" spans="1:9" ht="12.75">
      <c r="A413" s="2"/>
      <c r="B413" s="43"/>
      <c r="C413" s="2"/>
      <c r="D413" s="2"/>
      <c r="E413" s="2"/>
      <c r="F413" s="25"/>
      <c r="I413" s="23"/>
    </row>
    <row r="414" spans="1:9" ht="12.75">
      <c r="A414" s="2"/>
      <c r="B414" s="43"/>
      <c r="C414" s="2"/>
      <c r="D414" s="2"/>
      <c r="E414" s="2"/>
      <c r="F414" s="25"/>
      <c r="I414" s="23"/>
    </row>
    <row r="415" spans="1:9" ht="12.75">
      <c r="A415" s="2"/>
      <c r="B415" s="43"/>
      <c r="C415" s="2"/>
      <c r="D415" s="2"/>
      <c r="E415" s="2"/>
      <c r="F415" s="25"/>
      <c r="I415" s="23"/>
    </row>
    <row r="416" spans="1:9" ht="12.75">
      <c r="A416" s="2"/>
      <c r="B416" s="43"/>
      <c r="C416" s="2"/>
      <c r="D416" s="2"/>
      <c r="E416" s="2"/>
      <c r="F416" s="25"/>
      <c r="I416" s="23"/>
    </row>
    <row r="417" spans="1:9" ht="12.75">
      <c r="A417" s="2"/>
      <c r="B417" s="43"/>
      <c r="C417" s="2"/>
      <c r="D417" s="2"/>
      <c r="E417" s="2"/>
      <c r="F417" s="25"/>
      <c r="I417" s="23"/>
    </row>
    <row r="418" spans="1:9" ht="12.75">
      <c r="A418" s="2"/>
      <c r="B418" s="43"/>
      <c r="C418" s="2"/>
      <c r="D418" s="2"/>
      <c r="E418" s="2"/>
      <c r="F418" s="25"/>
      <c r="I418" s="23"/>
    </row>
    <row r="419" spans="1:9" ht="12.75">
      <c r="A419" s="2"/>
      <c r="B419" s="43"/>
      <c r="C419" s="2"/>
      <c r="D419" s="2"/>
      <c r="E419" s="2"/>
      <c r="F419" s="25"/>
      <c r="I419" s="23"/>
    </row>
    <row r="420" spans="1:9" ht="12.75">
      <c r="A420" s="2"/>
      <c r="B420" s="43"/>
      <c r="C420" s="2"/>
      <c r="D420" s="2"/>
      <c r="E420" s="2"/>
      <c r="F420" s="25"/>
      <c r="I420" s="23"/>
    </row>
    <row r="421" spans="1:9" ht="12.75">
      <c r="A421" s="2"/>
      <c r="B421" s="43"/>
      <c r="C421" s="2"/>
      <c r="D421" s="2"/>
      <c r="E421" s="2"/>
      <c r="F421" s="25"/>
      <c r="I421" s="23"/>
    </row>
    <row r="422" spans="1:9" ht="12.75">
      <c r="A422" s="2"/>
      <c r="B422" s="43"/>
      <c r="C422" s="2"/>
      <c r="D422" s="2"/>
      <c r="E422" s="2"/>
      <c r="F422" s="25"/>
      <c r="I422" s="23"/>
    </row>
    <row r="423" spans="1:9" ht="12.75">
      <c r="A423" s="2"/>
      <c r="B423" s="43"/>
      <c r="C423" s="2"/>
      <c r="D423" s="2"/>
      <c r="E423" s="2"/>
      <c r="F423" s="25"/>
      <c r="I423" s="23"/>
    </row>
    <row r="424" spans="1:9" ht="12.75">
      <c r="A424" s="2"/>
      <c r="B424" s="43"/>
      <c r="C424" s="2"/>
      <c r="D424" s="2"/>
      <c r="E424" s="2"/>
      <c r="F424" s="25"/>
      <c r="I424" s="23"/>
    </row>
    <row r="425" spans="1:9" ht="12.75">
      <c r="A425" s="2"/>
      <c r="B425" s="43"/>
      <c r="C425" s="2"/>
      <c r="D425" s="2"/>
      <c r="E425" s="2"/>
      <c r="F425" s="25"/>
      <c r="I425" s="23"/>
    </row>
    <row r="426" spans="1:9" ht="12.75">
      <c r="A426" s="2"/>
      <c r="B426" s="43"/>
      <c r="C426" s="2"/>
      <c r="D426" s="2"/>
      <c r="E426" s="2"/>
      <c r="F426" s="25"/>
      <c r="I426" s="23"/>
    </row>
    <row r="427" spans="1:9" ht="12.75">
      <c r="A427" s="2"/>
      <c r="B427" s="43"/>
      <c r="C427" s="2"/>
      <c r="D427" s="2"/>
      <c r="E427" s="2"/>
      <c r="F427" s="25"/>
      <c r="I427" s="23"/>
    </row>
    <row r="428" spans="1:9" ht="12.75">
      <c r="A428" s="2"/>
      <c r="B428" s="43"/>
      <c r="C428" s="2"/>
      <c r="D428" s="2"/>
      <c r="E428" s="2"/>
      <c r="F428" s="25"/>
      <c r="I428" s="23"/>
    </row>
    <row r="429" spans="1:9" ht="12.75">
      <c r="A429" s="2"/>
      <c r="B429" s="43"/>
      <c r="C429" s="2"/>
      <c r="D429" s="2"/>
      <c r="E429" s="2"/>
      <c r="F429" s="25"/>
      <c r="I429" s="23"/>
    </row>
    <row r="430" spans="1:9" ht="12.75">
      <c r="A430" s="2"/>
      <c r="B430" s="43"/>
      <c r="C430" s="2"/>
      <c r="D430" s="2"/>
      <c r="E430" s="2"/>
      <c r="F430" s="25"/>
      <c r="I430" s="23"/>
    </row>
    <row r="431" spans="1:9" ht="12.75">
      <c r="A431" s="2"/>
      <c r="B431" s="43"/>
      <c r="C431" s="2"/>
      <c r="D431" s="2"/>
      <c r="E431" s="2"/>
      <c r="F431" s="25"/>
      <c r="I431" s="23"/>
    </row>
    <row r="432" spans="1:9" ht="12.75">
      <c r="A432" s="2"/>
      <c r="B432" s="43"/>
      <c r="C432" s="2"/>
      <c r="D432" s="2"/>
      <c r="E432" s="2"/>
      <c r="F432" s="25"/>
      <c r="I432" s="23"/>
    </row>
    <row r="433" spans="1:9" ht="12.75">
      <c r="A433" s="2"/>
      <c r="B433" s="43"/>
      <c r="C433" s="2"/>
      <c r="D433" s="2"/>
      <c r="E433" s="2"/>
      <c r="F433" s="25"/>
      <c r="I433" s="23"/>
    </row>
    <row r="434" spans="1:9" ht="12.75">
      <c r="A434" s="2"/>
      <c r="B434" s="43"/>
      <c r="C434" s="2"/>
      <c r="D434" s="2"/>
      <c r="E434" s="2"/>
      <c r="F434" s="25"/>
      <c r="I434" s="23"/>
    </row>
    <row r="435" spans="1:9" ht="12.75">
      <c r="A435" s="2"/>
      <c r="B435" s="43"/>
      <c r="C435" s="2"/>
      <c r="D435" s="2"/>
      <c r="E435" s="2"/>
      <c r="F435" s="25"/>
      <c r="I435" s="23"/>
    </row>
    <row r="436" spans="1:9" ht="12.75">
      <c r="A436" s="2"/>
      <c r="B436" s="43"/>
      <c r="C436" s="2"/>
      <c r="D436" s="2"/>
      <c r="E436" s="2"/>
      <c r="F436" s="25"/>
      <c r="I436" s="23"/>
    </row>
    <row r="437" spans="1:9" ht="12.75">
      <c r="A437" s="2"/>
      <c r="B437" s="43"/>
      <c r="C437" s="2"/>
      <c r="D437" s="2"/>
      <c r="E437" s="2"/>
      <c r="F437" s="25"/>
      <c r="I437" s="23"/>
    </row>
    <row r="438" spans="1:9" ht="12.75">
      <c r="A438" s="2"/>
      <c r="B438" s="43"/>
      <c r="C438" s="2"/>
      <c r="D438" s="2"/>
      <c r="E438" s="2"/>
      <c r="F438" s="25"/>
      <c r="I438" s="23"/>
    </row>
    <row r="439" spans="1:9" ht="12.75">
      <c r="A439" s="2"/>
      <c r="B439" s="43"/>
      <c r="C439" s="2"/>
      <c r="D439" s="2"/>
      <c r="E439" s="2"/>
      <c r="F439" s="25"/>
      <c r="I439" s="23"/>
    </row>
    <row r="440" spans="1:9" ht="12.75">
      <c r="A440" s="2"/>
      <c r="B440" s="43"/>
      <c r="C440" s="2"/>
      <c r="D440" s="2"/>
      <c r="E440" s="2"/>
      <c r="F440" s="25"/>
      <c r="I440" s="23"/>
    </row>
    <row r="441" spans="1:9" ht="12.75">
      <c r="A441" s="2"/>
      <c r="B441" s="43"/>
      <c r="C441" s="2"/>
      <c r="D441" s="2"/>
      <c r="E441" s="2"/>
      <c r="F441" s="25"/>
      <c r="I441" s="23"/>
    </row>
    <row r="442" spans="1:9" ht="12.75">
      <c r="A442" s="2"/>
      <c r="B442" s="43"/>
      <c r="C442" s="2"/>
      <c r="D442" s="2"/>
      <c r="E442" s="2"/>
      <c r="F442" s="25"/>
      <c r="I442" s="23"/>
    </row>
    <row r="443" spans="1:9" ht="12.75">
      <c r="A443" s="2"/>
      <c r="B443" s="43"/>
      <c r="C443" s="2"/>
      <c r="D443" s="2"/>
      <c r="E443" s="2"/>
      <c r="F443" s="25"/>
      <c r="I443" s="23"/>
    </row>
    <row r="444" spans="1:9" ht="12.75">
      <c r="A444" s="2"/>
      <c r="B444" s="43"/>
      <c r="C444" s="2"/>
      <c r="D444" s="2"/>
      <c r="E444" s="2"/>
      <c r="F444" s="25"/>
      <c r="I444" s="23"/>
    </row>
    <row r="445" spans="1:9" ht="12.75">
      <c r="A445" s="2"/>
      <c r="B445" s="43"/>
      <c r="C445" s="2"/>
      <c r="D445" s="2"/>
      <c r="E445" s="2"/>
      <c r="F445" s="25"/>
      <c r="I445" s="23"/>
    </row>
    <row r="446" spans="1:9" ht="12.75">
      <c r="A446" s="2"/>
      <c r="B446" s="43"/>
      <c r="C446" s="2"/>
      <c r="D446" s="2"/>
      <c r="E446" s="2"/>
      <c r="F446" s="25"/>
      <c r="I446" s="23"/>
    </row>
    <row r="447" spans="1:9" ht="12.75">
      <c r="A447" s="2"/>
      <c r="B447" s="43"/>
      <c r="C447" s="2"/>
      <c r="D447" s="2"/>
      <c r="E447" s="2"/>
      <c r="F447" s="25"/>
      <c r="I447" s="23"/>
    </row>
    <row r="448" spans="1:9" ht="12.75">
      <c r="A448" s="2"/>
      <c r="B448" s="43"/>
      <c r="C448" s="2"/>
      <c r="D448" s="2"/>
      <c r="E448" s="2"/>
      <c r="F448" s="25"/>
      <c r="I448" s="23"/>
    </row>
    <row r="449" spans="1:9" ht="12.75">
      <c r="A449" s="2"/>
      <c r="B449" s="43"/>
      <c r="C449" s="2"/>
      <c r="D449" s="2"/>
      <c r="E449" s="2"/>
      <c r="F449" s="25"/>
      <c r="I449" s="23"/>
    </row>
    <row r="450" spans="1:9" ht="12.75">
      <c r="A450" s="2"/>
      <c r="B450" s="43"/>
      <c r="C450" s="2"/>
      <c r="D450" s="2"/>
      <c r="E450" s="2"/>
      <c r="F450" s="25"/>
      <c r="I450" s="23"/>
    </row>
    <row r="451" spans="1:9" ht="12.75">
      <c r="A451" s="2"/>
      <c r="B451" s="43"/>
      <c r="C451" s="2"/>
      <c r="D451" s="2"/>
      <c r="E451" s="2"/>
      <c r="F451" s="25"/>
      <c r="I451" s="23"/>
    </row>
    <row r="452" spans="1:9" ht="12.75">
      <c r="A452" s="2"/>
      <c r="B452" s="43"/>
      <c r="C452" s="2"/>
      <c r="D452" s="2"/>
      <c r="E452" s="2"/>
      <c r="F452" s="25"/>
      <c r="I452" s="23"/>
    </row>
    <row r="453" spans="1:9" ht="12.75">
      <c r="A453" s="2"/>
      <c r="B453" s="43"/>
      <c r="C453" s="2"/>
      <c r="D453" s="2"/>
      <c r="E453" s="2"/>
      <c r="F453" s="25"/>
      <c r="I453" s="23"/>
    </row>
    <row r="454" spans="1:9" ht="12.75">
      <c r="A454" s="2"/>
      <c r="B454" s="43"/>
      <c r="C454" s="2"/>
      <c r="D454" s="2"/>
      <c r="E454" s="2"/>
      <c r="F454" s="25"/>
      <c r="I454" s="23"/>
    </row>
    <row r="455" spans="1:9" ht="12.75">
      <c r="A455" s="2"/>
      <c r="B455" s="43"/>
      <c r="C455" s="2"/>
      <c r="D455" s="2"/>
      <c r="E455" s="2"/>
      <c r="F455" s="25"/>
      <c r="I455" s="23"/>
    </row>
    <row r="456" spans="1:9" ht="12.75">
      <c r="A456" s="2"/>
      <c r="B456" s="43"/>
      <c r="C456" s="2"/>
      <c r="D456" s="2"/>
      <c r="E456" s="2"/>
      <c r="F456" s="25"/>
      <c r="I456" s="23"/>
    </row>
    <row r="457" spans="1:9" ht="12.75">
      <c r="A457" s="2"/>
      <c r="B457" s="43"/>
      <c r="C457" s="2"/>
      <c r="D457" s="2"/>
      <c r="E457" s="2"/>
      <c r="F457" s="25"/>
      <c r="I457" s="23"/>
    </row>
    <row r="458" spans="1:9" ht="12.75">
      <c r="A458" s="2"/>
      <c r="B458" s="43"/>
      <c r="C458" s="2"/>
      <c r="D458" s="2"/>
      <c r="E458" s="2"/>
      <c r="F458" s="25"/>
      <c r="I458" s="23"/>
    </row>
    <row r="459" spans="1:9" ht="12.75">
      <c r="A459" s="2"/>
      <c r="B459" s="43"/>
      <c r="C459" s="2"/>
      <c r="D459" s="2"/>
      <c r="E459" s="2"/>
      <c r="F459" s="25"/>
      <c r="I459" s="23"/>
    </row>
    <row r="460" spans="1:9" ht="12.75">
      <c r="A460" s="2"/>
      <c r="B460" s="43"/>
      <c r="C460" s="2"/>
      <c r="D460" s="2"/>
      <c r="E460" s="2"/>
      <c r="F460" s="25"/>
      <c r="I460" s="23"/>
    </row>
    <row r="461" spans="1:9" ht="12.75">
      <c r="A461" s="2"/>
      <c r="B461" s="43"/>
      <c r="C461" s="2"/>
      <c r="D461" s="2"/>
      <c r="E461" s="2"/>
      <c r="F461" s="25"/>
      <c r="I461" s="23"/>
    </row>
    <row r="462" spans="1:9" ht="12.75">
      <c r="A462" s="2"/>
      <c r="B462" s="43"/>
      <c r="C462" s="2"/>
      <c r="D462" s="2"/>
      <c r="E462" s="2"/>
      <c r="F462" s="25"/>
      <c r="I462" s="23"/>
    </row>
    <row r="463" spans="1:9" ht="12.75">
      <c r="A463" s="2"/>
      <c r="B463" s="43"/>
      <c r="C463" s="2"/>
      <c r="D463" s="2"/>
      <c r="E463" s="2"/>
      <c r="F463" s="25"/>
      <c r="I463" s="23"/>
    </row>
    <row r="464" spans="1:9" ht="12.75">
      <c r="A464" s="2"/>
      <c r="B464" s="43"/>
      <c r="C464" s="2"/>
      <c r="D464" s="2"/>
      <c r="E464" s="2"/>
      <c r="F464" s="25"/>
      <c r="I464" s="23"/>
    </row>
    <row r="465" spans="1:9" ht="12.75">
      <c r="A465" s="2"/>
      <c r="B465" s="43"/>
      <c r="C465" s="2"/>
      <c r="D465" s="2"/>
      <c r="E465" s="2"/>
      <c r="F465" s="25"/>
      <c r="I465" s="23"/>
    </row>
    <row r="466" spans="1:9" ht="12.75">
      <c r="A466" s="2"/>
      <c r="B466" s="43"/>
      <c r="C466" s="2"/>
      <c r="D466" s="2"/>
      <c r="E466" s="2"/>
      <c r="F466" s="25"/>
      <c r="I466" s="23"/>
    </row>
    <row r="467" spans="1:9" ht="12.75">
      <c r="A467" s="2"/>
      <c r="B467" s="43"/>
      <c r="C467" s="2"/>
      <c r="D467" s="2"/>
      <c r="E467" s="2"/>
      <c r="F467" s="25"/>
      <c r="I467" s="23"/>
    </row>
    <row r="468" spans="1:9" ht="12.75">
      <c r="A468" s="2"/>
      <c r="B468" s="43"/>
      <c r="C468" s="2"/>
      <c r="D468" s="2"/>
      <c r="E468" s="2"/>
      <c r="F468" s="25"/>
      <c r="I468" s="23"/>
    </row>
    <row r="469" spans="1:9" ht="12.75">
      <c r="A469" s="2"/>
      <c r="B469" s="43"/>
      <c r="C469" s="2"/>
      <c r="D469" s="2"/>
      <c r="E469" s="2"/>
      <c r="F469" s="25"/>
      <c r="I469" s="23"/>
    </row>
    <row r="470" spans="1:9" ht="12.75">
      <c r="A470" s="2"/>
      <c r="B470" s="43"/>
      <c r="C470" s="2"/>
      <c r="D470" s="2"/>
      <c r="E470" s="2"/>
      <c r="F470" s="25"/>
      <c r="I470" s="23"/>
    </row>
    <row r="471" spans="1:9" ht="12.75">
      <c r="A471" s="2"/>
      <c r="B471" s="43"/>
      <c r="C471" s="2"/>
      <c r="D471" s="2"/>
      <c r="E471" s="2"/>
      <c r="F471" s="25"/>
      <c r="I471" s="23"/>
    </row>
    <row r="472" spans="1:9" ht="12.75">
      <c r="A472" s="2"/>
      <c r="B472" s="43"/>
      <c r="C472" s="2"/>
      <c r="D472" s="2"/>
      <c r="E472" s="2"/>
      <c r="F472" s="25"/>
      <c r="I472" s="23"/>
    </row>
    <row r="473" spans="1:9" ht="12.75">
      <c r="A473" s="2"/>
      <c r="B473" s="43"/>
      <c r="C473" s="2"/>
      <c r="D473" s="2"/>
      <c r="E473" s="2"/>
      <c r="F473" s="25"/>
      <c r="I473" s="23"/>
    </row>
    <row r="474" spans="1:9" ht="12.75">
      <c r="A474" s="2"/>
      <c r="B474" s="43"/>
      <c r="C474" s="2"/>
      <c r="D474" s="2"/>
      <c r="E474" s="2"/>
      <c r="F474" s="25"/>
      <c r="I474" s="23"/>
    </row>
    <row r="475" spans="1:9" ht="12.75">
      <c r="A475" s="2"/>
      <c r="B475" s="43"/>
      <c r="C475" s="2"/>
      <c r="D475" s="2"/>
      <c r="E475" s="2"/>
      <c r="F475" s="25"/>
      <c r="I475" s="23"/>
    </row>
    <row r="476" spans="1:9" ht="12.75">
      <c r="A476" s="2"/>
      <c r="B476" s="43"/>
      <c r="C476" s="2"/>
      <c r="D476" s="2"/>
      <c r="E476" s="2"/>
      <c r="F476" s="25"/>
      <c r="I476" s="23"/>
    </row>
    <row r="477" spans="1:9" ht="12.75">
      <c r="A477" s="2"/>
      <c r="B477" s="43"/>
      <c r="C477" s="2"/>
      <c r="D477" s="2"/>
      <c r="E477" s="2"/>
      <c r="F477" s="25"/>
      <c r="I477" s="23"/>
    </row>
    <row r="478" spans="1:9" ht="12.75">
      <c r="A478" s="2"/>
      <c r="B478" s="43"/>
      <c r="C478" s="2"/>
      <c r="D478" s="2"/>
      <c r="E478" s="2"/>
      <c r="F478" s="25"/>
      <c r="I478" s="23"/>
    </row>
    <row r="479" spans="1:9" ht="12.75">
      <c r="A479" s="2"/>
      <c r="B479" s="43"/>
      <c r="C479" s="2"/>
      <c r="D479" s="2"/>
      <c r="E479" s="2"/>
      <c r="F479" s="25"/>
      <c r="I479" s="23"/>
    </row>
    <row r="480" spans="1:9" ht="12.75">
      <c r="A480" s="2"/>
      <c r="B480" s="43"/>
      <c r="C480" s="2"/>
      <c r="D480" s="2"/>
      <c r="E480" s="2"/>
      <c r="F480" s="25"/>
      <c r="I480" s="23"/>
    </row>
    <row r="481" spans="1:9" ht="12.75">
      <c r="A481" s="2"/>
      <c r="B481" s="43"/>
      <c r="C481" s="2"/>
      <c r="D481" s="2"/>
      <c r="E481" s="2"/>
      <c r="F481" s="25"/>
      <c r="I481" s="23"/>
    </row>
    <row r="482" spans="1:9" ht="12.75">
      <c r="A482" s="2"/>
      <c r="B482" s="43"/>
      <c r="C482" s="2"/>
      <c r="D482" s="2"/>
      <c r="E482" s="2"/>
      <c r="F482" s="25"/>
      <c r="I482" s="23"/>
    </row>
    <row r="483" spans="1:9" ht="12.75">
      <c r="A483" s="2"/>
      <c r="B483" s="43"/>
      <c r="C483" s="2"/>
      <c r="D483" s="2"/>
      <c r="E483" s="2"/>
      <c r="F483" s="25"/>
      <c r="I483" s="23"/>
    </row>
    <row r="484" spans="1:9" ht="12.75">
      <c r="A484" s="2"/>
      <c r="B484" s="43"/>
      <c r="C484" s="2"/>
      <c r="D484" s="2"/>
      <c r="E484" s="2"/>
      <c r="F484" s="25"/>
      <c r="I484" s="23"/>
    </row>
    <row r="485" spans="1:9" ht="12.75">
      <c r="A485" s="2"/>
      <c r="B485" s="43"/>
      <c r="C485" s="2"/>
      <c r="D485" s="2"/>
      <c r="E485" s="2"/>
      <c r="F485" s="25"/>
      <c r="I485" s="23"/>
    </row>
    <row r="486" spans="1:9" ht="12.75">
      <c r="A486" s="2"/>
      <c r="B486" s="43"/>
      <c r="C486" s="2"/>
      <c r="D486" s="2"/>
      <c r="E486" s="2"/>
      <c r="F486" s="25"/>
      <c r="I486" s="23"/>
    </row>
    <row r="487" spans="1:9" ht="12.75">
      <c r="A487" s="2"/>
      <c r="B487" s="43"/>
      <c r="C487" s="2"/>
      <c r="D487" s="2"/>
      <c r="E487" s="2"/>
      <c r="F487" s="25"/>
      <c r="I487" s="23"/>
    </row>
    <row r="488" spans="1:9" ht="12.75">
      <c r="A488" s="2"/>
      <c r="B488" s="43"/>
      <c r="C488" s="2"/>
      <c r="D488" s="2"/>
      <c r="E488" s="2"/>
      <c r="F488" s="25"/>
      <c r="I488" s="23"/>
    </row>
    <row r="489" spans="1:9" ht="12.75">
      <c r="A489" s="2"/>
      <c r="B489" s="43"/>
      <c r="C489" s="2"/>
      <c r="D489" s="2"/>
      <c r="E489" s="2"/>
      <c r="F489" s="25"/>
      <c r="I489" s="23"/>
    </row>
    <row r="490" spans="1:9" ht="12.75">
      <c r="A490" s="2"/>
      <c r="B490" s="43"/>
      <c r="C490" s="2"/>
      <c r="D490" s="2"/>
      <c r="E490" s="2"/>
      <c r="F490" s="25"/>
      <c r="I490" s="23"/>
    </row>
    <row r="491" spans="1:9" ht="12.75">
      <c r="A491" s="2"/>
      <c r="B491" s="43"/>
      <c r="C491" s="2"/>
      <c r="D491" s="2"/>
      <c r="E491" s="2"/>
      <c r="F491" s="25"/>
      <c r="I491" s="23"/>
    </row>
    <row r="492" spans="1:9" ht="12.75">
      <c r="A492" s="2"/>
      <c r="B492" s="43"/>
      <c r="C492" s="2"/>
      <c r="D492" s="2"/>
      <c r="E492" s="2"/>
      <c r="F492" s="25"/>
      <c r="I492" s="23"/>
    </row>
    <row r="493" spans="1:9" ht="12.75">
      <c r="A493" s="2"/>
      <c r="B493" s="43"/>
      <c r="C493" s="2"/>
      <c r="D493" s="2"/>
      <c r="E493" s="2"/>
      <c r="F493" s="25"/>
      <c r="I493" s="23"/>
    </row>
    <row r="494" spans="1:9" ht="12.75">
      <c r="A494" s="2"/>
      <c r="B494" s="43"/>
      <c r="C494" s="2"/>
      <c r="D494" s="2"/>
      <c r="E494" s="2"/>
      <c r="F494" s="25"/>
      <c r="I494" s="23"/>
    </row>
    <row r="495" spans="1:9" ht="12.75">
      <c r="A495" s="2"/>
      <c r="B495" s="43"/>
      <c r="C495" s="2"/>
      <c r="D495" s="2"/>
      <c r="E495" s="2"/>
      <c r="F495" s="25"/>
      <c r="I495" s="23"/>
    </row>
    <row r="496" spans="1:9" ht="12.75">
      <c r="A496" s="2"/>
      <c r="B496" s="43"/>
      <c r="C496" s="2"/>
      <c r="D496" s="2"/>
      <c r="E496" s="2"/>
      <c r="F496" s="25"/>
      <c r="I496" s="23"/>
    </row>
    <row r="497" spans="1:9" ht="12.75">
      <c r="A497" s="2"/>
      <c r="B497" s="43"/>
      <c r="C497" s="2"/>
      <c r="D497" s="2"/>
      <c r="E497" s="2"/>
      <c r="F497" s="25"/>
      <c r="I497" s="23"/>
    </row>
    <row r="498" spans="1:9" ht="12.75">
      <c r="A498" s="2"/>
      <c r="B498" s="43"/>
      <c r="C498" s="2"/>
      <c r="D498" s="2"/>
      <c r="E498" s="2"/>
      <c r="F498" s="25"/>
      <c r="I498" s="23"/>
    </row>
    <row r="499" spans="1:9" ht="12.75">
      <c r="A499" s="2"/>
      <c r="B499" s="43"/>
      <c r="C499" s="2"/>
      <c r="D499" s="2"/>
      <c r="E499" s="2"/>
      <c r="F499" s="25"/>
      <c r="I499" s="23"/>
    </row>
    <row r="500" spans="1:9" ht="12.75">
      <c r="A500" s="2"/>
      <c r="B500" s="43"/>
      <c r="C500" s="2"/>
      <c r="D500" s="2"/>
      <c r="E500" s="2"/>
      <c r="F500" s="25"/>
      <c r="I500" s="23"/>
    </row>
    <row r="501" spans="1:9" ht="12.75">
      <c r="A501" s="2"/>
      <c r="B501" s="43"/>
      <c r="C501" s="2"/>
      <c r="D501" s="2"/>
      <c r="E501" s="2"/>
      <c r="F501" s="25"/>
      <c r="I501" s="23"/>
    </row>
    <row r="502" spans="1:9" ht="12.75">
      <c r="A502" s="2"/>
      <c r="B502" s="43"/>
      <c r="C502" s="2"/>
      <c r="D502" s="2"/>
      <c r="E502" s="2"/>
      <c r="F502" s="25"/>
      <c r="I502" s="23"/>
    </row>
    <row r="503" spans="1:9" ht="12.75">
      <c r="A503" s="2"/>
      <c r="B503" s="43"/>
      <c r="C503" s="2"/>
      <c r="D503" s="2"/>
      <c r="E503" s="2"/>
      <c r="F503" s="25"/>
      <c r="I503" s="23"/>
    </row>
    <row r="504" spans="1:9" ht="12.75">
      <c r="A504" s="2"/>
      <c r="B504" s="43"/>
      <c r="C504" s="2"/>
      <c r="D504" s="2"/>
      <c r="E504" s="2"/>
      <c r="F504" s="25"/>
      <c r="I504" s="23"/>
    </row>
    <row r="505" spans="1:9" ht="12.75">
      <c r="A505" s="2"/>
      <c r="B505" s="43"/>
      <c r="C505" s="2"/>
      <c r="D505" s="2"/>
      <c r="E505" s="2"/>
      <c r="F505" s="25"/>
      <c r="I505" s="23"/>
    </row>
    <row r="506" spans="1:9" ht="12.75">
      <c r="A506" s="2"/>
      <c r="B506" s="43"/>
      <c r="C506" s="2"/>
      <c r="D506" s="2"/>
      <c r="E506" s="2"/>
      <c r="F506" s="25"/>
      <c r="I506" s="23"/>
    </row>
    <row r="507" spans="1:9" ht="12.75">
      <c r="A507" s="2"/>
      <c r="B507" s="43"/>
      <c r="C507" s="2"/>
      <c r="D507" s="2"/>
      <c r="E507" s="2"/>
      <c r="F507" s="25"/>
      <c r="I507" s="23"/>
    </row>
    <row r="508" spans="1:9" ht="12.75">
      <c r="A508" s="2"/>
      <c r="B508" s="43"/>
      <c r="C508" s="2"/>
      <c r="D508" s="2"/>
      <c r="E508" s="2"/>
      <c r="F508" s="25"/>
      <c r="I508" s="23"/>
    </row>
    <row r="509" spans="1:9" ht="12.75">
      <c r="A509" s="2"/>
      <c r="B509" s="43"/>
      <c r="C509" s="2"/>
      <c r="D509" s="2"/>
      <c r="E509" s="2"/>
      <c r="F509" s="25"/>
      <c r="I509" s="23"/>
    </row>
    <row r="510" spans="1:9" ht="12.75">
      <c r="A510" s="2"/>
      <c r="B510" s="43"/>
      <c r="C510" s="2"/>
      <c r="D510" s="2"/>
      <c r="E510" s="2"/>
      <c r="F510" s="25"/>
      <c r="I510" s="23"/>
    </row>
    <row r="511" spans="1:9" ht="12.75">
      <c r="A511" s="2"/>
      <c r="B511" s="43"/>
      <c r="C511" s="2"/>
      <c r="D511" s="2"/>
      <c r="E511" s="2"/>
      <c r="F511" s="25"/>
      <c r="I511" s="23"/>
    </row>
    <row r="512" spans="1:9" ht="12.75">
      <c r="A512" s="2"/>
      <c r="B512" s="43"/>
      <c r="C512" s="2"/>
      <c r="D512" s="2"/>
      <c r="E512" s="2"/>
      <c r="F512" s="25"/>
      <c r="I512" s="23"/>
    </row>
    <row r="513" spans="1:9" ht="12.75">
      <c r="A513" s="2"/>
      <c r="B513" s="43"/>
      <c r="C513" s="2"/>
      <c r="D513" s="2"/>
      <c r="E513" s="2"/>
      <c r="F513" s="25"/>
      <c r="I513" s="23"/>
    </row>
    <row r="514" spans="1:9" ht="12.75">
      <c r="A514" s="2"/>
      <c r="B514" s="43"/>
      <c r="C514" s="2"/>
      <c r="D514" s="2"/>
      <c r="E514" s="2"/>
      <c r="F514" s="25"/>
      <c r="I514" s="23"/>
    </row>
    <row r="515" spans="1:9" ht="12.75">
      <c r="A515" s="2"/>
      <c r="B515" s="43"/>
      <c r="C515" s="2"/>
      <c r="D515" s="2"/>
      <c r="E515" s="2"/>
      <c r="F515" s="25"/>
      <c r="I515" s="23"/>
    </row>
    <row r="516" spans="1:9" ht="12.75">
      <c r="A516" s="2"/>
      <c r="B516" s="43"/>
      <c r="C516" s="2"/>
      <c r="D516" s="2"/>
      <c r="E516" s="2"/>
      <c r="F516" s="25"/>
      <c r="I516" s="23"/>
    </row>
    <row r="517" spans="1:9" ht="12.75">
      <c r="A517" s="2"/>
      <c r="B517" s="43"/>
      <c r="C517" s="2"/>
      <c r="D517" s="2"/>
      <c r="E517" s="2"/>
      <c r="F517" s="25"/>
      <c r="I517" s="23"/>
    </row>
    <row r="518" spans="1:9" ht="12.75">
      <c r="A518" s="2"/>
      <c r="B518" s="43"/>
      <c r="C518" s="2"/>
      <c r="D518" s="2"/>
      <c r="E518" s="2"/>
      <c r="F518" s="25"/>
      <c r="I518" s="23"/>
    </row>
    <row r="519" spans="1:9" ht="12.75">
      <c r="A519" s="2"/>
      <c r="B519" s="43"/>
      <c r="C519" s="2"/>
      <c r="D519" s="2"/>
      <c r="E519" s="2"/>
      <c r="F519" s="25"/>
      <c r="I519" s="23"/>
    </row>
    <row r="520" spans="1:9" ht="12.75">
      <c r="A520" s="2"/>
      <c r="B520" s="43"/>
      <c r="C520" s="2"/>
      <c r="D520" s="2"/>
      <c r="E520" s="2"/>
      <c r="F520" s="25"/>
      <c r="I520" s="23"/>
    </row>
    <row r="521" spans="1:9" ht="12.75">
      <c r="A521" s="2"/>
      <c r="B521" s="43"/>
      <c r="C521" s="2"/>
      <c r="D521" s="2"/>
      <c r="E521" s="2"/>
      <c r="F521" s="25"/>
      <c r="I521" s="23"/>
    </row>
    <row r="522" spans="1:9" ht="12.75">
      <c r="A522" s="2"/>
      <c r="B522" s="43"/>
      <c r="C522" s="2"/>
      <c r="D522" s="2"/>
      <c r="E522" s="2"/>
      <c r="F522" s="25"/>
      <c r="I522" s="23"/>
    </row>
    <row r="523" spans="1:9" ht="12.75">
      <c r="A523" s="2"/>
      <c r="B523" s="43"/>
      <c r="C523" s="2"/>
      <c r="D523" s="2"/>
      <c r="E523" s="2"/>
      <c r="F523" s="25"/>
      <c r="I523" s="23"/>
    </row>
    <row r="524" spans="1:9" ht="12.75">
      <c r="A524" s="2"/>
      <c r="B524" s="43"/>
      <c r="C524" s="2"/>
      <c r="D524" s="2"/>
      <c r="E524" s="2"/>
      <c r="F524" s="25"/>
      <c r="I524" s="23"/>
    </row>
    <row r="525" spans="1:9" ht="12.75">
      <c r="A525" s="2"/>
      <c r="B525" s="43"/>
      <c r="C525" s="2"/>
      <c r="D525" s="2"/>
      <c r="E525" s="2"/>
      <c r="F525" s="25"/>
      <c r="I525" s="23"/>
    </row>
    <row r="526" spans="1:9" ht="12.75">
      <c r="A526" s="2"/>
      <c r="B526" s="43"/>
      <c r="C526" s="2"/>
      <c r="D526" s="2"/>
      <c r="E526" s="2"/>
      <c r="F526" s="25"/>
      <c r="I526" s="23"/>
    </row>
    <row r="527" spans="1:9" ht="12.75">
      <c r="A527" s="2"/>
      <c r="B527" s="43"/>
      <c r="C527" s="2"/>
      <c r="D527" s="2"/>
      <c r="E527" s="2"/>
      <c r="F527" s="25"/>
      <c r="I527" s="23"/>
    </row>
    <row r="528" spans="1:9" ht="12.75">
      <c r="A528" s="2"/>
      <c r="B528" s="43"/>
      <c r="C528" s="2"/>
      <c r="D528" s="2"/>
      <c r="E528" s="2"/>
      <c r="F528" s="25"/>
      <c r="I528" s="23"/>
    </row>
    <row r="529" spans="1:9" ht="12.75">
      <c r="A529" s="2"/>
      <c r="B529" s="43"/>
      <c r="C529" s="2"/>
      <c r="D529" s="2"/>
      <c r="E529" s="2"/>
      <c r="F529" s="25"/>
      <c r="I529" s="23"/>
    </row>
    <row r="530" spans="1:9" ht="12.75">
      <c r="A530" s="2"/>
      <c r="B530" s="43"/>
      <c r="C530" s="2"/>
      <c r="D530" s="2"/>
      <c r="E530" s="2"/>
      <c r="F530" s="25"/>
      <c r="I530" s="23"/>
    </row>
    <row r="531" spans="1:9" ht="12.75">
      <c r="A531" s="2"/>
      <c r="B531" s="43"/>
      <c r="C531" s="2"/>
      <c r="D531" s="2"/>
      <c r="E531" s="2"/>
      <c r="F531" s="25"/>
      <c r="I531" s="23"/>
    </row>
    <row r="532" spans="1:9" ht="12.75">
      <c r="A532" s="2"/>
      <c r="B532" s="43"/>
      <c r="C532" s="2"/>
      <c r="D532" s="2"/>
      <c r="E532" s="2"/>
      <c r="F532" s="25"/>
      <c r="I532" s="23"/>
    </row>
    <row r="533" spans="1:9" ht="12.75">
      <c r="A533" s="2"/>
      <c r="B533" s="43"/>
      <c r="C533" s="2"/>
      <c r="D533" s="2"/>
      <c r="E533" s="2"/>
      <c r="F533" s="25"/>
      <c r="I533" s="23"/>
    </row>
    <row r="534" spans="1:9" ht="12.75">
      <c r="A534" s="2"/>
      <c r="B534" s="43"/>
      <c r="C534" s="2"/>
      <c r="D534" s="2"/>
      <c r="E534" s="2"/>
      <c r="F534" s="25"/>
      <c r="I534" s="23"/>
    </row>
    <row r="535" spans="1:9" ht="12.75">
      <c r="A535" s="2"/>
      <c r="B535" s="43"/>
      <c r="C535" s="2"/>
      <c r="D535" s="2"/>
      <c r="E535" s="2"/>
      <c r="F535" s="25"/>
      <c r="I535" s="23"/>
    </row>
    <row r="536" spans="1:9" ht="12.75">
      <c r="A536" s="2"/>
      <c r="B536" s="43"/>
      <c r="C536" s="2"/>
      <c r="D536" s="2"/>
      <c r="E536" s="2"/>
      <c r="F536" s="25"/>
      <c r="I536" s="23"/>
    </row>
    <row r="537" spans="1:9" ht="12.75">
      <c r="A537" s="2"/>
      <c r="B537" s="43"/>
      <c r="C537" s="2"/>
      <c r="D537" s="2"/>
      <c r="E537" s="2"/>
      <c r="F537" s="25"/>
      <c r="I537" s="23"/>
    </row>
    <row r="538" spans="1:9" ht="12.75">
      <c r="A538" s="2"/>
      <c r="B538" s="43"/>
      <c r="C538" s="2"/>
      <c r="D538" s="2"/>
      <c r="E538" s="2"/>
      <c r="F538" s="25"/>
      <c r="I538" s="23"/>
    </row>
    <row r="539" spans="1:9" ht="12.75">
      <c r="A539" s="2"/>
      <c r="B539" s="43"/>
      <c r="C539" s="2"/>
      <c r="D539" s="2"/>
      <c r="E539" s="2"/>
      <c r="F539" s="25"/>
      <c r="I539" s="23"/>
    </row>
    <row r="540" spans="1:9" ht="12.75">
      <c r="A540" s="2"/>
      <c r="B540" s="43"/>
      <c r="C540" s="2"/>
      <c r="D540" s="2"/>
      <c r="E540" s="2"/>
      <c r="F540" s="25"/>
      <c r="I540" s="23"/>
    </row>
    <row r="541" spans="1:9" ht="12.75">
      <c r="A541" s="2"/>
      <c r="B541" s="43"/>
      <c r="C541" s="2"/>
      <c r="D541" s="2"/>
      <c r="E541" s="2"/>
      <c r="F541" s="25"/>
      <c r="I541" s="23"/>
    </row>
    <row r="542" spans="1:9" ht="12.75">
      <c r="A542" s="2"/>
      <c r="B542" s="43"/>
      <c r="C542" s="2"/>
      <c r="D542" s="2"/>
      <c r="E542" s="2"/>
      <c r="F542" s="25"/>
      <c r="I542" s="23"/>
    </row>
    <row r="543" spans="1:9" ht="12.75">
      <c r="A543" s="2"/>
      <c r="B543" s="43"/>
      <c r="C543" s="2"/>
      <c r="D543" s="2"/>
      <c r="E543" s="2"/>
      <c r="F543" s="25"/>
      <c r="I543" s="23"/>
    </row>
    <row r="544" spans="1:9" ht="12.75">
      <c r="A544" s="2"/>
      <c r="B544" s="43"/>
      <c r="C544" s="2"/>
      <c r="D544" s="2"/>
      <c r="E544" s="2"/>
      <c r="F544" s="25"/>
      <c r="I544" s="23"/>
    </row>
    <row r="545" spans="1:9" ht="12.75">
      <c r="A545" s="2"/>
      <c r="B545" s="43"/>
      <c r="C545" s="2"/>
      <c r="D545" s="2"/>
      <c r="E545" s="2"/>
      <c r="F545" s="25"/>
      <c r="I545" s="23"/>
    </row>
    <row r="546" spans="1:9" ht="12.75">
      <c r="A546" s="2"/>
      <c r="B546" s="43"/>
      <c r="C546" s="2"/>
      <c r="D546" s="2"/>
      <c r="E546" s="2"/>
      <c r="F546" s="25"/>
      <c r="I546" s="23"/>
    </row>
    <row r="547" spans="1:9" ht="12.75">
      <c r="A547" s="2"/>
      <c r="B547" s="43"/>
      <c r="C547" s="2"/>
      <c r="D547" s="2"/>
      <c r="E547" s="2"/>
      <c r="F547" s="25"/>
      <c r="I547" s="23"/>
    </row>
    <row r="548" spans="1:9" ht="12.75">
      <c r="A548" s="2"/>
      <c r="B548" s="43"/>
      <c r="C548" s="2"/>
      <c r="D548" s="2"/>
      <c r="E548" s="2"/>
      <c r="F548" s="25"/>
      <c r="I548" s="23"/>
    </row>
    <row r="549" spans="1:9" ht="12.75">
      <c r="A549" s="2"/>
      <c r="B549" s="43"/>
      <c r="C549" s="2"/>
      <c r="D549" s="2"/>
      <c r="E549" s="2"/>
      <c r="F549" s="25"/>
      <c r="I549" s="23"/>
    </row>
    <row r="550" spans="1:9" ht="12.75">
      <c r="A550" s="2"/>
      <c r="B550" s="43"/>
      <c r="C550" s="2"/>
      <c r="D550" s="2"/>
      <c r="E550" s="2"/>
      <c r="F550" s="25"/>
      <c r="I550" s="23"/>
    </row>
    <row r="551" spans="1:9" ht="12.75">
      <c r="A551" s="2"/>
      <c r="B551" s="43"/>
      <c r="C551" s="2"/>
      <c r="D551" s="2"/>
      <c r="E551" s="2"/>
      <c r="F551" s="25"/>
      <c r="I551" s="23"/>
    </row>
    <row r="552" spans="1:9" ht="12.75">
      <c r="A552" s="2"/>
      <c r="B552" s="43"/>
      <c r="C552" s="2"/>
      <c r="D552" s="2"/>
      <c r="E552" s="2"/>
      <c r="F552" s="25"/>
      <c r="I552" s="23"/>
    </row>
    <row r="553" spans="1:9" ht="12.75">
      <c r="A553" s="2"/>
      <c r="B553" s="43"/>
      <c r="C553" s="2"/>
      <c r="D553" s="2"/>
      <c r="E553" s="2"/>
      <c r="F553" s="25"/>
      <c r="I553" s="23"/>
    </row>
    <row r="554" spans="1:9" ht="12.75">
      <c r="A554" s="2"/>
      <c r="B554" s="43"/>
      <c r="C554" s="2"/>
      <c r="D554" s="2"/>
      <c r="E554" s="2"/>
      <c r="F554" s="25"/>
      <c r="I554" s="23"/>
    </row>
    <row r="555" spans="1:9" ht="12.75">
      <c r="A555" s="2"/>
      <c r="B555" s="43"/>
      <c r="C555" s="2"/>
      <c r="D555" s="2"/>
      <c r="E555" s="2"/>
      <c r="F555" s="25"/>
      <c r="I555" s="23"/>
    </row>
    <row r="556" spans="1:9" ht="12.75">
      <c r="A556" s="2"/>
      <c r="B556" s="43"/>
      <c r="C556" s="2"/>
      <c r="D556" s="2"/>
      <c r="E556" s="2"/>
      <c r="F556" s="25"/>
      <c r="I556" s="23"/>
    </row>
    <row r="557" spans="1:9" ht="12.75">
      <c r="A557" s="2"/>
      <c r="B557" s="43"/>
      <c r="C557" s="2"/>
      <c r="D557" s="2"/>
      <c r="E557" s="2"/>
      <c r="F557" s="25"/>
      <c r="I557" s="23"/>
    </row>
    <row r="558" spans="1:9" ht="12.75">
      <c r="A558" s="2"/>
      <c r="B558" s="43"/>
      <c r="C558" s="2"/>
      <c r="D558" s="2"/>
      <c r="E558" s="2"/>
      <c r="F558" s="25"/>
      <c r="I558" s="23"/>
    </row>
    <row r="559" spans="1:9" ht="12.75">
      <c r="A559" s="2"/>
      <c r="B559" s="43"/>
      <c r="C559" s="2"/>
      <c r="D559" s="2"/>
      <c r="E559" s="2"/>
      <c r="F559" s="25"/>
      <c r="I559" s="23"/>
    </row>
    <row r="560" spans="1:9" ht="12.75">
      <c r="A560" s="2"/>
      <c r="B560" s="43"/>
      <c r="C560" s="2"/>
      <c r="D560" s="2"/>
      <c r="E560" s="2"/>
      <c r="F560" s="25"/>
      <c r="I560" s="23"/>
    </row>
    <row r="561" spans="1:9" ht="12.75">
      <c r="A561" s="2"/>
      <c r="B561" s="43"/>
      <c r="C561" s="2"/>
      <c r="D561" s="2"/>
      <c r="E561" s="2"/>
      <c r="F561" s="25"/>
      <c r="I561" s="23"/>
    </row>
    <row r="562" spans="1:9" ht="12.75">
      <c r="A562" s="2"/>
      <c r="B562" s="43"/>
      <c r="C562" s="2"/>
      <c r="D562" s="2"/>
      <c r="E562" s="2"/>
      <c r="F562" s="25"/>
      <c r="I562" s="23"/>
    </row>
    <row r="563" spans="1:9" ht="12.75">
      <c r="A563" s="2"/>
      <c r="B563" s="43"/>
      <c r="C563" s="2"/>
      <c r="D563" s="2"/>
      <c r="E563" s="2"/>
      <c r="F563" s="25"/>
      <c r="I563" s="23"/>
    </row>
    <row r="564" spans="1:9" ht="12.75">
      <c r="A564" s="2"/>
      <c r="B564" s="43"/>
      <c r="C564" s="2"/>
      <c r="D564" s="2"/>
      <c r="E564" s="2"/>
      <c r="F564" s="25"/>
      <c r="I564" s="23"/>
    </row>
    <row r="565" spans="1:9" ht="12.75">
      <c r="A565" s="2"/>
      <c r="B565" s="43"/>
      <c r="C565" s="2"/>
      <c r="D565" s="2"/>
      <c r="E565" s="2"/>
      <c r="F565" s="25"/>
      <c r="I565" s="23"/>
    </row>
    <row r="566" spans="1:9" ht="12.75">
      <c r="A566" s="2"/>
      <c r="B566" s="43"/>
      <c r="C566" s="2"/>
      <c r="D566" s="2"/>
      <c r="E566" s="2"/>
      <c r="F566" s="25"/>
      <c r="I566" s="23"/>
    </row>
    <row r="567" spans="1:9" ht="12.75">
      <c r="A567" s="2"/>
      <c r="B567" s="43"/>
      <c r="C567" s="2"/>
      <c r="D567" s="2"/>
      <c r="E567" s="2"/>
      <c r="F567" s="25"/>
      <c r="I567" s="23"/>
    </row>
    <row r="568" spans="1:9" ht="12.75">
      <c r="A568" s="2"/>
      <c r="B568" s="43"/>
      <c r="C568" s="2"/>
      <c r="D568" s="2"/>
      <c r="E568" s="2"/>
      <c r="F568" s="25"/>
      <c r="I568" s="23"/>
    </row>
    <row r="569" spans="1:9" ht="12.75">
      <c r="A569" s="2"/>
      <c r="B569" s="43"/>
      <c r="C569" s="2"/>
      <c r="D569" s="2"/>
      <c r="E569" s="2"/>
      <c r="F569" s="25"/>
      <c r="I569" s="23"/>
    </row>
    <row r="570" spans="1:9" ht="12.75">
      <c r="A570" s="2"/>
      <c r="B570" s="43"/>
      <c r="C570" s="2"/>
      <c r="D570" s="2"/>
      <c r="E570" s="2"/>
      <c r="F570" s="25"/>
      <c r="I570" s="23"/>
    </row>
    <row r="571" spans="1:9" ht="12.75">
      <c r="A571" s="2"/>
      <c r="B571" s="43"/>
      <c r="C571" s="2"/>
      <c r="D571" s="2"/>
      <c r="E571" s="2"/>
      <c r="F571" s="25"/>
      <c r="I571" s="23"/>
    </row>
    <row r="572" spans="1:9" ht="12.75">
      <c r="A572" s="2"/>
      <c r="B572" s="43"/>
      <c r="C572" s="2"/>
      <c r="D572" s="2"/>
      <c r="E572" s="2"/>
      <c r="F572" s="25"/>
      <c r="I572" s="23"/>
    </row>
    <row r="573" spans="1:9" ht="12.75">
      <c r="A573" s="2"/>
      <c r="B573" s="43"/>
      <c r="C573" s="2"/>
      <c r="D573" s="2"/>
      <c r="E573" s="2"/>
      <c r="F573" s="25"/>
      <c r="I573" s="23"/>
    </row>
    <row r="574" spans="1:9" ht="12.75">
      <c r="A574" s="2"/>
      <c r="B574" s="43"/>
      <c r="C574" s="2"/>
      <c r="D574" s="2"/>
      <c r="E574" s="2"/>
      <c r="F574" s="25"/>
      <c r="I574" s="23"/>
    </row>
    <row r="575" spans="1:9" ht="12.75">
      <c r="A575" s="2"/>
      <c r="B575" s="43"/>
      <c r="C575" s="2"/>
      <c r="D575" s="2"/>
      <c r="E575" s="2"/>
      <c r="F575" s="25"/>
      <c r="I575" s="23"/>
    </row>
    <row r="576" spans="1:9" ht="12.75">
      <c r="A576" s="2"/>
      <c r="B576" s="43"/>
      <c r="C576" s="2"/>
      <c r="D576" s="2"/>
      <c r="E576" s="2"/>
      <c r="F576" s="25"/>
      <c r="I576" s="23"/>
    </row>
    <row r="577" spans="1:9" ht="12.75">
      <c r="A577" s="2"/>
      <c r="B577" s="43"/>
      <c r="C577" s="2"/>
      <c r="D577" s="2"/>
      <c r="E577" s="2"/>
      <c r="F577" s="25"/>
      <c r="I577" s="23"/>
    </row>
    <row r="578" spans="1:9" ht="12.75">
      <c r="A578" s="2"/>
      <c r="B578" s="43"/>
      <c r="C578" s="2"/>
      <c r="D578" s="2"/>
      <c r="E578" s="2"/>
      <c r="F578" s="25"/>
      <c r="I578" s="23"/>
    </row>
    <row r="579" spans="1:9" ht="12.75">
      <c r="A579" s="2"/>
      <c r="B579" s="43"/>
      <c r="C579" s="2"/>
      <c r="D579" s="2"/>
      <c r="E579" s="2"/>
      <c r="F579" s="25"/>
      <c r="I579" s="23"/>
    </row>
    <row r="580" spans="1:9" ht="12.75">
      <c r="A580" s="2"/>
      <c r="B580" s="43"/>
      <c r="C580" s="2"/>
      <c r="D580" s="2"/>
      <c r="E580" s="2"/>
      <c r="F580" s="25"/>
      <c r="I580" s="23"/>
    </row>
    <row r="581" spans="1:9" ht="12.75">
      <c r="A581" s="2"/>
      <c r="B581" s="43"/>
      <c r="C581" s="2"/>
      <c r="D581" s="2"/>
      <c r="E581" s="2"/>
      <c r="F581" s="25"/>
      <c r="I581" s="23"/>
    </row>
    <row r="582" spans="1:9" ht="12.75">
      <c r="A582" s="2"/>
      <c r="B582" s="43"/>
      <c r="C582" s="2"/>
      <c r="D582" s="2"/>
      <c r="E582" s="2"/>
      <c r="F582" s="25"/>
      <c r="I582" s="23"/>
    </row>
    <row r="583" spans="1:9" ht="12.75">
      <c r="A583" s="2"/>
      <c r="B583" s="43"/>
      <c r="C583" s="2"/>
      <c r="D583" s="2"/>
      <c r="E583" s="2"/>
      <c r="F583" s="25"/>
      <c r="I583" s="23"/>
    </row>
    <row r="584" spans="1:9" ht="12.75">
      <c r="A584" s="2"/>
      <c r="B584" s="43"/>
      <c r="C584" s="2"/>
      <c r="D584" s="2"/>
      <c r="E584" s="2"/>
      <c r="F584" s="25"/>
      <c r="I584" s="23"/>
    </row>
    <row r="585" spans="1:9" ht="12.75">
      <c r="A585" s="2"/>
      <c r="B585" s="43"/>
      <c r="C585" s="2"/>
      <c r="D585" s="2"/>
      <c r="E585" s="2"/>
      <c r="F585" s="25"/>
      <c r="I585" s="23"/>
    </row>
    <row r="586" spans="1:9" ht="12.75">
      <c r="A586" s="2"/>
      <c r="B586" s="43"/>
      <c r="C586" s="2"/>
      <c r="D586" s="2"/>
      <c r="E586" s="2"/>
      <c r="F586" s="25"/>
      <c r="I586" s="23"/>
    </row>
    <row r="587" spans="1:9" ht="12.75">
      <c r="A587" s="2"/>
      <c r="B587" s="43"/>
      <c r="C587" s="2"/>
      <c r="D587" s="2"/>
      <c r="E587" s="2"/>
      <c r="F587" s="25"/>
      <c r="I587" s="23"/>
    </row>
    <row r="588" spans="1:9" ht="12.75">
      <c r="A588" s="2"/>
      <c r="B588" s="43"/>
      <c r="C588" s="2"/>
      <c r="D588" s="2"/>
      <c r="E588" s="2"/>
      <c r="F588" s="25"/>
      <c r="I588" s="23"/>
    </row>
    <row r="589" spans="1:9" ht="12.75">
      <c r="A589" s="2"/>
      <c r="B589" s="43"/>
      <c r="C589" s="2"/>
      <c r="D589" s="2"/>
      <c r="E589" s="2"/>
      <c r="F589" s="25"/>
      <c r="I589" s="23"/>
    </row>
    <row r="590" spans="1:9" ht="12.75">
      <c r="A590" s="2"/>
      <c r="B590" s="43"/>
      <c r="C590" s="2"/>
      <c r="D590" s="2"/>
      <c r="E590" s="2"/>
      <c r="F590" s="25"/>
      <c r="I590" s="23"/>
    </row>
    <row r="591" spans="1:9" ht="12.75">
      <c r="A591" s="2"/>
      <c r="B591" s="43"/>
      <c r="C591" s="2"/>
      <c r="D591" s="2"/>
      <c r="E591" s="2"/>
      <c r="F591" s="25"/>
      <c r="I591" s="23"/>
    </row>
    <row r="592" spans="1:9" ht="12.75">
      <c r="A592" s="2"/>
      <c r="B592" s="43"/>
      <c r="C592" s="2"/>
      <c r="D592" s="2"/>
      <c r="E592" s="2"/>
      <c r="F592" s="25"/>
      <c r="I592" s="23"/>
    </row>
    <row r="593" spans="1:9" ht="12.75">
      <c r="A593" s="2"/>
      <c r="B593" s="43"/>
      <c r="C593" s="2"/>
      <c r="D593" s="2"/>
      <c r="E593" s="2"/>
      <c r="F593" s="25"/>
      <c r="I593" s="23"/>
    </row>
    <row r="594" spans="1:9" ht="12.75">
      <c r="A594" s="2"/>
      <c r="B594" s="43"/>
      <c r="C594" s="2"/>
      <c r="D594" s="2"/>
      <c r="E594" s="2"/>
      <c r="F594" s="25"/>
      <c r="I594" s="23"/>
    </row>
    <row r="595" spans="1:9" ht="12.75">
      <c r="A595" s="2"/>
      <c r="B595" s="43"/>
      <c r="C595" s="2"/>
      <c r="D595" s="2"/>
      <c r="E595" s="2"/>
      <c r="F595" s="25"/>
      <c r="I595" s="23"/>
    </row>
    <row r="596" spans="1:9" ht="12.75">
      <c r="A596" s="2"/>
      <c r="B596" s="43"/>
      <c r="C596" s="2"/>
      <c r="D596" s="2"/>
      <c r="E596" s="2"/>
      <c r="F596" s="25"/>
      <c r="I596" s="23"/>
    </row>
    <row r="597" spans="1:9" ht="12.75">
      <c r="A597" s="2"/>
      <c r="B597" s="43"/>
      <c r="C597" s="2"/>
      <c r="D597" s="2"/>
      <c r="E597" s="2"/>
      <c r="F597" s="25"/>
      <c r="I597" s="23"/>
    </row>
    <row r="598" spans="1:9" ht="12.75">
      <c r="A598" s="2"/>
      <c r="B598" s="43"/>
      <c r="C598" s="2"/>
      <c r="D598" s="2"/>
      <c r="E598" s="2"/>
      <c r="F598" s="25"/>
      <c r="I598" s="23"/>
    </row>
    <row r="599" spans="1:9" ht="12.75">
      <c r="A599" s="2"/>
      <c r="B599" s="43"/>
      <c r="C599" s="2"/>
      <c r="D599" s="2"/>
      <c r="E599" s="2"/>
      <c r="F599" s="25"/>
      <c r="I599" s="23"/>
    </row>
    <row r="600" spans="1:9" ht="12.75">
      <c r="A600" s="2"/>
      <c r="B600" s="43"/>
      <c r="C600" s="2"/>
      <c r="D600" s="2"/>
      <c r="E600" s="2"/>
      <c r="F600" s="25"/>
      <c r="I600" s="23"/>
    </row>
    <row r="601" spans="1:9" ht="12.75">
      <c r="A601" s="2"/>
      <c r="B601" s="43"/>
      <c r="C601" s="2"/>
      <c r="D601" s="2"/>
      <c r="E601" s="2"/>
      <c r="F601" s="25"/>
      <c r="I601" s="23"/>
    </row>
    <row r="602" spans="1:9" ht="12.75">
      <c r="A602" s="2"/>
      <c r="B602" s="43"/>
      <c r="C602" s="2"/>
      <c r="D602" s="2"/>
      <c r="E602" s="2"/>
      <c r="F602" s="25"/>
      <c r="I602" s="23"/>
    </row>
    <row r="603" spans="1:9" ht="12.75">
      <c r="A603" s="2"/>
      <c r="B603" s="43"/>
      <c r="C603" s="2"/>
      <c r="D603" s="2"/>
      <c r="E603" s="2"/>
      <c r="F603" s="25"/>
      <c r="I603" s="23"/>
    </row>
    <row r="604" spans="1:9" ht="12.75">
      <c r="A604" s="2"/>
      <c r="B604" s="43"/>
      <c r="C604" s="2"/>
      <c r="D604" s="2"/>
      <c r="E604" s="2"/>
      <c r="F604" s="25"/>
      <c r="I604" s="23"/>
    </row>
    <row r="605" spans="1:9" ht="12.75">
      <c r="A605" s="2"/>
      <c r="B605" s="43"/>
      <c r="C605" s="2"/>
      <c r="D605" s="2"/>
      <c r="E605" s="2"/>
      <c r="F605" s="25"/>
      <c r="I605" s="23"/>
    </row>
    <row r="606" spans="1:9" ht="12.75">
      <c r="A606" s="2"/>
      <c r="B606" s="43"/>
      <c r="C606" s="2"/>
      <c r="D606" s="2"/>
      <c r="E606" s="2"/>
      <c r="F606" s="25"/>
      <c r="I606" s="23"/>
    </row>
    <row r="607" spans="1:9" ht="12.75">
      <c r="A607" s="2"/>
      <c r="B607" s="43"/>
      <c r="C607" s="2"/>
      <c r="D607" s="2"/>
      <c r="E607" s="2"/>
      <c r="F607" s="25"/>
      <c r="I607" s="23"/>
    </row>
    <row r="608" spans="1:9" ht="12.75">
      <c r="A608" s="2"/>
      <c r="B608" s="43"/>
      <c r="C608" s="2"/>
      <c r="D608" s="2"/>
      <c r="E608" s="2"/>
      <c r="F608" s="25"/>
      <c r="I608" s="23"/>
    </row>
    <row r="609" spans="1:9" ht="12.75">
      <c r="A609" s="2"/>
      <c r="B609" s="43"/>
      <c r="C609" s="2"/>
      <c r="D609" s="2"/>
      <c r="E609" s="2"/>
      <c r="F609" s="25"/>
      <c r="I609" s="23"/>
    </row>
    <row r="610" spans="1:9" ht="12.75">
      <c r="A610" s="2"/>
      <c r="B610" s="43"/>
      <c r="C610" s="2"/>
      <c r="D610" s="2"/>
      <c r="E610" s="2"/>
      <c r="F610" s="25"/>
      <c r="I610" s="23"/>
    </row>
    <row r="611" spans="1:9" ht="12.75">
      <c r="A611" s="2"/>
      <c r="B611" s="43"/>
      <c r="C611" s="2"/>
      <c r="D611" s="2"/>
      <c r="E611" s="2"/>
      <c r="F611" s="25"/>
      <c r="I611" s="23"/>
    </row>
    <row r="612" spans="1:9" ht="12.75">
      <c r="A612" s="2"/>
      <c r="B612" s="43"/>
      <c r="C612" s="2"/>
      <c r="D612" s="2"/>
      <c r="E612" s="2"/>
      <c r="F612" s="25"/>
      <c r="I612" s="23"/>
    </row>
    <row r="613" spans="1:9" ht="12.75">
      <c r="A613" s="2"/>
      <c r="B613" s="43"/>
      <c r="C613" s="2"/>
      <c r="D613" s="2"/>
      <c r="E613" s="2"/>
      <c r="F613" s="25"/>
      <c r="I613" s="23"/>
    </row>
    <row r="614" spans="1:9" ht="12.75">
      <c r="A614" s="2"/>
      <c r="B614" s="43"/>
      <c r="C614" s="2"/>
      <c r="D614" s="2"/>
      <c r="E614" s="2"/>
      <c r="F614" s="25"/>
      <c r="I614" s="23"/>
    </row>
    <row r="615" spans="1:9" ht="12.75">
      <c r="A615" s="2"/>
      <c r="B615" s="43"/>
      <c r="C615" s="2"/>
      <c r="D615" s="2"/>
      <c r="E615" s="2"/>
      <c r="F615" s="25"/>
      <c r="I615" s="23"/>
    </row>
    <row r="616" spans="1:9" ht="12.75">
      <c r="A616" s="2"/>
      <c r="B616" s="43"/>
      <c r="C616" s="2"/>
      <c r="D616" s="2"/>
      <c r="E616" s="2"/>
      <c r="F616" s="25"/>
      <c r="I616" s="23"/>
    </row>
    <row r="617" spans="1:9" ht="12.75">
      <c r="A617" s="2"/>
      <c r="B617" s="43"/>
      <c r="C617" s="2"/>
      <c r="D617" s="2"/>
      <c r="E617" s="2"/>
      <c r="F617" s="25"/>
      <c r="I617" s="23"/>
    </row>
    <row r="618" spans="1:9" ht="12.75">
      <c r="A618" s="2"/>
      <c r="B618" s="43"/>
      <c r="C618" s="2"/>
      <c r="D618" s="2"/>
      <c r="E618" s="2"/>
      <c r="F618" s="25"/>
      <c r="I618" s="23"/>
    </row>
    <row r="619" spans="1:9" ht="12.75">
      <c r="A619" s="2"/>
      <c r="B619" s="43"/>
      <c r="C619" s="2"/>
      <c r="D619" s="2"/>
      <c r="E619" s="2"/>
      <c r="F619" s="25"/>
      <c r="I619" s="23"/>
    </row>
    <row r="620" spans="1:9" ht="12.75">
      <c r="A620" s="2"/>
      <c r="B620" s="43"/>
      <c r="C620" s="2"/>
      <c r="D620" s="2"/>
      <c r="E620" s="2"/>
      <c r="F620" s="25"/>
      <c r="I620" s="23"/>
    </row>
    <row r="621" spans="1:9" ht="12.75">
      <c r="A621" s="2"/>
      <c r="B621" s="43"/>
      <c r="C621" s="2"/>
      <c r="D621" s="2"/>
      <c r="E621" s="2"/>
      <c r="F621" s="25"/>
      <c r="I621" s="23"/>
    </row>
    <row r="622" spans="1:9" ht="12.75">
      <c r="A622" s="2"/>
      <c r="B622" s="43"/>
      <c r="C622" s="2"/>
      <c r="D622" s="2"/>
      <c r="E622" s="2"/>
      <c r="F622" s="25"/>
      <c r="I622" s="23"/>
    </row>
    <row r="623" spans="1:9" ht="12.75">
      <c r="A623" s="2"/>
      <c r="B623" s="43"/>
      <c r="C623" s="2"/>
      <c r="D623" s="2"/>
      <c r="E623" s="2"/>
      <c r="F623" s="25"/>
      <c r="I623" s="23"/>
    </row>
    <row r="624" spans="1:9" ht="12.75">
      <c r="A624" s="2"/>
      <c r="B624" s="43"/>
      <c r="C624" s="2"/>
      <c r="D624" s="2"/>
      <c r="E624" s="2"/>
      <c r="F624" s="25"/>
      <c r="I624" s="23"/>
    </row>
    <row r="625" spans="1:9" ht="12.75">
      <c r="A625" s="2"/>
      <c r="B625" s="43"/>
      <c r="C625" s="2"/>
      <c r="D625" s="2"/>
      <c r="E625" s="2"/>
      <c r="F625" s="25"/>
      <c r="I625" s="23"/>
    </row>
    <row r="626" spans="1:9" ht="12.75">
      <c r="A626" s="2"/>
      <c r="B626" s="43"/>
      <c r="C626" s="2"/>
      <c r="D626" s="2"/>
      <c r="E626" s="2"/>
      <c r="F626" s="25"/>
      <c r="I626" s="23"/>
    </row>
    <row r="627" spans="1:9" ht="12.75">
      <c r="A627" s="2"/>
      <c r="B627" s="43"/>
      <c r="C627" s="2"/>
      <c r="D627" s="2"/>
      <c r="E627" s="2"/>
      <c r="F627" s="25"/>
      <c r="I627" s="23"/>
    </row>
    <row r="628" spans="1:9" ht="12.75">
      <c r="A628" s="2"/>
      <c r="B628" s="43"/>
      <c r="C628" s="2"/>
      <c r="D628" s="2"/>
      <c r="E628" s="2"/>
      <c r="F628" s="25"/>
      <c r="I628" s="23"/>
    </row>
    <row r="629" spans="1:9" ht="12.75">
      <c r="A629" s="2"/>
      <c r="B629" s="43"/>
      <c r="C629" s="2"/>
      <c r="D629" s="2"/>
      <c r="E629" s="2"/>
      <c r="F629" s="25"/>
      <c r="I629" s="23"/>
    </row>
    <row r="630" spans="1:9" ht="12.75">
      <c r="A630" s="2"/>
      <c r="B630" s="43"/>
      <c r="C630" s="2"/>
      <c r="D630" s="2"/>
      <c r="E630" s="2"/>
      <c r="F630" s="25"/>
      <c r="I630" s="23"/>
    </row>
    <row r="631" spans="1:9" ht="12.75">
      <c r="A631" s="2"/>
      <c r="B631" s="43"/>
      <c r="C631" s="2"/>
      <c r="D631" s="2"/>
      <c r="E631" s="2"/>
      <c r="F631" s="25"/>
      <c r="I631" s="23"/>
    </row>
    <row r="632" spans="1:9" ht="12.75">
      <c r="A632" s="2"/>
      <c r="B632" s="43"/>
      <c r="C632" s="2"/>
      <c r="D632" s="2"/>
      <c r="E632" s="2"/>
      <c r="F632" s="25"/>
      <c r="I632" s="23"/>
    </row>
    <row r="633" spans="1:9" ht="12.75">
      <c r="A633" s="2"/>
      <c r="B633" s="43"/>
      <c r="C633" s="2"/>
      <c r="D633" s="2"/>
      <c r="E633" s="2"/>
      <c r="F633" s="25"/>
      <c r="I633" s="23"/>
    </row>
    <row r="634" spans="1:9" ht="12.75">
      <c r="A634" s="2"/>
      <c r="B634" s="43"/>
      <c r="C634" s="2"/>
      <c r="D634" s="2"/>
      <c r="E634" s="2"/>
      <c r="F634" s="25"/>
      <c r="I634" s="23"/>
    </row>
    <row r="635" spans="1:9" ht="12.75">
      <c r="A635" s="2"/>
      <c r="B635" s="43"/>
      <c r="C635" s="2"/>
      <c r="D635" s="2"/>
      <c r="E635" s="2"/>
      <c r="F635" s="25"/>
      <c r="I635" s="23"/>
    </row>
    <row r="636" spans="1:9" ht="12.75">
      <c r="A636" s="2"/>
      <c r="B636" s="43"/>
      <c r="C636" s="2"/>
      <c r="D636" s="2"/>
      <c r="E636" s="2"/>
      <c r="F636" s="25"/>
      <c r="I636" s="23"/>
    </row>
    <row r="637" spans="1:9" ht="12.75">
      <c r="A637" s="2"/>
      <c r="B637" s="43"/>
      <c r="C637" s="2"/>
      <c r="D637" s="2"/>
      <c r="E637" s="2"/>
      <c r="F637" s="25"/>
      <c r="I637" s="23"/>
    </row>
    <row r="638" spans="1:9" ht="12.75">
      <c r="A638" s="2"/>
      <c r="B638" s="43"/>
      <c r="C638" s="2"/>
      <c r="D638" s="2"/>
      <c r="E638" s="2"/>
      <c r="F638" s="25"/>
      <c r="I638" s="23"/>
    </row>
    <row r="639" spans="1:9" ht="12.75">
      <c r="A639" s="2"/>
      <c r="B639" s="43"/>
      <c r="C639" s="2"/>
      <c r="D639" s="2"/>
      <c r="E639" s="2"/>
      <c r="F639" s="25"/>
      <c r="I639" s="23"/>
    </row>
    <row r="640" spans="1:9" ht="12.75">
      <c r="A640" s="2"/>
      <c r="B640" s="43"/>
      <c r="C640" s="2"/>
      <c r="D640" s="2"/>
      <c r="E640" s="2"/>
      <c r="F640" s="25"/>
      <c r="I640" s="23"/>
    </row>
    <row r="641" spans="1:9" ht="12.75">
      <c r="A641" s="2"/>
      <c r="B641" s="43"/>
      <c r="C641" s="2"/>
      <c r="D641" s="2"/>
      <c r="E641" s="2"/>
      <c r="F641" s="25"/>
      <c r="I641" s="23"/>
    </row>
    <row r="642" spans="1:9" ht="12.75">
      <c r="A642" s="2"/>
      <c r="B642" s="43"/>
      <c r="C642" s="2"/>
      <c r="D642" s="2"/>
      <c r="E642" s="2"/>
      <c r="F642" s="25"/>
      <c r="I642" s="23"/>
    </row>
    <row r="643" spans="1:9" ht="12.75">
      <c r="A643" s="2"/>
      <c r="B643" s="43"/>
      <c r="C643" s="2"/>
      <c r="D643" s="2"/>
      <c r="E643" s="2"/>
      <c r="F643" s="25"/>
      <c r="I643" s="23"/>
    </row>
    <row r="644" spans="1:9" ht="12.75">
      <c r="A644" s="2"/>
      <c r="B644" s="43"/>
      <c r="C644" s="2"/>
      <c r="D644" s="2"/>
      <c r="E644" s="2"/>
      <c r="F644" s="25"/>
      <c r="I644" s="23"/>
    </row>
    <row r="645" spans="1:9" ht="12.75">
      <c r="A645" s="2"/>
      <c r="B645" s="43"/>
      <c r="C645" s="2"/>
      <c r="D645" s="2"/>
      <c r="E645" s="2"/>
      <c r="F645" s="25"/>
      <c r="I645" s="23"/>
    </row>
    <row r="646" spans="1:9" ht="12.75">
      <c r="A646" s="2"/>
      <c r="B646" s="43"/>
      <c r="C646" s="2"/>
      <c r="D646" s="2"/>
      <c r="E646" s="2"/>
      <c r="F646" s="25"/>
      <c r="I646" s="23"/>
    </row>
    <row r="647" spans="1:9" ht="12.75">
      <c r="A647" s="2"/>
      <c r="B647" s="43"/>
      <c r="C647" s="2"/>
      <c r="D647" s="2"/>
      <c r="E647" s="2"/>
      <c r="F647" s="25"/>
      <c r="I647" s="23"/>
    </row>
    <row r="648" spans="1:9" ht="12.75">
      <c r="A648" s="2"/>
      <c r="B648" s="43"/>
      <c r="C648" s="2"/>
      <c r="D648" s="2"/>
      <c r="E648" s="2"/>
      <c r="F648" s="25"/>
      <c r="I648" s="23"/>
    </row>
    <row r="649" spans="1:9" ht="12.75">
      <c r="A649" s="2"/>
      <c r="B649" s="43"/>
      <c r="C649" s="2"/>
      <c r="D649" s="2"/>
      <c r="E649" s="2"/>
      <c r="F649" s="25"/>
      <c r="I649" s="23"/>
    </row>
    <row r="650" spans="1:9" ht="12.75">
      <c r="A650" s="2"/>
      <c r="B650" s="43"/>
      <c r="C650" s="2"/>
      <c r="D650" s="2"/>
      <c r="E650" s="2"/>
      <c r="F650" s="25"/>
      <c r="I650" s="23"/>
    </row>
    <row r="651" spans="1:9" ht="12.75">
      <c r="A651" s="2"/>
      <c r="B651" s="43"/>
      <c r="C651" s="2"/>
      <c r="D651" s="2"/>
      <c r="E651" s="2"/>
      <c r="F651" s="25"/>
      <c r="I651" s="23"/>
    </row>
    <row r="652" spans="1:9" ht="12.75">
      <c r="A652" s="2"/>
      <c r="B652" s="43"/>
      <c r="C652" s="2"/>
      <c r="D652" s="2"/>
      <c r="E652" s="2"/>
      <c r="F652" s="25"/>
      <c r="I652" s="23"/>
    </row>
    <row r="653" spans="1:9" ht="12.75">
      <c r="A653" s="2"/>
      <c r="B653" s="43"/>
      <c r="C653" s="2"/>
      <c r="D653" s="2"/>
      <c r="E653" s="2"/>
      <c r="F653" s="25"/>
      <c r="I653" s="23"/>
    </row>
    <row r="654" spans="1:9" ht="12.75">
      <c r="A654" s="2"/>
      <c r="B654" s="43"/>
      <c r="C654" s="2"/>
      <c r="D654" s="2"/>
      <c r="E654" s="2"/>
      <c r="F654" s="25"/>
      <c r="I654" s="23"/>
    </row>
    <row r="655" spans="1:9" ht="12.75">
      <c r="A655" s="2"/>
      <c r="B655" s="43"/>
      <c r="C655" s="2"/>
      <c r="D655" s="2"/>
      <c r="E655" s="2"/>
      <c r="F655" s="25"/>
      <c r="I655" s="23"/>
    </row>
    <row r="656" spans="1:9" ht="12.75">
      <c r="A656" s="2"/>
      <c r="B656" s="43"/>
      <c r="C656" s="2"/>
      <c r="D656" s="2"/>
      <c r="E656" s="2"/>
      <c r="F656" s="25"/>
      <c r="I656" s="23"/>
    </row>
    <row r="657" spans="1:9" ht="12.75">
      <c r="A657" s="2"/>
      <c r="B657" s="43"/>
      <c r="C657" s="2"/>
      <c r="D657" s="2"/>
      <c r="E657" s="2"/>
      <c r="F657" s="25"/>
      <c r="I657" s="23"/>
    </row>
    <row r="658" spans="1:9" ht="12.75">
      <c r="A658" s="2"/>
      <c r="B658" s="43"/>
      <c r="C658" s="2"/>
      <c r="D658" s="2"/>
      <c r="E658" s="2"/>
      <c r="F658" s="25"/>
      <c r="I658" s="23"/>
    </row>
    <row r="659" spans="1:9" ht="12.75">
      <c r="A659" s="2"/>
      <c r="B659" s="43"/>
      <c r="C659" s="2"/>
      <c r="D659" s="2"/>
      <c r="E659" s="2"/>
      <c r="F659" s="25"/>
      <c r="I659" s="23"/>
    </row>
    <row r="660" spans="1:9" ht="12.75">
      <c r="A660" s="2"/>
      <c r="B660" s="43"/>
      <c r="C660" s="2"/>
      <c r="D660" s="2"/>
      <c r="E660" s="2"/>
      <c r="F660" s="25"/>
      <c r="I660" s="23"/>
    </row>
    <row r="661" spans="1:9" ht="12.75">
      <c r="A661" s="2"/>
      <c r="B661" s="43"/>
      <c r="C661" s="2"/>
      <c r="D661" s="2"/>
      <c r="E661" s="2"/>
      <c r="F661" s="25"/>
      <c r="I661" s="23"/>
    </row>
    <row r="662" spans="1:9" ht="12.75">
      <c r="A662" s="2"/>
      <c r="B662" s="43"/>
      <c r="C662" s="2"/>
      <c r="D662" s="2"/>
      <c r="E662" s="2"/>
      <c r="F662" s="25"/>
      <c r="I662" s="23"/>
    </row>
    <row r="663" spans="1:9" ht="12.75">
      <c r="A663" s="2"/>
      <c r="B663" s="43"/>
      <c r="C663" s="2"/>
      <c r="D663" s="2"/>
      <c r="E663" s="2"/>
      <c r="F663" s="25"/>
      <c r="I663" s="23"/>
    </row>
    <row r="664" spans="1:9" ht="12.75">
      <c r="A664" s="2"/>
      <c r="B664" s="43"/>
      <c r="C664" s="2"/>
      <c r="D664" s="2"/>
      <c r="E664" s="2"/>
      <c r="F664" s="25"/>
      <c r="I664" s="23"/>
    </row>
    <row r="665" spans="1:9" ht="12.75">
      <c r="A665" s="2"/>
      <c r="B665" s="43"/>
      <c r="C665" s="2"/>
      <c r="D665" s="2"/>
      <c r="E665" s="2"/>
      <c r="F665" s="25"/>
      <c r="I665" s="23"/>
    </row>
    <row r="666" spans="1:9" ht="12.75">
      <c r="A666" s="2"/>
      <c r="B666" s="43"/>
      <c r="C666" s="2"/>
      <c r="D666" s="2"/>
      <c r="E666" s="2"/>
      <c r="F666" s="25"/>
      <c r="I666" s="23"/>
    </row>
    <row r="667" spans="1:9" ht="12.75">
      <c r="A667" s="2"/>
      <c r="B667" s="43"/>
      <c r="C667" s="2"/>
      <c r="D667" s="2"/>
      <c r="E667" s="2"/>
      <c r="F667" s="25"/>
      <c r="I667" s="23"/>
    </row>
    <row r="668" spans="1:9" ht="12.75">
      <c r="A668" s="2"/>
      <c r="B668" s="43"/>
      <c r="C668" s="2"/>
      <c r="D668" s="2"/>
      <c r="E668" s="2"/>
      <c r="F668" s="25"/>
      <c r="I668" s="23"/>
    </row>
    <row r="669" spans="1:9" ht="12.75">
      <c r="A669" s="2"/>
      <c r="B669" s="43"/>
      <c r="C669" s="2"/>
      <c r="D669" s="2"/>
      <c r="E669" s="2"/>
      <c r="F669" s="25"/>
      <c r="I669" s="23"/>
    </row>
    <row r="670" spans="1:9" ht="12.75">
      <c r="A670" s="2"/>
      <c r="B670" s="43"/>
      <c r="C670" s="2"/>
      <c r="D670" s="2"/>
      <c r="E670" s="2"/>
      <c r="F670" s="25"/>
      <c r="I670" s="23"/>
    </row>
    <row r="671" spans="1:9" ht="12.75">
      <c r="A671" s="2"/>
      <c r="B671" s="43"/>
      <c r="C671" s="2"/>
      <c r="D671" s="2"/>
      <c r="E671" s="2"/>
      <c r="F671" s="25"/>
      <c r="I671" s="23"/>
    </row>
    <row r="672" spans="1:9" ht="12.75">
      <c r="A672" s="2"/>
      <c r="B672" s="43"/>
      <c r="C672" s="2"/>
      <c r="D672" s="2"/>
      <c r="E672" s="2"/>
      <c r="F672" s="25"/>
      <c r="I672" s="23"/>
    </row>
    <row r="673" spans="1:9" ht="12.75">
      <c r="A673" s="2"/>
      <c r="B673" s="43"/>
      <c r="C673" s="2"/>
      <c r="D673" s="2"/>
      <c r="E673" s="2"/>
      <c r="F673" s="25"/>
      <c r="I673" s="23"/>
    </row>
    <row r="674" spans="1:9" ht="12.75">
      <c r="A674" s="2"/>
      <c r="B674" s="43"/>
      <c r="C674" s="2"/>
      <c r="D674" s="2"/>
      <c r="E674" s="2"/>
      <c r="F674" s="25"/>
      <c r="I674" s="23"/>
    </row>
    <row r="675" spans="1:9" ht="12.75">
      <c r="A675" s="2"/>
      <c r="B675" s="43"/>
      <c r="C675" s="2"/>
      <c r="D675" s="2"/>
      <c r="E675" s="2"/>
      <c r="F675" s="25"/>
      <c r="I675" s="23"/>
    </row>
    <row r="676" spans="1:9" ht="12.75">
      <c r="A676" s="2"/>
      <c r="B676" s="43"/>
      <c r="C676" s="2"/>
      <c r="D676" s="2"/>
      <c r="E676" s="2"/>
      <c r="F676" s="25"/>
      <c r="I676" s="23"/>
    </row>
    <row r="677" spans="1:9" ht="12.75">
      <c r="A677" s="2"/>
      <c r="B677" s="43"/>
      <c r="C677" s="2"/>
      <c r="D677" s="2"/>
      <c r="E677" s="2"/>
      <c r="F677" s="25"/>
      <c r="I677" s="23"/>
    </row>
    <row r="678" spans="1:9" ht="12.75">
      <c r="A678" s="2"/>
      <c r="B678" s="43"/>
      <c r="C678" s="2"/>
      <c r="D678" s="2"/>
      <c r="E678" s="2"/>
      <c r="F678" s="25"/>
      <c r="I678" s="23"/>
    </row>
    <row r="679" spans="1:9" ht="12.75">
      <c r="A679" s="2"/>
      <c r="B679" s="43"/>
      <c r="C679" s="2"/>
      <c r="D679" s="2"/>
      <c r="E679" s="2"/>
      <c r="F679" s="25"/>
      <c r="I679" s="23"/>
    </row>
    <row r="680" spans="1:9" ht="12.75">
      <c r="A680" s="2"/>
      <c r="B680" s="43"/>
      <c r="C680" s="2"/>
      <c r="D680" s="2"/>
      <c r="E680" s="2"/>
      <c r="F680" s="25"/>
      <c r="I680" s="23"/>
    </row>
    <row r="681" spans="1:9" ht="12.75">
      <c r="A681" s="2"/>
      <c r="B681" s="43"/>
      <c r="C681" s="2"/>
      <c r="D681" s="2"/>
      <c r="E681" s="2"/>
      <c r="F681" s="25"/>
      <c r="I681" s="23"/>
    </row>
    <row r="682" spans="1:9" ht="12.75">
      <c r="A682" s="2"/>
      <c r="B682" s="43"/>
      <c r="C682" s="2"/>
      <c r="D682" s="2"/>
      <c r="E682" s="2"/>
      <c r="F682" s="25"/>
      <c r="I682" s="23"/>
    </row>
    <row r="683" spans="1:9" ht="12.75">
      <c r="A683" s="2"/>
      <c r="B683" s="43"/>
      <c r="C683" s="2"/>
      <c r="D683" s="2"/>
      <c r="E683" s="2"/>
      <c r="F683" s="25"/>
      <c r="I683" s="23"/>
    </row>
    <row r="684" spans="1:9" ht="12.75">
      <c r="A684" s="2"/>
      <c r="B684" s="43"/>
      <c r="C684" s="2"/>
      <c r="D684" s="2"/>
      <c r="E684" s="2"/>
      <c r="F684" s="25"/>
      <c r="I684" s="23"/>
    </row>
    <row r="685" spans="1:9" ht="12.75">
      <c r="A685" s="2"/>
      <c r="B685" s="43"/>
      <c r="C685" s="2"/>
      <c r="D685" s="2"/>
      <c r="E685" s="2"/>
      <c r="F685" s="25"/>
      <c r="I685" s="23"/>
    </row>
    <row r="686" spans="1:9" ht="12.75">
      <c r="A686" s="2"/>
      <c r="B686" s="43"/>
      <c r="C686" s="2"/>
      <c r="D686" s="2"/>
      <c r="E686" s="2"/>
      <c r="F686" s="25"/>
      <c r="I686" s="23"/>
    </row>
    <row r="687" spans="1:9" ht="12.75">
      <c r="A687" s="2"/>
      <c r="B687" s="43"/>
      <c r="C687" s="2"/>
      <c r="D687" s="2"/>
      <c r="E687" s="2"/>
      <c r="F687" s="25"/>
      <c r="I687" s="23"/>
    </row>
    <row r="688" spans="1:9" ht="12.75">
      <c r="A688" s="2"/>
      <c r="B688" s="43"/>
      <c r="C688" s="2"/>
      <c r="D688" s="2"/>
      <c r="E688" s="2"/>
      <c r="F688" s="25"/>
      <c r="I688" s="23"/>
    </row>
    <row r="689" spans="1:9" ht="12.75">
      <c r="A689" s="2"/>
      <c r="B689" s="43"/>
      <c r="C689" s="2"/>
      <c r="D689" s="2"/>
      <c r="E689" s="2"/>
      <c r="F689" s="25"/>
      <c r="I689" s="23"/>
    </row>
    <row r="690" spans="1:9" ht="12.75">
      <c r="A690" s="2"/>
      <c r="B690" s="43"/>
      <c r="C690" s="2"/>
      <c r="D690" s="2"/>
      <c r="E690" s="2"/>
      <c r="F690" s="25"/>
      <c r="I690" s="23"/>
    </row>
    <row r="691" spans="1:9" ht="12.75">
      <c r="A691" s="2"/>
      <c r="B691" s="43"/>
      <c r="C691" s="2"/>
      <c r="D691" s="2"/>
      <c r="E691" s="2"/>
      <c r="F691" s="25"/>
      <c r="I691" s="23"/>
    </row>
    <row r="692" spans="1:9" ht="12.75">
      <c r="A692" s="2"/>
      <c r="B692" s="43"/>
      <c r="C692" s="2"/>
      <c r="D692" s="2"/>
      <c r="E692" s="2"/>
      <c r="F692" s="25"/>
      <c r="I692" s="23"/>
    </row>
    <row r="693" spans="1:9" ht="12.75">
      <c r="A693" s="2"/>
      <c r="B693" s="43"/>
      <c r="C693" s="2"/>
      <c r="D693" s="2"/>
      <c r="E693" s="2"/>
      <c r="F693" s="25"/>
      <c r="I693" s="23"/>
    </row>
    <row r="694" spans="1:9" ht="12.75">
      <c r="A694" s="2"/>
      <c r="B694" s="43"/>
      <c r="C694" s="2"/>
      <c r="D694" s="2"/>
      <c r="E694" s="2"/>
      <c r="F694" s="25"/>
      <c r="I694" s="23"/>
    </row>
    <row r="695" spans="1:9" ht="12.75">
      <c r="A695" s="2"/>
      <c r="B695" s="43"/>
      <c r="C695" s="2"/>
      <c r="D695" s="2"/>
      <c r="E695" s="2"/>
      <c r="F695" s="25"/>
      <c r="I695" s="23"/>
    </row>
    <row r="696" spans="1:9" ht="12.75">
      <c r="A696" s="2"/>
      <c r="B696" s="43"/>
      <c r="C696" s="2"/>
      <c r="D696" s="2"/>
      <c r="E696" s="2"/>
      <c r="F696" s="25"/>
      <c r="I696" s="23"/>
    </row>
    <row r="697" spans="1:9" ht="12.75">
      <c r="A697" s="2"/>
      <c r="B697" s="43"/>
      <c r="C697" s="2"/>
      <c r="D697" s="2"/>
      <c r="E697" s="2"/>
      <c r="F697" s="25"/>
      <c r="I697" s="23"/>
    </row>
    <row r="698" spans="1:9" ht="12.75">
      <c r="A698" s="2"/>
      <c r="B698" s="43"/>
      <c r="C698" s="2"/>
      <c r="D698" s="2"/>
      <c r="E698" s="2"/>
      <c r="F698" s="25"/>
      <c r="I698" s="23"/>
    </row>
    <row r="699" spans="1:9" ht="12.75">
      <c r="A699" s="2"/>
      <c r="B699" s="43"/>
      <c r="C699" s="2"/>
      <c r="D699" s="2"/>
      <c r="E699" s="2"/>
      <c r="F699" s="25"/>
      <c r="I699" s="23"/>
    </row>
    <row r="700" spans="1:9" ht="12.75">
      <c r="A700" s="2"/>
      <c r="B700" s="43"/>
      <c r="C700" s="2"/>
      <c r="D700" s="2"/>
      <c r="E700" s="2"/>
      <c r="F700" s="25"/>
      <c r="I700" s="23"/>
    </row>
    <row r="701" spans="1:9" ht="12.75">
      <c r="A701" s="2"/>
      <c r="B701" s="43"/>
      <c r="C701" s="2"/>
      <c r="D701" s="2"/>
      <c r="E701" s="2"/>
      <c r="F701" s="25"/>
      <c r="I701" s="23"/>
    </row>
    <row r="702" spans="1:9" ht="12.75">
      <c r="A702" s="2"/>
      <c r="B702" s="43"/>
      <c r="C702" s="2"/>
      <c r="D702" s="2"/>
      <c r="E702" s="2"/>
      <c r="F702" s="25"/>
      <c r="I702" s="23"/>
    </row>
    <row r="703" spans="1:9" ht="12.75">
      <c r="A703" s="2"/>
      <c r="B703" s="43"/>
      <c r="C703" s="2"/>
      <c r="D703" s="2"/>
      <c r="E703" s="2"/>
      <c r="F703" s="25"/>
      <c r="I703" s="23"/>
    </row>
    <row r="704" spans="1:9" ht="12.75">
      <c r="A704" s="2"/>
      <c r="B704" s="43"/>
      <c r="C704" s="2"/>
      <c r="D704" s="2"/>
      <c r="E704" s="2"/>
      <c r="F704" s="25"/>
      <c r="I704" s="23"/>
    </row>
    <row r="705" spans="1:9" ht="12.75">
      <c r="A705" s="2"/>
      <c r="B705" s="43"/>
      <c r="C705" s="2"/>
      <c r="D705" s="2"/>
      <c r="E705" s="2"/>
      <c r="F705" s="25"/>
      <c r="I705" s="23"/>
    </row>
    <row r="706" spans="1:9" ht="12.75">
      <c r="A706" s="2"/>
      <c r="B706" s="43"/>
      <c r="C706" s="2"/>
      <c r="D706" s="2"/>
      <c r="E706" s="2"/>
      <c r="F706" s="25"/>
      <c r="I706" s="23"/>
    </row>
    <row r="707" spans="1:9" ht="12.75">
      <c r="A707" s="2"/>
      <c r="B707" s="43"/>
      <c r="C707" s="2"/>
      <c r="D707" s="2"/>
      <c r="E707" s="2"/>
      <c r="F707" s="25"/>
      <c r="I707" s="23"/>
    </row>
    <row r="708" spans="1:9" ht="12.75">
      <c r="A708" s="2"/>
      <c r="B708" s="43"/>
      <c r="C708" s="2"/>
      <c r="D708" s="2"/>
      <c r="E708" s="2"/>
      <c r="F708" s="25"/>
      <c r="I708" s="23"/>
    </row>
    <row r="709" spans="1:9" ht="12.75">
      <c r="A709" s="2"/>
      <c r="B709" s="43"/>
      <c r="C709" s="2"/>
      <c r="D709" s="2"/>
      <c r="E709" s="2"/>
      <c r="F709" s="25"/>
      <c r="I709" s="23"/>
    </row>
    <row r="710" spans="1:9" ht="12.75">
      <c r="A710" s="2"/>
      <c r="B710" s="43"/>
      <c r="C710" s="2"/>
      <c r="D710" s="2"/>
      <c r="E710" s="2"/>
      <c r="F710" s="25"/>
      <c r="I710" s="23"/>
    </row>
    <row r="711" spans="1:9" ht="12.75">
      <c r="A711" s="2"/>
      <c r="B711" s="43"/>
      <c r="C711" s="2"/>
      <c r="D711" s="2"/>
      <c r="E711" s="2"/>
      <c r="F711" s="25"/>
      <c r="I711" s="23"/>
    </row>
    <row r="712" spans="1:9" ht="12.75">
      <c r="A712" s="2"/>
      <c r="B712" s="43"/>
      <c r="C712" s="2"/>
      <c r="D712" s="2"/>
      <c r="E712" s="2"/>
      <c r="F712" s="25"/>
      <c r="I712" s="23"/>
    </row>
    <row r="713" spans="1:9" ht="12.75">
      <c r="A713" s="2"/>
      <c r="B713" s="43"/>
      <c r="C713" s="2"/>
      <c r="D713" s="2"/>
      <c r="E713" s="2"/>
      <c r="F713" s="25"/>
      <c r="I713" s="23"/>
    </row>
    <row r="714" spans="1:9" ht="12.75">
      <c r="A714" s="2"/>
      <c r="B714" s="43"/>
      <c r="C714" s="2"/>
      <c r="D714" s="2"/>
      <c r="E714" s="2"/>
      <c r="F714" s="25"/>
      <c r="I714" s="23"/>
    </row>
    <row r="715" spans="1:9" ht="12.75">
      <c r="A715" s="2"/>
      <c r="B715" s="43"/>
      <c r="C715" s="2"/>
      <c r="D715" s="2"/>
      <c r="E715" s="2"/>
      <c r="F715" s="25"/>
      <c r="I715" s="23"/>
    </row>
    <row r="716" spans="1:9" ht="12.75">
      <c r="A716" s="2"/>
      <c r="B716" s="43"/>
      <c r="C716" s="2"/>
      <c r="D716" s="2"/>
      <c r="E716" s="2"/>
      <c r="F716" s="25"/>
      <c r="I716" s="23"/>
    </row>
    <row r="717" spans="1:9" ht="12.75">
      <c r="A717" s="2"/>
      <c r="B717" s="43"/>
      <c r="C717" s="2"/>
      <c r="D717" s="2"/>
      <c r="E717" s="2"/>
      <c r="F717" s="25"/>
      <c r="I717" s="23"/>
    </row>
    <row r="718" spans="1:9" ht="12.75">
      <c r="A718" s="2"/>
      <c r="B718" s="43"/>
      <c r="C718" s="2"/>
      <c r="D718" s="2"/>
      <c r="E718" s="2"/>
      <c r="F718" s="25"/>
      <c r="I718" s="23"/>
    </row>
    <row r="719" spans="1:9" ht="12.75">
      <c r="A719" s="2"/>
      <c r="B719" s="43"/>
      <c r="C719" s="2"/>
      <c r="D719" s="2"/>
      <c r="E719" s="2"/>
      <c r="F719" s="25"/>
      <c r="I719" s="23"/>
    </row>
    <row r="720" spans="1:9" ht="12.75">
      <c r="A720" s="2"/>
      <c r="B720" s="43"/>
      <c r="C720" s="2"/>
      <c r="D720" s="2"/>
      <c r="E720" s="2"/>
      <c r="F720" s="25"/>
      <c r="I720" s="23"/>
    </row>
    <row r="721" spans="1:9" ht="12.75">
      <c r="A721" s="2"/>
      <c r="B721" s="43"/>
      <c r="C721" s="2"/>
      <c r="D721" s="2"/>
      <c r="E721" s="2"/>
      <c r="F721" s="25"/>
      <c r="I721" s="23"/>
    </row>
    <row r="722" spans="1:9" ht="12.75">
      <c r="A722" s="2"/>
      <c r="B722" s="43"/>
      <c r="C722" s="2"/>
      <c r="D722" s="2"/>
      <c r="E722" s="2"/>
      <c r="F722" s="25"/>
      <c r="I722" s="23"/>
    </row>
    <row r="723" spans="1:9" ht="12.75">
      <c r="A723" s="2"/>
      <c r="B723" s="43"/>
      <c r="C723" s="2"/>
      <c r="D723" s="2"/>
      <c r="E723" s="2"/>
      <c r="F723" s="25"/>
      <c r="I723" s="23"/>
    </row>
    <row r="724" spans="1:9" ht="12.75">
      <c r="A724" s="2"/>
      <c r="B724" s="43"/>
      <c r="C724" s="2"/>
      <c r="D724" s="2"/>
      <c r="E724" s="2"/>
      <c r="F724" s="25"/>
      <c r="I724" s="23"/>
    </row>
    <row r="725" spans="1:9" ht="12.75">
      <c r="A725" s="2"/>
      <c r="B725" s="43"/>
      <c r="C725" s="2"/>
      <c r="D725" s="2"/>
      <c r="E725" s="2"/>
      <c r="F725" s="25"/>
      <c r="I725" s="23"/>
    </row>
    <row r="726" spans="1:9" ht="12.75">
      <c r="A726" s="2"/>
      <c r="B726" s="43"/>
      <c r="C726" s="2"/>
      <c r="D726" s="2"/>
      <c r="E726" s="2"/>
      <c r="F726" s="25"/>
      <c r="I726" s="23"/>
    </row>
    <row r="727" spans="1:9" ht="12.75">
      <c r="A727" s="2"/>
      <c r="B727" s="43"/>
      <c r="C727" s="2"/>
      <c r="D727" s="2"/>
      <c r="E727" s="2"/>
      <c r="F727" s="25"/>
      <c r="I727" s="23"/>
    </row>
    <row r="728" spans="1:9" ht="12.75">
      <c r="A728" s="2"/>
      <c r="B728" s="43"/>
      <c r="C728" s="2"/>
      <c r="D728" s="2"/>
      <c r="E728" s="2"/>
      <c r="F728" s="25"/>
      <c r="I728" s="23"/>
    </row>
    <row r="729" spans="1:9" ht="12.75">
      <c r="A729" s="2"/>
      <c r="B729" s="43"/>
      <c r="C729" s="2"/>
      <c r="D729" s="2"/>
      <c r="E729" s="2"/>
      <c r="F729" s="25"/>
      <c r="I729" s="23"/>
    </row>
    <row r="730" spans="1:9" ht="12.75">
      <c r="A730" s="2"/>
      <c r="B730" s="43"/>
      <c r="C730" s="2"/>
      <c r="D730" s="2"/>
      <c r="E730" s="2"/>
      <c r="F730" s="25"/>
      <c r="I730" s="23"/>
    </row>
    <row r="731" spans="1:9" ht="12.75">
      <c r="A731" s="2"/>
      <c r="B731" s="43"/>
      <c r="C731" s="2"/>
      <c r="D731" s="2"/>
      <c r="E731" s="2"/>
      <c r="F731" s="25"/>
      <c r="I731" s="23"/>
    </row>
    <row r="732" spans="1:9" ht="12.75">
      <c r="A732" s="2"/>
      <c r="B732" s="43"/>
      <c r="C732" s="2"/>
      <c r="D732" s="2"/>
      <c r="E732" s="2"/>
      <c r="F732" s="25"/>
      <c r="I732" s="23"/>
    </row>
    <row r="733" spans="1:9" ht="12.75">
      <c r="A733" s="2"/>
      <c r="B733" s="43"/>
      <c r="C733" s="2"/>
      <c r="D733" s="2"/>
      <c r="E733" s="2"/>
      <c r="F733" s="25"/>
      <c r="I733" s="23"/>
    </row>
    <row r="734" spans="1:9" ht="12.75">
      <c r="A734" s="2"/>
      <c r="B734" s="43"/>
      <c r="C734" s="2"/>
      <c r="D734" s="2"/>
      <c r="E734" s="2"/>
      <c r="F734" s="25"/>
      <c r="I734" s="23"/>
    </row>
    <row r="735" spans="1:9" ht="12.75">
      <c r="A735" s="2"/>
      <c r="B735" s="43"/>
      <c r="C735" s="2"/>
      <c r="D735" s="2"/>
      <c r="E735" s="2"/>
      <c r="F735" s="25"/>
      <c r="I735" s="23"/>
    </row>
    <row r="736" spans="1:9" ht="12.75">
      <c r="A736" s="2"/>
      <c r="B736" s="43"/>
      <c r="C736" s="2"/>
      <c r="D736" s="2"/>
      <c r="E736" s="2"/>
      <c r="F736" s="25"/>
      <c r="I736" s="23"/>
    </row>
    <row r="737" spans="1:9" ht="12.75">
      <c r="A737" s="2"/>
      <c r="B737" s="43"/>
      <c r="C737" s="2"/>
      <c r="D737" s="2"/>
      <c r="E737" s="2"/>
      <c r="F737" s="25"/>
      <c r="I737" s="23"/>
    </row>
    <row r="738" spans="1:9" ht="12.75">
      <c r="A738" s="2"/>
      <c r="B738" s="43"/>
      <c r="C738" s="2"/>
      <c r="D738" s="2"/>
      <c r="E738" s="2"/>
      <c r="F738" s="25"/>
      <c r="I738" s="23"/>
    </row>
    <row r="739" spans="1:9" ht="12.75">
      <c r="A739" s="2"/>
      <c r="B739" s="43"/>
      <c r="C739" s="2"/>
      <c r="D739" s="2"/>
      <c r="E739" s="2"/>
      <c r="F739" s="25"/>
      <c r="I739" s="23"/>
    </row>
    <row r="740" spans="1:9" ht="12.75">
      <c r="A740" s="2"/>
      <c r="B740" s="43"/>
      <c r="C740" s="2"/>
      <c r="D740" s="2"/>
      <c r="E740" s="2"/>
      <c r="F740" s="25"/>
      <c r="I740" s="23"/>
    </row>
    <row r="741" spans="1:9" ht="12.75">
      <c r="A741" s="2"/>
      <c r="B741" s="43"/>
      <c r="C741" s="2"/>
      <c r="D741" s="2"/>
      <c r="E741" s="2"/>
      <c r="F741" s="25"/>
      <c r="I741" s="23"/>
    </row>
    <row r="742" spans="1:9" ht="12.75">
      <c r="A742" s="2"/>
      <c r="B742" s="43"/>
      <c r="C742" s="2"/>
      <c r="D742" s="2"/>
      <c r="E742" s="2"/>
      <c r="F742" s="25"/>
      <c r="I742" s="23"/>
    </row>
    <row r="743" spans="1:9" ht="12.75">
      <c r="A743" s="2"/>
      <c r="B743" s="43"/>
      <c r="C743" s="2"/>
      <c r="D743" s="2"/>
      <c r="E743" s="2"/>
      <c r="F743" s="25"/>
      <c r="I743" s="23"/>
    </row>
    <row r="744" spans="1:9" ht="12.75">
      <c r="A744" s="2"/>
      <c r="B744" s="43"/>
      <c r="C744" s="2"/>
      <c r="D744" s="2"/>
      <c r="E744" s="2"/>
      <c r="F744" s="25"/>
      <c r="I744" s="23"/>
    </row>
    <row r="745" spans="1:9" ht="12.75">
      <c r="A745" s="2"/>
      <c r="B745" s="43"/>
      <c r="C745" s="2"/>
      <c r="D745" s="2"/>
      <c r="E745" s="2"/>
      <c r="F745" s="25"/>
      <c r="I745" s="23"/>
    </row>
    <row r="746" spans="1:9" ht="12.75">
      <c r="A746" s="2"/>
      <c r="B746" s="43"/>
      <c r="C746" s="2"/>
      <c r="D746" s="2"/>
      <c r="E746" s="2"/>
      <c r="F746" s="25"/>
      <c r="I746" s="23"/>
    </row>
    <row r="747" spans="1:9" ht="12.75">
      <c r="A747" s="2"/>
      <c r="B747" s="43"/>
      <c r="C747" s="2"/>
      <c r="D747" s="2"/>
      <c r="E747" s="2"/>
      <c r="F747" s="25"/>
      <c r="I747" s="23"/>
    </row>
    <row r="748" spans="1:9" ht="12.75">
      <c r="A748" s="2"/>
      <c r="B748" s="43"/>
      <c r="C748" s="2"/>
      <c r="D748" s="2"/>
      <c r="E748" s="2"/>
      <c r="F748" s="25"/>
      <c r="I748" s="23"/>
    </row>
    <row r="749" spans="1:9" ht="12.75">
      <c r="A749" s="2"/>
      <c r="B749" s="43"/>
      <c r="C749" s="2"/>
      <c r="D749" s="2"/>
      <c r="E749" s="2"/>
      <c r="F749" s="25"/>
      <c r="I749" s="23"/>
    </row>
    <row r="750" spans="1:9" ht="12.75">
      <c r="A750" s="2"/>
      <c r="B750" s="43"/>
      <c r="C750" s="2"/>
      <c r="D750" s="2"/>
      <c r="E750" s="2"/>
      <c r="F750" s="25"/>
      <c r="I750" s="23"/>
    </row>
    <row r="751" spans="1:9" ht="12.75">
      <c r="A751" s="2"/>
      <c r="B751" s="43"/>
      <c r="C751" s="2"/>
      <c r="D751" s="2"/>
      <c r="E751" s="2"/>
      <c r="F751" s="25"/>
      <c r="I751" s="23"/>
    </row>
    <row r="752" spans="1:9" ht="12.75">
      <c r="A752" s="2"/>
      <c r="B752" s="43"/>
      <c r="C752" s="2"/>
      <c r="D752" s="2"/>
      <c r="E752" s="2"/>
      <c r="F752" s="25"/>
      <c r="I752" s="23"/>
    </row>
    <row r="753" spans="1:9" ht="12.75">
      <c r="A753" s="2"/>
      <c r="B753" s="43"/>
      <c r="C753" s="2"/>
      <c r="D753" s="2"/>
      <c r="E753" s="2"/>
      <c r="F753" s="25"/>
      <c r="I753" s="23"/>
    </row>
    <row r="754" spans="1:9" ht="12.75">
      <c r="A754" s="2"/>
      <c r="B754" s="43"/>
      <c r="C754" s="2"/>
      <c r="D754" s="2"/>
      <c r="E754" s="2"/>
      <c r="F754" s="25"/>
      <c r="I754" s="23"/>
    </row>
    <row r="755" spans="1:9" ht="12.75">
      <c r="A755" s="2"/>
      <c r="B755" s="43"/>
      <c r="C755" s="2"/>
      <c r="D755" s="2"/>
      <c r="E755" s="2"/>
      <c r="F755" s="25"/>
      <c r="I755" s="23"/>
    </row>
    <row r="756" spans="1:9" ht="12.75">
      <c r="A756" s="2"/>
      <c r="B756" s="43"/>
      <c r="C756" s="2"/>
      <c r="D756" s="2"/>
      <c r="E756" s="2"/>
      <c r="F756" s="25"/>
      <c r="I756" s="23"/>
    </row>
    <row r="757" spans="1:9" ht="12.75">
      <c r="A757" s="2"/>
      <c r="B757" s="43"/>
      <c r="C757" s="2"/>
      <c r="D757" s="2"/>
      <c r="E757" s="2"/>
      <c r="F757" s="25"/>
      <c r="I757" s="23"/>
    </row>
    <row r="758" spans="1:9" ht="12.75">
      <c r="A758" s="2"/>
      <c r="B758" s="43"/>
      <c r="C758" s="2"/>
      <c r="D758" s="2"/>
      <c r="E758" s="2"/>
      <c r="F758" s="25"/>
      <c r="I758" s="23"/>
    </row>
    <row r="759" spans="1:9" ht="12.75">
      <c r="A759" s="2"/>
      <c r="B759" s="43"/>
      <c r="C759" s="2"/>
      <c r="D759" s="2"/>
      <c r="E759" s="2"/>
      <c r="F759" s="25"/>
      <c r="I759" s="23"/>
    </row>
    <row r="760" spans="1:9" ht="12.75">
      <c r="A760" s="2"/>
      <c r="B760" s="43"/>
      <c r="C760" s="2"/>
      <c r="D760" s="2"/>
      <c r="E760" s="2"/>
      <c r="F760" s="25"/>
      <c r="I760" s="23"/>
    </row>
    <row r="761" spans="1:9" ht="12.75">
      <c r="A761" s="2"/>
      <c r="B761" s="43"/>
      <c r="C761" s="2"/>
      <c r="D761" s="2"/>
      <c r="E761" s="2"/>
      <c r="F761" s="25"/>
      <c r="I761" s="23"/>
    </row>
    <row r="762" spans="1:9" ht="12.75">
      <c r="A762" s="2"/>
      <c r="B762" s="43"/>
      <c r="C762" s="2"/>
      <c r="D762" s="2"/>
      <c r="E762" s="2"/>
      <c r="F762" s="25"/>
      <c r="I762" s="23"/>
    </row>
    <row r="763" spans="1:9" ht="12.75">
      <c r="A763" s="2"/>
      <c r="B763" s="43"/>
      <c r="C763" s="2"/>
      <c r="D763" s="2"/>
      <c r="E763" s="2"/>
      <c r="F763" s="25"/>
      <c r="I763" s="23"/>
    </row>
    <row r="764" spans="1:9" ht="12.75">
      <c r="A764" s="2"/>
      <c r="B764" s="43"/>
      <c r="C764" s="2"/>
      <c r="D764" s="2"/>
      <c r="E764" s="2"/>
      <c r="F764" s="25"/>
      <c r="I764" s="23"/>
    </row>
    <row r="765" spans="1:9" ht="12.75">
      <c r="A765" s="2"/>
      <c r="B765" s="43"/>
      <c r="C765" s="2"/>
      <c r="D765" s="2"/>
      <c r="E765" s="2"/>
      <c r="F765" s="25"/>
      <c r="I765" s="23"/>
    </row>
    <row r="766" spans="1:9" ht="12.75">
      <c r="A766" s="2"/>
      <c r="B766" s="43"/>
      <c r="C766" s="2"/>
      <c r="D766" s="2"/>
      <c r="E766" s="2"/>
      <c r="F766" s="25"/>
      <c r="I766" s="23"/>
    </row>
    <row r="767" spans="1:9" ht="12.75">
      <c r="A767" s="2"/>
      <c r="B767" s="43"/>
      <c r="C767" s="2"/>
      <c r="D767" s="2"/>
      <c r="E767" s="2"/>
      <c r="F767" s="25"/>
      <c r="I767" s="23"/>
    </row>
    <row r="768" spans="1:9" ht="12.75">
      <c r="A768" s="2"/>
      <c r="B768" s="43"/>
      <c r="C768" s="2"/>
      <c r="D768" s="2"/>
      <c r="E768" s="2"/>
      <c r="F768" s="25"/>
      <c r="I768" s="23"/>
    </row>
    <row r="769" spans="1:9" ht="12.75">
      <c r="A769" s="2"/>
      <c r="B769" s="43"/>
      <c r="C769" s="2"/>
      <c r="D769" s="2"/>
      <c r="E769" s="2"/>
      <c r="F769" s="25"/>
      <c r="I769" s="23"/>
    </row>
    <row r="770" spans="1:9" ht="12.75">
      <c r="A770" s="2"/>
      <c r="B770" s="43"/>
      <c r="C770" s="2"/>
      <c r="D770" s="2"/>
      <c r="E770" s="2"/>
      <c r="F770" s="25"/>
      <c r="I770" s="23"/>
    </row>
    <row r="771" spans="1:9" ht="12.75">
      <c r="A771" s="2"/>
      <c r="B771" s="43"/>
      <c r="C771" s="2"/>
      <c r="D771" s="2"/>
      <c r="E771" s="2"/>
      <c r="F771" s="25"/>
      <c r="I771" s="23"/>
    </row>
    <row r="772" spans="1:9" ht="12.75">
      <c r="A772" s="2"/>
      <c r="B772" s="43"/>
      <c r="C772" s="2"/>
      <c r="D772" s="2"/>
      <c r="E772" s="2"/>
      <c r="F772" s="25"/>
      <c r="I772" s="23"/>
    </row>
    <row r="773" spans="1:9" ht="12.75">
      <c r="A773" s="2"/>
      <c r="B773" s="43"/>
      <c r="C773" s="2"/>
      <c r="D773" s="2"/>
      <c r="E773" s="2"/>
      <c r="F773" s="25"/>
      <c r="I773" s="23"/>
    </row>
    <row r="774" spans="1:9" ht="12.75">
      <c r="A774" s="2"/>
      <c r="B774" s="43"/>
      <c r="C774" s="2"/>
      <c r="D774" s="2"/>
      <c r="E774" s="2"/>
      <c r="F774" s="25"/>
      <c r="I774" s="23"/>
    </row>
    <row r="775" spans="1:9" ht="12.75">
      <c r="A775" s="2"/>
      <c r="B775" s="43"/>
      <c r="C775" s="2"/>
      <c r="D775" s="2"/>
      <c r="E775" s="2"/>
      <c r="F775" s="25"/>
      <c r="I775" s="23"/>
    </row>
    <row r="776" spans="1:9" ht="12.75">
      <c r="A776" s="2"/>
      <c r="B776" s="43"/>
      <c r="C776" s="2"/>
      <c r="D776" s="2"/>
      <c r="E776" s="2"/>
      <c r="F776" s="25"/>
      <c r="I776" s="23"/>
    </row>
    <row r="777" spans="1:9" ht="12.75">
      <c r="A777" s="2"/>
      <c r="B777" s="43"/>
      <c r="C777" s="2"/>
      <c r="D777" s="2"/>
      <c r="E777" s="2"/>
      <c r="F777" s="25"/>
      <c r="I777" s="23"/>
    </row>
    <row r="778" spans="1:9" ht="12.75">
      <c r="A778" s="2"/>
      <c r="B778" s="43"/>
      <c r="C778" s="2"/>
      <c r="D778" s="2"/>
      <c r="E778" s="2"/>
      <c r="F778" s="25"/>
      <c r="I778" s="23"/>
    </row>
    <row r="779" spans="1:9" ht="12.75">
      <c r="A779" s="2"/>
      <c r="B779" s="43"/>
      <c r="C779" s="2"/>
      <c r="D779" s="2"/>
      <c r="E779" s="2"/>
      <c r="F779" s="25"/>
      <c r="I779" s="23"/>
    </row>
    <row r="780" spans="1:9" ht="12.75">
      <c r="A780" s="2"/>
      <c r="B780" s="43"/>
      <c r="C780" s="2"/>
      <c r="D780" s="2"/>
      <c r="E780" s="2"/>
      <c r="F780" s="25"/>
      <c r="I780" s="23"/>
    </row>
    <row r="781" spans="1:9" ht="12.75">
      <c r="A781" s="2"/>
      <c r="B781" s="43"/>
      <c r="C781" s="2"/>
      <c r="D781" s="2"/>
      <c r="E781" s="2"/>
      <c r="F781" s="25"/>
      <c r="I781" s="23"/>
    </row>
    <row r="782" spans="1:9" ht="12.75">
      <c r="A782" s="2"/>
      <c r="B782" s="43"/>
      <c r="C782" s="2"/>
      <c r="D782" s="2"/>
      <c r="E782" s="2"/>
      <c r="F782" s="25"/>
      <c r="I782" s="23"/>
    </row>
    <row r="783" spans="1:9" ht="12.75">
      <c r="A783" s="2"/>
      <c r="B783" s="43"/>
      <c r="C783" s="2"/>
      <c r="D783" s="2"/>
      <c r="E783" s="2"/>
      <c r="F783" s="25"/>
      <c r="I783" s="23"/>
    </row>
    <row r="784" spans="1:9" ht="12.75">
      <c r="A784" s="2"/>
      <c r="B784" s="43"/>
      <c r="C784" s="2"/>
      <c r="D784" s="2"/>
      <c r="E784" s="2"/>
      <c r="F784" s="25"/>
      <c r="I784" s="23"/>
    </row>
    <row r="785" spans="1:9" ht="12.75">
      <c r="A785" s="2"/>
      <c r="B785" s="43"/>
      <c r="C785" s="2"/>
      <c r="D785" s="2"/>
      <c r="E785" s="2"/>
      <c r="F785" s="25"/>
      <c r="I785" s="23"/>
    </row>
    <row r="786" spans="1:9" ht="12.75">
      <c r="A786" s="2"/>
      <c r="B786" s="43"/>
      <c r="C786" s="2"/>
      <c r="D786" s="2"/>
      <c r="E786" s="2"/>
      <c r="F786" s="25"/>
      <c r="I786" s="23"/>
    </row>
    <row r="787" spans="1:9" ht="12.75">
      <c r="A787" s="2"/>
      <c r="B787" s="43"/>
      <c r="C787" s="2"/>
      <c r="D787" s="2"/>
      <c r="E787" s="2"/>
      <c r="F787" s="25"/>
      <c r="I787" s="23"/>
    </row>
    <row r="788" spans="1:9" ht="12.75">
      <c r="A788" s="2"/>
      <c r="B788" s="43"/>
      <c r="C788" s="2"/>
      <c r="D788" s="2"/>
      <c r="E788" s="2"/>
      <c r="F788" s="25"/>
      <c r="I788" s="23"/>
    </row>
    <row r="789" spans="1:9" ht="12.75">
      <c r="A789" s="2"/>
      <c r="B789" s="43"/>
      <c r="C789" s="2"/>
      <c r="D789" s="2"/>
      <c r="E789" s="2"/>
      <c r="F789" s="25"/>
      <c r="I789" s="23"/>
    </row>
    <row r="790" spans="1:9" ht="12.75">
      <c r="A790" s="2"/>
      <c r="B790" s="43"/>
      <c r="C790" s="2"/>
      <c r="D790" s="2"/>
      <c r="E790" s="2"/>
      <c r="F790" s="25"/>
      <c r="I790" s="23"/>
    </row>
    <row r="791" spans="1:9" ht="12.75">
      <c r="A791" s="2"/>
      <c r="B791" s="43"/>
      <c r="C791" s="2"/>
      <c r="D791" s="2"/>
      <c r="E791" s="2"/>
      <c r="F791" s="25"/>
      <c r="I791" s="23"/>
    </row>
    <row r="792" spans="1:9" ht="12.75">
      <c r="A792" s="2"/>
      <c r="B792" s="43"/>
      <c r="C792" s="2"/>
      <c r="D792" s="2"/>
      <c r="E792" s="2"/>
      <c r="F792" s="25"/>
      <c r="I792" s="23"/>
    </row>
    <row r="793" spans="1:9" ht="12.75">
      <c r="A793" s="2"/>
      <c r="B793" s="43"/>
      <c r="C793" s="2"/>
      <c r="D793" s="2"/>
      <c r="E793" s="2"/>
      <c r="F793" s="25"/>
      <c r="I793" s="23"/>
    </row>
    <row r="794" spans="1:9" ht="12.75">
      <c r="A794" s="2"/>
      <c r="B794" s="43"/>
      <c r="C794" s="2"/>
      <c r="D794" s="2"/>
      <c r="E794" s="2"/>
      <c r="F794" s="25"/>
      <c r="I794" s="23"/>
    </row>
    <row r="795" spans="1:9" ht="12.75">
      <c r="A795" s="2"/>
      <c r="B795" s="43"/>
      <c r="C795" s="2"/>
      <c r="D795" s="2"/>
      <c r="E795" s="2"/>
      <c r="F795" s="25"/>
      <c r="I795" s="23"/>
    </row>
    <row r="796" spans="1:9" ht="12.75">
      <c r="A796" s="2"/>
      <c r="B796" s="43"/>
      <c r="C796" s="2"/>
      <c r="D796" s="2"/>
      <c r="E796" s="2"/>
      <c r="F796" s="25"/>
      <c r="I796" s="23"/>
    </row>
    <row r="797" spans="1:9" ht="12.75">
      <c r="A797" s="2"/>
      <c r="B797" s="43"/>
      <c r="C797" s="2"/>
      <c r="D797" s="2"/>
      <c r="E797" s="2"/>
      <c r="F797" s="25"/>
      <c r="I797" s="23"/>
    </row>
    <row r="798" spans="1:9" ht="12.75">
      <c r="A798" s="2"/>
      <c r="B798" s="43"/>
      <c r="C798" s="2"/>
      <c r="D798" s="2"/>
      <c r="E798" s="2"/>
      <c r="F798" s="25"/>
      <c r="I798" s="23"/>
    </row>
    <row r="799" spans="1:9" ht="12.75">
      <c r="A799" s="2"/>
      <c r="B799" s="43"/>
      <c r="C799" s="2"/>
      <c r="D799" s="2"/>
      <c r="E799" s="2"/>
      <c r="F799" s="25"/>
      <c r="I799" s="23"/>
    </row>
    <row r="800" spans="1:9" ht="12.75">
      <c r="A800" s="2"/>
      <c r="B800" s="43"/>
      <c r="C800" s="2"/>
      <c r="D800" s="2"/>
      <c r="E800" s="2"/>
      <c r="F800" s="25"/>
      <c r="I800" s="23"/>
    </row>
    <row r="801" spans="1:9" ht="12.75">
      <c r="A801" s="2"/>
      <c r="B801" s="43"/>
      <c r="C801" s="2"/>
      <c r="D801" s="2"/>
      <c r="E801" s="2"/>
      <c r="F801" s="25"/>
      <c r="I801" s="23"/>
    </row>
    <row r="802" spans="1:9" ht="12.75">
      <c r="A802" s="2"/>
      <c r="B802" s="43"/>
      <c r="C802" s="2"/>
      <c r="D802" s="2"/>
      <c r="E802" s="2"/>
      <c r="F802" s="25"/>
      <c r="I802" s="23"/>
    </row>
    <row r="803" spans="1:9" ht="12.75">
      <c r="A803" s="2"/>
      <c r="B803" s="43"/>
      <c r="C803" s="2"/>
      <c r="D803" s="2"/>
      <c r="E803" s="2"/>
      <c r="F803" s="25"/>
      <c r="I803" s="23"/>
    </row>
    <row r="804" spans="1:9" ht="12.75">
      <c r="A804" s="2"/>
      <c r="B804" s="43"/>
      <c r="C804" s="2"/>
      <c r="D804" s="2"/>
      <c r="E804" s="2"/>
      <c r="F804" s="25"/>
      <c r="I804" s="23"/>
    </row>
    <row r="805" spans="1:9" ht="12.75">
      <c r="A805" s="2"/>
      <c r="B805" s="43"/>
      <c r="C805" s="2"/>
      <c r="D805" s="2"/>
      <c r="E805" s="2"/>
      <c r="F805" s="25"/>
      <c r="I805" s="23"/>
    </row>
    <row r="806" spans="1:9" ht="12.75">
      <c r="A806" s="2"/>
      <c r="B806" s="43"/>
      <c r="C806" s="2"/>
      <c r="D806" s="2"/>
      <c r="E806" s="2"/>
      <c r="F806" s="25"/>
      <c r="I806" s="23"/>
    </row>
    <row r="807" spans="1:9" ht="12.75">
      <c r="A807" s="2"/>
      <c r="B807" s="43"/>
      <c r="C807" s="2"/>
      <c r="D807" s="2"/>
      <c r="E807" s="2"/>
      <c r="F807" s="25"/>
      <c r="I807" s="23"/>
    </row>
    <row r="808" spans="1:9" ht="12.75">
      <c r="A808" s="2"/>
      <c r="B808" s="43"/>
      <c r="C808" s="2"/>
      <c r="D808" s="2"/>
      <c r="E808" s="2"/>
      <c r="F808" s="25"/>
      <c r="I808" s="23"/>
    </row>
    <row r="809" spans="1:9" ht="12.75">
      <c r="A809" s="2"/>
      <c r="B809" s="43"/>
      <c r="C809" s="2"/>
      <c r="D809" s="2"/>
      <c r="E809" s="2"/>
      <c r="F809" s="25"/>
      <c r="I809" s="23"/>
    </row>
    <row r="810" spans="1:9" ht="12.75">
      <c r="A810" s="2"/>
      <c r="B810" s="43"/>
      <c r="C810" s="2"/>
      <c r="D810" s="2"/>
      <c r="E810" s="2"/>
      <c r="F810" s="25"/>
      <c r="I810" s="23"/>
    </row>
    <row r="811" spans="1:9" ht="12.75">
      <c r="A811" s="2"/>
      <c r="B811" s="43"/>
      <c r="C811" s="2"/>
      <c r="D811" s="2"/>
      <c r="E811" s="2"/>
      <c r="F811" s="25"/>
      <c r="I811" s="23"/>
    </row>
    <row r="812" spans="1:9" ht="12.75">
      <c r="A812" s="2"/>
      <c r="B812" s="43"/>
      <c r="C812" s="2"/>
      <c r="D812" s="2"/>
      <c r="E812" s="2"/>
      <c r="F812" s="25"/>
      <c r="I812" s="23"/>
    </row>
    <row r="813" spans="1:9" ht="12.75">
      <c r="A813" s="2"/>
      <c r="B813" s="43"/>
      <c r="C813" s="2"/>
      <c r="D813" s="2"/>
      <c r="E813" s="2"/>
      <c r="F813" s="25"/>
      <c r="I813" s="23"/>
    </row>
    <row r="814" spans="1:9" ht="12.75">
      <c r="A814" s="2"/>
      <c r="B814" s="43"/>
      <c r="C814" s="2"/>
      <c r="D814" s="2"/>
      <c r="E814" s="2"/>
      <c r="F814" s="25"/>
      <c r="I814" s="23"/>
    </row>
    <row r="815" spans="1:9" ht="12.75">
      <c r="A815" s="2"/>
      <c r="B815" s="43"/>
      <c r="C815" s="2"/>
      <c r="D815" s="2"/>
      <c r="E815" s="2"/>
      <c r="F815" s="25"/>
      <c r="I815" s="23"/>
    </row>
    <row r="816" spans="1:9" ht="12.75">
      <c r="A816" s="2"/>
      <c r="B816" s="43"/>
      <c r="C816" s="2"/>
      <c r="D816" s="2"/>
      <c r="E816" s="2"/>
      <c r="F816" s="25"/>
      <c r="I816" s="23"/>
    </row>
    <row r="817" spans="1:9" ht="12.75">
      <c r="A817" s="2"/>
      <c r="B817" s="43"/>
      <c r="C817" s="2"/>
      <c r="D817" s="2"/>
      <c r="E817" s="2"/>
      <c r="F817" s="25"/>
      <c r="I817" s="23"/>
    </row>
    <row r="818" spans="1:9" ht="12.75">
      <c r="A818" s="2"/>
      <c r="B818" s="43"/>
      <c r="C818" s="2"/>
      <c r="D818" s="2"/>
      <c r="E818" s="2"/>
      <c r="F818" s="25"/>
      <c r="I818" s="23"/>
    </row>
    <row r="819" spans="1:9" ht="12.75">
      <c r="A819" s="2"/>
      <c r="B819" s="43"/>
      <c r="C819" s="2"/>
      <c r="D819" s="2"/>
      <c r="E819" s="2"/>
      <c r="F819" s="25"/>
      <c r="I819" s="23"/>
    </row>
    <row r="820" spans="1:9" ht="12.75">
      <c r="A820" s="2"/>
      <c r="B820" s="43"/>
      <c r="C820" s="2"/>
      <c r="D820" s="2"/>
      <c r="E820" s="2"/>
      <c r="F820" s="25"/>
      <c r="I820" s="23"/>
    </row>
    <row r="821" spans="1:9" ht="12.75">
      <c r="A821" s="2"/>
      <c r="B821" s="43"/>
      <c r="C821" s="2"/>
      <c r="D821" s="2"/>
      <c r="E821" s="2"/>
      <c r="F821" s="25"/>
      <c r="I821" s="23"/>
    </row>
    <row r="822" spans="1:9" ht="12.75">
      <c r="A822" s="2"/>
      <c r="B822" s="43"/>
      <c r="C822" s="2"/>
      <c r="D822" s="2"/>
      <c r="E822" s="2"/>
      <c r="F822" s="25"/>
      <c r="I822" s="23"/>
    </row>
    <row r="823" spans="1:9" ht="12.75">
      <c r="A823" s="2"/>
      <c r="B823" s="43"/>
      <c r="C823" s="2"/>
      <c r="D823" s="2"/>
      <c r="E823" s="2"/>
      <c r="F823" s="25"/>
      <c r="I823" s="23"/>
    </row>
    <row r="824" spans="1:9" ht="12.75">
      <c r="A824" s="2"/>
      <c r="B824" s="43"/>
      <c r="C824" s="2"/>
      <c r="D824" s="2"/>
      <c r="E824" s="2"/>
      <c r="F824" s="25"/>
      <c r="I824" s="23"/>
    </row>
    <row r="825" spans="1:9" ht="12.75">
      <c r="A825" s="2"/>
      <c r="B825" s="43"/>
      <c r="C825" s="2"/>
      <c r="D825" s="2"/>
      <c r="E825" s="2"/>
      <c r="F825" s="25"/>
      <c r="I825" s="23"/>
    </row>
    <row r="826" spans="1:9" ht="12.75">
      <c r="A826" s="2"/>
      <c r="B826" s="43"/>
      <c r="C826" s="2"/>
      <c r="D826" s="2"/>
      <c r="E826" s="2"/>
      <c r="F826" s="25"/>
      <c r="I826" s="23"/>
    </row>
    <row r="827" spans="1:9" ht="12.75">
      <c r="A827" s="2"/>
      <c r="B827" s="43"/>
      <c r="C827" s="2"/>
      <c r="D827" s="2"/>
      <c r="E827" s="2"/>
      <c r="F827" s="25"/>
      <c r="I827" s="23"/>
    </row>
    <row r="828" spans="1:9" ht="12.75">
      <c r="A828" s="2"/>
      <c r="B828" s="43"/>
      <c r="C828" s="2"/>
      <c r="D828" s="2"/>
      <c r="E828" s="2"/>
      <c r="F828" s="25"/>
      <c r="I828" s="23"/>
    </row>
    <row r="829" spans="1:9" ht="12.75">
      <c r="A829" s="2"/>
      <c r="B829" s="43"/>
      <c r="C829" s="2"/>
      <c r="D829" s="2"/>
      <c r="E829" s="2"/>
      <c r="F829" s="25"/>
      <c r="I829" s="23"/>
    </row>
    <row r="830" spans="1:9" ht="12.75">
      <c r="A830" s="2"/>
      <c r="B830" s="43"/>
      <c r="C830" s="2"/>
      <c r="D830" s="2"/>
      <c r="E830" s="2"/>
      <c r="F830" s="25"/>
      <c r="I830" s="23"/>
    </row>
    <row r="831" spans="1:9" ht="12.75">
      <c r="A831" s="2"/>
      <c r="B831" s="43"/>
      <c r="C831" s="2"/>
      <c r="D831" s="2"/>
      <c r="E831" s="2"/>
      <c r="F831" s="25"/>
      <c r="I831" s="23"/>
    </row>
    <row r="832" spans="1:9" ht="12.75">
      <c r="A832" s="2"/>
      <c r="B832" s="43"/>
      <c r="C832" s="2"/>
      <c r="D832" s="2"/>
      <c r="E832" s="2"/>
      <c r="F832" s="25"/>
      <c r="I832" s="23"/>
    </row>
    <row r="833" spans="1:9" ht="12.75">
      <c r="A833" s="2"/>
      <c r="B833" s="43"/>
      <c r="C833" s="2"/>
      <c r="D833" s="2"/>
      <c r="E833" s="2"/>
      <c r="F833" s="25"/>
      <c r="I833" s="23"/>
    </row>
    <row r="834" spans="1:9" ht="12.75">
      <c r="A834" s="2"/>
      <c r="B834" s="43"/>
      <c r="C834" s="2"/>
      <c r="D834" s="2"/>
      <c r="E834" s="2"/>
      <c r="F834" s="25"/>
      <c r="I834" s="23"/>
    </row>
    <row r="835" spans="1:9" ht="12.75">
      <c r="A835" s="2"/>
      <c r="B835" s="43"/>
      <c r="C835" s="2"/>
      <c r="D835" s="2"/>
      <c r="E835" s="2"/>
      <c r="F835" s="25"/>
      <c r="I835" s="23"/>
    </row>
    <row r="836" spans="1:9" ht="12.75">
      <c r="A836" s="2"/>
      <c r="B836" s="43"/>
      <c r="C836" s="2"/>
      <c r="D836" s="2"/>
      <c r="E836" s="2"/>
      <c r="F836" s="25"/>
      <c r="I836" s="23"/>
    </row>
    <row r="837" spans="1:9" ht="12.75">
      <c r="A837" s="2"/>
      <c r="B837" s="43"/>
      <c r="C837" s="2"/>
      <c r="D837" s="2"/>
      <c r="E837" s="2"/>
      <c r="F837" s="25"/>
      <c r="I837" s="23"/>
    </row>
    <row r="838" spans="1:9" ht="12.75">
      <c r="A838" s="2"/>
      <c r="B838" s="43"/>
      <c r="C838" s="2"/>
      <c r="D838" s="2"/>
      <c r="E838" s="2"/>
      <c r="F838" s="25"/>
      <c r="I838" s="23"/>
    </row>
    <row r="839" spans="1:9" ht="12.75">
      <c r="A839" s="2"/>
      <c r="B839" s="43"/>
      <c r="C839" s="2"/>
      <c r="D839" s="2"/>
      <c r="E839" s="2"/>
      <c r="F839" s="25"/>
      <c r="I839" s="23"/>
    </row>
    <row r="840" spans="1:9" ht="12.75">
      <c r="A840" s="2"/>
      <c r="B840" s="43"/>
      <c r="C840" s="2"/>
      <c r="D840" s="2"/>
      <c r="E840" s="2"/>
      <c r="F840" s="25"/>
      <c r="I840" s="23"/>
    </row>
    <row r="841" spans="1:9" ht="12.75">
      <c r="A841" s="2"/>
      <c r="B841" s="43"/>
      <c r="C841" s="2"/>
      <c r="D841" s="2"/>
      <c r="E841" s="2"/>
      <c r="F841" s="25"/>
      <c r="I841" s="23"/>
    </row>
    <row r="842" spans="1:9" ht="12.75">
      <c r="A842" s="2"/>
      <c r="B842" s="43"/>
      <c r="C842" s="2"/>
      <c r="D842" s="2"/>
      <c r="E842" s="2"/>
      <c r="F842" s="25"/>
      <c r="I842" s="23"/>
    </row>
    <row r="843" spans="1:9" ht="12.75">
      <c r="A843" s="2"/>
      <c r="B843" s="43"/>
      <c r="C843" s="2"/>
      <c r="D843" s="2"/>
      <c r="E843" s="2"/>
      <c r="F843" s="25"/>
      <c r="I843" s="23"/>
    </row>
    <row r="844" spans="1:9" ht="12.75">
      <c r="A844" s="2"/>
      <c r="B844" s="43"/>
      <c r="C844" s="2"/>
      <c r="D844" s="2"/>
      <c r="E844" s="2"/>
      <c r="F844" s="25"/>
      <c r="I844" s="23"/>
    </row>
    <row r="845" spans="1:9" ht="12.75">
      <c r="A845" s="2"/>
      <c r="B845" s="43"/>
      <c r="C845" s="2"/>
      <c r="D845" s="2"/>
      <c r="E845" s="2"/>
      <c r="F845" s="25"/>
      <c r="I845" s="23"/>
    </row>
    <row r="846" spans="1:9" ht="12.75">
      <c r="A846" s="2"/>
      <c r="B846" s="43"/>
      <c r="C846" s="2"/>
      <c r="D846" s="2"/>
      <c r="E846" s="2"/>
      <c r="F846" s="25"/>
      <c r="I846" s="23"/>
    </row>
    <row r="847" spans="1:9" ht="12.75">
      <c r="A847" s="2"/>
      <c r="B847" s="43"/>
      <c r="C847" s="2"/>
      <c r="D847" s="2"/>
      <c r="E847" s="2"/>
      <c r="F847" s="25"/>
      <c r="I847" s="23"/>
    </row>
    <row r="848" spans="1:9" ht="12.75">
      <c r="A848" s="2"/>
      <c r="B848" s="43"/>
      <c r="C848" s="2"/>
      <c r="D848" s="2"/>
      <c r="E848" s="2"/>
      <c r="F848" s="25"/>
      <c r="I848" s="23"/>
    </row>
    <row r="849" spans="1:9" ht="12.75">
      <c r="A849" s="2"/>
      <c r="B849" s="43"/>
      <c r="C849" s="2"/>
      <c r="D849" s="2"/>
      <c r="E849" s="2"/>
      <c r="F849" s="25"/>
      <c r="I849" s="23"/>
    </row>
    <row r="850" spans="1:9" ht="12.75">
      <c r="A850" s="2"/>
      <c r="B850" s="43"/>
      <c r="C850" s="2"/>
      <c r="D850" s="2"/>
      <c r="E850" s="2"/>
      <c r="F850" s="25"/>
      <c r="I850" s="23"/>
    </row>
    <row r="851" spans="1:9" ht="12.75">
      <c r="A851" s="2"/>
      <c r="B851" s="43"/>
      <c r="C851" s="2"/>
      <c r="D851" s="2"/>
      <c r="E851" s="2"/>
      <c r="F851" s="25"/>
      <c r="I851" s="23"/>
    </row>
    <row r="852" spans="1:9" ht="12.75">
      <c r="A852" s="2"/>
      <c r="B852" s="43"/>
      <c r="C852" s="2"/>
      <c r="D852" s="2"/>
      <c r="E852" s="2"/>
      <c r="F852" s="25"/>
      <c r="I852" s="23"/>
    </row>
    <row r="853" spans="1:9" ht="12.75">
      <c r="A853" s="2"/>
      <c r="B853" s="43"/>
      <c r="C853" s="2"/>
      <c r="D853" s="2"/>
      <c r="E853" s="2"/>
      <c r="F853" s="25"/>
      <c r="I853" s="23"/>
    </row>
    <row r="854" spans="1:9" ht="12.75">
      <c r="A854" s="2"/>
      <c r="B854" s="43"/>
      <c r="C854" s="2"/>
      <c r="D854" s="2"/>
      <c r="E854" s="2"/>
      <c r="F854" s="25"/>
      <c r="I854" s="23"/>
    </row>
    <row r="855" spans="1:9" ht="12.75">
      <c r="A855" s="2"/>
      <c r="B855" s="43"/>
      <c r="C855" s="2"/>
      <c r="D855" s="2"/>
      <c r="E855" s="2"/>
      <c r="F855" s="25"/>
      <c r="I855" s="23"/>
    </row>
    <row r="856" spans="1:9" ht="12.75">
      <c r="A856" s="2"/>
      <c r="B856" s="43"/>
      <c r="C856" s="2"/>
      <c r="D856" s="2"/>
      <c r="E856" s="2"/>
      <c r="F856" s="25"/>
      <c r="I856" s="23"/>
    </row>
    <row r="857" spans="1:9" ht="12.75">
      <c r="A857" s="2"/>
      <c r="B857" s="43"/>
      <c r="C857" s="2"/>
      <c r="D857" s="2"/>
      <c r="E857" s="2"/>
      <c r="F857" s="25"/>
      <c r="I857" s="23"/>
    </row>
    <row r="858" spans="1:9" ht="12.75">
      <c r="A858" s="2"/>
      <c r="B858" s="43"/>
      <c r="C858" s="2"/>
      <c r="D858" s="2"/>
      <c r="E858" s="2"/>
      <c r="F858" s="25"/>
      <c r="I858" s="23"/>
    </row>
    <row r="859" spans="1:9" ht="12.75">
      <c r="A859" s="2"/>
      <c r="B859" s="43"/>
      <c r="C859" s="2"/>
      <c r="D859" s="2"/>
      <c r="E859" s="2"/>
      <c r="F859" s="25"/>
      <c r="I859" s="23"/>
    </row>
    <row r="860" spans="1:9" ht="12.75">
      <c r="A860" s="2"/>
      <c r="B860" s="43"/>
      <c r="C860" s="2"/>
      <c r="D860" s="2"/>
      <c r="E860" s="2"/>
      <c r="F860" s="25"/>
      <c r="I860" s="23"/>
    </row>
    <row r="861" spans="1:9" ht="12.75">
      <c r="A861" s="2"/>
      <c r="B861" s="43"/>
      <c r="C861" s="2"/>
      <c r="D861" s="2"/>
      <c r="E861" s="2"/>
      <c r="F861" s="25"/>
      <c r="I861" s="23"/>
    </row>
    <row r="862" spans="1:9" ht="12.75">
      <c r="A862" s="2"/>
      <c r="B862" s="43"/>
      <c r="C862" s="2"/>
      <c r="D862" s="2"/>
      <c r="E862" s="2"/>
      <c r="F862" s="25"/>
      <c r="I862" s="23"/>
    </row>
    <row r="863" spans="1:9" ht="12.75">
      <c r="A863" s="2"/>
      <c r="B863" s="43"/>
      <c r="C863" s="2"/>
      <c r="D863" s="2"/>
      <c r="E863" s="2"/>
      <c r="F863" s="25"/>
      <c r="I863" s="23"/>
    </row>
    <row r="864" spans="1:9" ht="12.75">
      <c r="A864" s="2"/>
      <c r="B864" s="43"/>
      <c r="C864" s="2"/>
      <c r="D864" s="2"/>
      <c r="E864" s="2"/>
      <c r="F864" s="25"/>
      <c r="I864" s="23"/>
    </row>
    <row r="865" spans="1:9" ht="12.75">
      <c r="A865" s="2"/>
      <c r="B865" s="43"/>
      <c r="C865" s="2"/>
      <c r="D865" s="2"/>
      <c r="E865" s="2"/>
      <c r="F865" s="25"/>
      <c r="I865" s="23"/>
    </row>
    <row r="866" spans="1:9" ht="12.75">
      <c r="A866" s="2"/>
      <c r="B866" s="43"/>
      <c r="C866" s="2"/>
      <c r="D866" s="2"/>
      <c r="E866" s="2"/>
      <c r="F866" s="25"/>
      <c r="I866" s="23"/>
    </row>
    <row r="867" spans="1:9" ht="12.75">
      <c r="A867" s="2"/>
      <c r="B867" s="43"/>
      <c r="C867" s="2"/>
      <c r="D867" s="2"/>
      <c r="E867" s="2"/>
      <c r="F867" s="25"/>
      <c r="I867" s="23"/>
    </row>
    <row r="868" spans="1:9" ht="12.75">
      <c r="A868" s="2"/>
      <c r="B868" s="43"/>
      <c r="C868" s="2"/>
      <c r="D868" s="2"/>
      <c r="E868" s="2"/>
      <c r="F868" s="25"/>
      <c r="I868" s="23"/>
    </row>
    <row r="869" spans="1:9" ht="12.75">
      <c r="A869" s="2"/>
      <c r="B869" s="43"/>
      <c r="C869" s="2"/>
      <c r="D869" s="2"/>
      <c r="E869" s="2"/>
      <c r="F869" s="25"/>
      <c r="I869" s="23"/>
    </row>
    <row r="870" spans="1:9" ht="12.75">
      <c r="A870" s="2"/>
      <c r="B870" s="43"/>
      <c r="C870" s="2"/>
      <c r="D870" s="2"/>
      <c r="E870" s="2"/>
      <c r="F870" s="25"/>
      <c r="I870" s="23"/>
    </row>
    <row r="871" spans="1:9" ht="12.75">
      <c r="A871" s="2"/>
      <c r="B871" s="43"/>
      <c r="C871" s="2"/>
      <c r="D871" s="2"/>
      <c r="E871" s="2"/>
      <c r="F871" s="25"/>
      <c r="I871" s="23"/>
    </row>
    <row r="872" spans="1:9" ht="12.75">
      <c r="A872" s="2"/>
      <c r="B872" s="43"/>
      <c r="C872" s="2"/>
      <c r="D872" s="2"/>
      <c r="E872" s="2"/>
      <c r="F872" s="25"/>
      <c r="I872" s="23"/>
    </row>
    <row r="873" spans="1:9" ht="12.75">
      <c r="A873" s="2"/>
      <c r="B873" s="43"/>
      <c r="C873" s="2"/>
      <c r="D873" s="2"/>
      <c r="E873" s="2"/>
      <c r="F873" s="25"/>
      <c r="I873" s="23"/>
    </row>
    <row r="874" spans="1:9" ht="12.75">
      <c r="A874" s="2"/>
      <c r="B874" s="43"/>
      <c r="C874" s="2"/>
      <c r="D874" s="2"/>
      <c r="E874" s="2"/>
      <c r="F874" s="25"/>
      <c r="I874" s="23"/>
    </row>
    <row r="875" spans="1:9" ht="12.75">
      <c r="A875" s="2"/>
      <c r="B875" s="43"/>
      <c r="C875" s="2"/>
      <c r="D875" s="2"/>
      <c r="E875" s="2"/>
      <c r="F875" s="25"/>
      <c r="I875" s="23"/>
    </row>
    <row r="876" spans="1:9" ht="12.75">
      <c r="A876" s="2"/>
      <c r="B876" s="43"/>
      <c r="C876" s="2"/>
      <c r="D876" s="2"/>
      <c r="E876" s="2"/>
      <c r="F876" s="25"/>
      <c r="I876" s="23"/>
    </row>
    <row r="877" spans="1:9" ht="12.75">
      <c r="A877" s="2"/>
      <c r="B877" s="43"/>
      <c r="C877" s="2"/>
      <c r="D877" s="2"/>
      <c r="E877" s="2"/>
      <c r="F877" s="25"/>
      <c r="I877" s="23"/>
    </row>
    <row r="878" spans="1:9" ht="12.75">
      <c r="A878" s="2"/>
      <c r="B878" s="43"/>
      <c r="C878" s="2"/>
      <c r="D878" s="2"/>
      <c r="E878" s="2"/>
      <c r="F878" s="25"/>
      <c r="I878" s="23"/>
    </row>
    <row r="879" spans="1:9" ht="12.75">
      <c r="A879" s="2"/>
      <c r="B879" s="43"/>
      <c r="C879" s="2"/>
      <c r="D879" s="2"/>
      <c r="E879" s="2"/>
      <c r="F879" s="25"/>
      <c r="I879" s="23"/>
    </row>
    <row r="880" spans="1:9" ht="12.75">
      <c r="A880" s="2"/>
      <c r="B880" s="43"/>
      <c r="C880" s="2"/>
      <c r="D880" s="2"/>
      <c r="E880" s="2"/>
      <c r="F880" s="25"/>
      <c r="I880" s="23"/>
    </row>
    <row r="881" spans="1:9" ht="12.75">
      <c r="A881" s="2"/>
      <c r="B881" s="43"/>
      <c r="C881" s="2"/>
      <c r="D881" s="2"/>
      <c r="E881" s="2"/>
      <c r="F881" s="25"/>
      <c r="I881" s="23"/>
    </row>
    <row r="882" spans="1:9" ht="12.75">
      <c r="A882" s="2"/>
      <c r="B882" s="43"/>
      <c r="C882" s="2"/>
      <c r="D882" s="2"/>
      <c r="E882" s="2"/>
      <c r="F882" s="25"/>
      <c r="I882" s="23"/>
    </row>
    <row r="883" spans="1:9" ht="12.75">
      <c r="A883" s="2"/>
      <c r="B883" s="43"/>
      <c r="C883" s="2"/>
      <c r="D883" s="2"/>
      <c r="E883" s="2"/>
      <c r="F883" s="25"/>
      <c r="I883" s="23"/>
    </row>
    <row r="884" spans="1:9" ht="12.75">
      <c r="A884" s="2"/>
      <c r="B884" s="43"/>
      <c r="C884" s="2"/>
      <c r="D884" s="2"/>
      <c r="E884" s="2"/>
      <c r="F884" s="25"/>
      <c r="I884" s="23"/>
    </row>
    <row r="885" spans="1:9" ht="12.75">
      <c r="A885" s="2"/>
      <c r="B885" s="43"/>
      <c r="C885" s="2"/>
      <c r="D885" s="2"/>
      <c r="E885" s="2"/>
      <c r="F885" s="25"/>
      <c r="I885" s="23"/>
    </row>
    <row r="886" spans="1:9" ht="12.75">
      <c r="A886" s="2"/>
      <c r="B886" s="43"/>
      <c r="C886" s="2"/>
      <c r="D886" s="2"/>
      <c r="E886" s="2"/>
      <c r="F886" s="25"/>
      <c r="I886" s="23"/>
    </row>
    <row r="887" spans="1:9" ht="12.75">
      <c r="A887" s="2"/>
      <c r="B887" s="43"/>
      <c r="C887" s="2"/>
      <c r="D887" s="2"/>
      <c r="E887" s="2"/>
      <c r="F887" s="25"/>
      <c r="I887" s="23"/>
    </row>
    <row r="888" spans="1:9" ht="12.75">
      <c r="A888" s="2"/>
      <c r="B888" s="43"/>
      <c r="C888" s="2"/>
      <c r="D888" s="2"/>
      <c r="E888" s="2"/>
      <c r="F888" s="25"/>
      <c r="I888" s="23"/>
    </row>
    <row r="889" spans="1:9" ht="12.75">
      <c r="A889" s="2"/>
      <c r="B889" s="43"/>
      <c r="C889" s="2"/>
      <c r="D889" s="2"/>
      <c r="E889" s="2"/>
      <c r="F889" s="25"/>
      <c r="I889" s="23"/>
    </row>
    <row r="890" spans="1:9" ht="12.75">
      <c r="A890" s="2"/>
      <c r="B890" s="43"/>
      <c r="C890" s="2"/>
      <c r="D890" s="2"/>
      <c r="E890" s="2"/>
      <c r="F890" s="25"/>
      <c r="I890" s="23"/>
    </row>
    <row r="891" spans="1:9" ht="12.75">
      <c r="A891" s="2"/>
      <c r="B891" s="43"/>
      <c r="C891" s="2"/>
      <c r="D891" s="2"/>
      <c r="E891" s="2"/>
      <c r="F891" s="25"/>
      <c r="I891" s="23"/>
    </row>
    <row r="892" spans="1:9" ht="12.75">
      <c r="A892" s="2"/>
      <c r="B892" s="43"/>
      <c r="C892" s="2"/>
      <c r="D892" s="2"/>
      <c r="E892" s="2"/>
      <c r="F892" s="25"/>
      <c r="I892" s="23"/>
    </row>
    <row r="893" spans="1:9" ht="12.75">
      <c r="A893" s="2"/>
      <c r="B893" s="43"/>
      <c r="C893" s="2"/>
      <c r="D893" s="2"/>
      <c r="E893" s="2"/>
      <c r="F893" s="25"/>
      <c r="I893" s="23"/>
    </row>
    <row r="894" spans="1:9" ht="12.75">
      <c r="A894" s="2"/>
      <c r="B894" s="43"/>
      <c r="C894" s="2"/>
      <c r="D894" s="2"/>
      <c r="E894" s="2"/>
      <c r="F894" s="25"/>
      <c r="I894" s="23"/>
    </row>
    <row r="895" spans="1:9" ht="12.75">
      <c r="A895" s="2"/>
      <c r="B895" s="43"/>
      <c r="C895" s="2"/>
      <c r="D895" s="2"/>
      <c r="E895" s="2"/>
      <c r="F895" s="25"/>
      <c r="I895" s="23"/>
    </row>
    <row r="896" spans="1:9" ht="12.75">
      <c r="A896" s="2"/>
      <c r="B896" s="43"/>
      <c r="C896" s="2"/>
      <c r="D896" s="2"/>
      <c r="E896" s="2"/>
      <c r="F896" s="25"/>
      <c r="I896" s="23"/>
    </row>
    <row r="897" spans="1:9" ht="12.75">
      <c r="A897" s="2"/>
      <c r="B897" s="43"/>
      <c r="C897" s="2"/>
      <c r="D897" s="2"/>
      <c r="E897" s="2"/>
      <c r="F897" s="25"/>
      <c r="I897" s="23"/>
    </row>
    <row r="898" spans="1:9" ht="12.75">
      <c r="A898" s="2"/>
      <c r="B898" s="43"/>
      <c r="C898" s="2"/>
      <c r="D898" s="2"/>
      <c r="E898" s="2"/>
      <c r="F898" s="25"/>
      <c r="I898" s="23"/>
    </row>
    <row r="899" spans="1:9" ht="12.75">
      <c r="A899" s="2"/>
      <c r="B899" s="43"/>
      <c r="C899" s="2"/>
      <c r="D899" s="2"/>
      <c r="E899" s="2"/>
      <c r="F899" s="25"/>
      <c r="I899" s="23"/>
    </row>
    <row r="900" spans="1:9" ht="12.75">
      <c r="A900" s="2"/>
      <c r="B900" s="43"/>
      <c r="C900" s="2"/>
      <c r="D900" s="2"/>
      <c r="E900" s="2"/>
      <c r="F900" s="25"/>
      <c r="I900" s="23"/>
    </row>
    <row r="901" spans="1:9" ht="12.75">
      <c r="A901" s="2"/>
      <c r="B901" s="43"/>
      <c r="C901" s="2"/>
      <c r="D901" s="2"/>
      <c r="E901" s="2"/>
      <c r="F901" s="25"/>
      <c r="I901" s="23"/>
    </row>
    <row r="902" spans="1:9" ht="12.75">
      <c r="A902" s="2"/>
      <c r="B902" s="43"/>
      <c r="C902" s="2"/>
      <c r="D902" s="2"/>
      <c r="E902" s="2"/>
      <c r="F902" s="25"/>
      <c r="I902" s="23"/>
    </row>
    <row r="903" spans="1:9" ht="12.75">
      <c r="A903" s="2"/>
      <c r="B903" s="43"/>
      <c r="C903" s="2"/>
      <c r="D903" s="2"/>
      <c r="E903" s="2"/>
      <c r="F903" s="25"/>
      <c r="I903" s="23"/>
    </row>
    <row r="904" spans="1:9" ht="12.75">
      <c r="A904" s="2"/>
      <c r="B904" s="43"/>
      <c r="C904" s="2"/>
      <c r="D904" s="2"/>
      <c r="E904" s="2"/>
      <c r="F904" s="25"/>
      <c r="I904" s="23"/>
    </row>
    <row r="905" spans="1:9" ht="12.75">
      <c r="A905" s="2"/>
      <c r="B905" s="43"/>
      <c r="C905" s="2"/>
      <c r="D905" s="2"/>
      <c r="E905" s="2"/>
      <c r="F905" s="25"/>
      <c r="I905" s="23"/>
    </row>
    <row r="906" spans="1:9" ht="12.75">
      <c r="A906" s="2"/>
      <c r="B906" s="43"/>
      <c r="C906" s="2"/>
      <c r="D906" s="2"/>
      <c r="E906" s="2"/>
      <c r="F906" s="25"/>
      <c r="I906" s="23"/>
    </row>
    <row r="907" spans="1:9" ht="12.75">
      <c r="A907" s="2"/>
      <c r="B907" s="43"/>
      <c r="C907" s="2"/>
      <c r="D907" s="2"/>
      <c r="E907" s="2"/>
      <c r="F907" s="25"/>
      <c r="I907" s="23"/>
    </row>
    <row r="908" spans="1:9" ht="12.75">
      <c r="A908" s="2"/>
      <c r="B908" s="43"/>
      <c r="C908" s="2"/>
      <c r="D908" s="2"/>
      <c r="E908" s="2"/>
      <c r="F908" s="25"/>
      <c r="I908" s="23"/>
    </row>
    <row r="909" spans="1:9" ht="12.75">
      <c r="A909" s="2"/>
      <c r="B909" s="43"/>
      <c r="C909" s="2"/>
      <c r="D909" s="2"/>
      <c r="E909" s="2"/>
      <c r="F909" s="25"/>
      <c r="I909" s="23"/>
    </row>
    <row r="910" spans="1:9" ht="12.75">
      <c r="A910" s="2"/>
      <c r="B910" s="43"/>
      <c r="C910" s="2"/>
      <c r="D910" s="2"/>
      <c r="E910" s="2"/>
      <c r="F910" s="25"/>
      <c r="I910" s="23"/>
    </row>
    <row r="911" spans="1:9" ht="12.75">
      <c r="A911" s="2"/>
      <c r="B911" s="43"/>
      <c r="C911" s="2"/>
      <c r="D911" s="2"/>
      <c r="E911" s="2"/>
      <c r="F911" s="25"/>
      <c r="I911" s="23"/>
    </row>
    <row r="912" spans="1:9" ht="12.75">
      <c r="A912" s="2"/>
      <c r="B912" s="43"/>
      <c r="C912" s="2"/>
      <c r="D912" s="2"/>
      <c r="E912" s="2"/>
      <c r="F912" s="25"/>
      <c r="I912" s="23"/>
    </row>
    <row r="913" spans="1:9" ht="12.75">
      <c r="A913" s="2"/>
      <c r="B913" s="43"/>
      <c r="C913" s="2"/>
      <c r="D913" s="2"/>
      <c r="E913" s="2"/>
      <c r="F913" s="25"/>
      <c r="I913" s="23"/>
    </row>
    <row r="914" spans="1:9" ht="12.75">
      <c r="A914" s="2"/>
      <c r="B914" s="43"/>
      <c r="C914" s="2"/>
      <c r="D914" s="2"/>
      <c r="E914" s="2"/>
      <c r="F914" s="25"/>
      <c r="I914" s="23"/>
    </row>
    <row r="915" spans="1:9" ht="12.75">
      <c r="A915" s="2"/>
      <c r="B915" s="43"/>
      <c r="C915" s="2"/>
      <c r="D915" s="2"/>
      <c r="E915" s="2"/>
      <c r="F915" s="25"/>
      <c r="I915" s="23"/>
    </row>
    <row r="916" spans="1:9" ht="12.75">
      <c r="A916" s="2"/>
      <c r="B916" s="43"/>
      <c r="C916" s="2"/>
      <c r="D916" s="2"/>
      <c r="E916" s="2"/>
      <c r="F916" s="25"/>
      <c r="I916" s="23"/>
    </row>
    <row r="917" spans="1:9" ht="12.75">
      <c r="A917" s="2"/>
      <c r="B917" s="43"/>
      <c r="C917" s="2"/>
      <c r="D917" s="2"/>
      <c r="E917" s="2"/>
      <c r="F917" s="25"/>
      <c r="I917" s="23"/>
    </row>
    <row r="918" spans="1:9" ht="12.75">
      <c r="A918" s="2"/>
      <c r="B918" s="43"/>
      <c r="C918" s="2"/>
      <c r="D918" s="2"/>
      <c r="E918" s="2"/>
      <c r="F918" s="25"/>
      <c r="I918" s="23"/>
    </row>
    <row r="919" spans="1:9" ht="12.75">
      <c r="A919" s="2"/>
      <c r="B919" s="43"/>
      <c r="C919" s="2"/>
      <c r="D919" s="2"/>
      <c r="E919" s="2"/>
      <c r="F919" s="25"/>
      <c r="I919" s="23"/>
    </row>
    <row r="920" spans="1:9" ht="12.75">
      <c r="A920" s="2"/>
      <c r="B920" s="43"/>
      <c r="C920" s="2"/>
      <c r="D920" s="2"/>
      <c r="E920" s="2"/>
      <c r="F920" s="25"/>
      <c r="I920" s="23"/>
    </row>
    <row r="921" spans="1:9" ht="12.75">
      <c r="A921" s="2"/>
      <c r="B921" s="43"/>
      <c r="C921" s="2"/>
      <c r="D921" s="2"/>
      <c r="E921" s="2"/>
      <c r="F921" s="25"/>
      <c r="I921" s="23"/>
    </row>
    <row r="922" spans="1:9" ht="12.75">
      <c r="A922" s="2"/>
      <c r="B922" s="43"/>
      <c r="C922" s="2"/>
      <c r="D922" s="2"/>
      <c r="E922" s="2"/>
      <c r="F922" s="25"/>
      <c r="I922" s="23"/>
    </row>
    <row r="923" spans="1:9" ht="12.75">
      <c r="A923" s="2"/>
      <c r="B923" s="43"/>
      <c r="C923" s="2"/>
      <c r="D923" s="2"/>
      <c r="E923" s="2"/>
      <c r="F923" s="25"/>
      <c r="I923" s="23"/>
    </row>
    <row r="924" spans="1:9" ht="12.75">
      <c r="A924" s="2"/>
      <c r="B924" s="43"/>
      <c r="C924" s="2"/>
      <c r="D924" s="2"/>
      <c r="E924" s="2"/>
      <c r="F924" s="25"/>
      <c r="I924" s="23"/>
    </row>
    <row r="925" spans="1:9" ht="12.75">
      <c r="A925" s="2"/>
      <c r="B925" s="43"/>
      <c r="C925" s="2"/>
      <c r="D925" s="2"/>
      <c r="E925" s="2"/>
      <c r="F925" s="25"/>
      <c r="I925" s="23"/>
    </row>
    <row r="926" spans="1:9" ht="12.75">
      <c r="A926" s="2"/>
      <c r="B926" s="43"/>
      <c r="C926" s="2"/>
      <c r="D926" s="2"/>
      <c r="E926" s="2"/>
      <c r="F926" s="25"/>
      <c r="I926" s="23"/>
    </row>
    <row r="927" spans="1:9" ht="12.75">
      <c r="A927" s="2"/>
      <c r="B927" s="43"/>
      <c r="C927" s="2"/>
      <c r="D927" s="2"/>
      <c r="E927" s="2"/>
      <c r="F927" s="25"/>
      <c r="I927" s="23"/>
    </row>
    <row r="928" spans="1:9" ht="12.75">
      <c r="A928" s="2"/>
      <c r="B928" s="43"/>
      <c r="C928" s="2"/>
      <c r="D928" s="2"/>
      <c r="E928" s="2"/>
      <c r="F928" s="25"/>
      <c r="I928" s="23"/>
    </row>
    <row r="929" spans="1:9" ht="12.75">
      <c r="A929" s="2"/>
      <c r="B929" s="43"/>
      <c r="C929" s="2"/>
      <c r="D929" s="2"/>
      <c r="E929" s="2"/>
      <c r="F929" s="25"/>
      <c r="I929" s="23"/>
    </row>
    <row r="930" spans="1:9" ht="12.75">
      <c r="A930" s="2"/>
      <c r="B930" s="43"/>
      <c r="C930" s="2"/>
      <c r="D930" s="2"/>
      <c r="E930" s="2"/>
      <c r="F930" s="25"/>
      <c r="I930" s="23"/>
    </row>
    <row r="931" spans="1:9" ht="12.75">
      <c r="A931" s="2"/>
      <c r="B931" s="43"/>
      <c r="C931" s="2"/>
      <c r="D931" s="2"/>
      <c r="E931" s="2"/>
      <c r="F931" s="25"/>
      <c r="I931" s="23"/>
    </row>
    <row r="932" spans="1:9" ht="12.75">
      <c r="A932" s="2"/>
      <c r="B932" s="43"/>
      <c r="C932" s="2"/>
      <c r="D932" s="2"/>
      <c r="E932" s="2"/>
      <c r="F932" s="25"/>
      <c r="I932" s="23"/>
    </row>
    <row r="933" spans="1:9" ht="12.75">
      <c r="A933" s="2"/>
      <c r="B933" s="43"/>
      <c r="C933" s="2"/>
      <c r="D933" s="2"/>
      <c r="E933" s="2"/>
      <c r="F933" s="25"/>
      <c r="I933" s="23"/>
    </row>
    <row r="934" spans="1:9" ht="12.75">
      <c r="A934" s="2"/>
      <c r="B934" s="43"/>
      <c r="C934" s="2"/>
      <c r="D934" s="2"/>
      <c r="E934" s="2"/>
      <c r="F934" s="25"/>
      <c r="I934" s="23"/>
    </row>
    <row r="935" spans="1:9" ht="12.75">
      <c r="A935" s="2"/>
      <c r="B935" s="43"/>
      <c r="C935" s="2"/>
      <c r="D935" s="2"/>
      <c r="E935" s="2"/>
      <c r="F935" s="25"/>
      <c r="I935" s="23"/>
    </row>
    <row r="936" spans="1:9" ht="12.75">
      <c r="A936" s="2"/>
      <c r="B936" s="43"/>
      <c r="C936" s="2"/>
      <c r="D936" s="2"/>
      <c r="E936" s="2"/>
      <c r="F936" s="25"/>
      <c r="I936" s="23"/>
    </row>
    <row r="937" spans="1:9" ht="12.75">
      <c r="A937" s="2"/>
      <c r="B937" s="43"/>
      <c r="C937" s="2"/>
      <c r="D937" s="2"/>
      <c r="E937" s="2"/>
      <c r="F937" s="25"/>
      <c r="I937" s="23"/>
    </row>
    <row r="938" spans="1:9" ht="12.75">
      <c r="A938" s="2"/>
      <c r="B938" s="43"/>
      <c r="C938" s="2"/>
      <c r="D938" s="2"/>
      <c r="E938" s="2"/>
      <c r="F938" s="25"/>
      <c r="I938" s="23"/>
    </row>
    <row r="939" spans="1:9" ht="12.75">
      <c r="A939" s="2"/>
      <c r="B939" s="43"/>
      <c r="C939" s="2"/>
      <c r="D939" s="2"/>
      <c r="E939" s="2"/>
      <c r="F939" s="25"/>
      <c r="I939" s="23"/>
    </row>
    <row r="940" spans="1:9" ht="12.75">
      <c r="A940" s="2"/>
      <c r="B940" s="43"/>
      <c r="C940" s="2"/>
      <c r="D940" s="2"/>
      <c r="E940" s="2"/>
      <c r="F940" s="25"/>
      <c r="I940" s="23"/>
    </row>
    <row r="941" spans="1:9" ht="12.75">
      <c r="A941" s="2"/>
      <c r="B941" s="43"/>
      <c r="C941" s="2"/>
      <c r="D941" s="2"/>
      <c r="E941" s="2"/>
      <c r="F941" s="25"/>
      <c r="I941" s="23"/>
    </row>
    <row r="942" spans="1:9" ht="12.75">
      <c r="A942" s="2"/>
      <c r="B942" s="43"/>
      <c r="C942" s="2"/>
      <c r="D942" s="2"/>
      <c r="E942" s="2"/>
      <c r="F942" s="25"/>
      <c r="I942" s="23"/>
    </row>
    <row r="943" spans="1:9" ht="12.75">
      <c r="A943" s="2"/>
      <c r="B943" s="43"/>
      <c r="C943" s="2"/>
      <c r="D943" s="2"/>
      <c r="E943" s="2"/>
      <c r="F943" s="25"/>
      <c r="I943" s="23"/>
    </row>
    <row r="944" spans="1:9" ht="12.75">
      <c r="A944" s="2"/>
      <c r="B944" s="43"/>
      <c r="C944" s="2"/>
      <c r="D944" s="2"/>
      <c r="E944" s="2"/>
      <c r="F944" s="25"/>
      <c r="I944" s="23"/>
    </row>
    <row r="945" spans="1:9" ht="12.75">
      <c r="A945" s="2"/>
      <c r="B945" s="43"/>
      <c r="C945" s="2"/>
      <c r="D945" s="2"/>
      <c r="E945" s="2"/>
      <c r="F945" s="25"/>
      <c r="I945" s="23"/>
    </row>
    <row r="946" spans="1:9" ht="12.75">
      <c r="A946" s="2"/>
      <c r="B946" s="43"/>
      <c r="C946" s="2"/>
      <c r="D946" s="2"/>
      <c r="E946" s="2"/>
      <c r="F946" s="25"/>
      <c r="I946" s="23"/>
    </row>
    <row r="947" spans="1:9" ht="12.75">
      <c r="A947" s="2"/>
      <c r="B947" s="43"/>
      <c r="C947" s="2"/>
      <c r="D947" s="2"/>
      <c r="E947" s="2"/>
      <c r="F947" s="25"/>
      <c r="I947" s="23"/>
    </row>
    <row r="948" spans="1:9" ht="12.75">
      <c r="A948" s="2"/>
      <c r="B948" s="43"/>
      <c r="C948" s="2"/>
      <c r="D948" s="2"/>
      <c r="E948" s="2"/>
      <c r="F948" s="25"/>
      <c r="I948" s="23"/>
    </row>
    <row r="949" spans="1:9" ht="12.75">
      <c r="A949" s="2"/>
      <c r="B949" s="43"/>
      <c r="C949" s="2"/>
      <c r="D949" s="2"/>
      <c r="E949" s="2"/>
      <c r="F949" s="25"/>
      <c r="I949" s="23"/>
    </row>
    <row r="950" spans="1:9" ht="12.75">
      <c r="A950" s="2"/>
      <c r="B950" s="43"/>
      <c r="C950" s="2"/>
      <c r="D950" s="2"/>
      <c r="E950" s="2"/>
      <c r="F950" s="25"/>
      <c r="I950" s="23"/>
    </row>
    <row r="951" spans="1:9" ht="12.75">
      <c r="A951" s="2"/>
      <c r="B951" s="43"/>
      <c r="C951" s="2"/>
      <c r="D951" s="2"/>
      <c r="E951" s="2"/>
      <c r="F951" s="25"/>
      <c r="I951" s="23"/>
    </row>
    <row r="952" spans="1:9" ht="12.75">
      <c r="A952" s="2"/>
      <c r="B952" s="43"/>
      <c r="C952" s="2"/>
      <c r="D952" s="2"/>
      <c r="E952" s="2"/>
      <c r="F952" s="25"/>
      <c r="I952" s="23"/>
    </row>
    <row r="953" spans="1:9" ht="12.75">
      <c r="A953" s="2"/>
      <c r="B953" s="43"/>
      <c r="C953" s="2"/>
      <c r="D953" s="2"/>
      <c r="E953" s="2"/>
      <c r="F953" s="25"/>
      <c r="I953" s="23"/>
    </row>
    <row r="954" spans="1:9" ht="12.75">
      <c r="A954" s="2"/>
      <c r="B954" s="43"/>
      <c r="C954" s="2"/>
      <c r="D954" s="2"/>
      <c r="E954" s="2"/>
      <c r="F954" s="25"/>
      <c r="I954" s="23"/>
    </row>
    <row r="955" spans="1:9" ht="12.75">
      <c r="A955" s="2"/>
      <c r="B955" s="43"/>
      <c r="C955" s="2"/>
      <c r="D955" s="2"/>
      <c r="E955" s="2"/>
      <c r="F955" s="25"/>
      <c r="I955" s="23"/>
    </row>
    <row r="956" spans="1:9" ht="12.75">
      <c r="A956" s="2"/>
      <c r="B956" s="43"/>
      <c r="C956" s="2"/>
      <c r="D956" s="2"/>
      <c r="E956" s="2"/>
      <c r="F956" s="25"/>
      <c r="I956" s="23"/>
    </row>
    <row r="957" spans="1:9" ht="12.75">
      <c r="A957" s="2"/>
      <c r="B957" s="43"/>
      <c r="C957" s="2"/>
      <c r="D957" s="2"/>
      <c r="E957" s="2"/>
      <c r="F957" s="25"/>
      <c r="I957" s="23"/>
    </row>
    <row r="958" spans="1:9" ht="12.75">
      <c r="A958" s="2"/>
      <c r="B958" s="43"/>
      <c r="C958" s="2"/>
      <c r="D958" s="2"/>
      <c r="E958" s="2"/>
      <c r="F958" s="25"/>
      <c r="I958" s="23"/>
    </row>
    <row r="959" spans="1:9" ht="12.75">
      <c r="A959" s="2"/>
      <c r="B959" s="43"/>
      <c r="C959" s="2"/>
      <c r="D959" s="2"/>
      <c r="E959" s="2"/>
      <c r="F959" s="25"/>
      <c r="I959" s="23"/>
    </row>
    <row r="960" spans="1:9" ht="12.75">
      <c r="A960" s="2"/>
      <c r="B960" s="43"/>
      <c r="C960" s="2"/>
      <c r="D960" s="2"/>
      <c r="E960" s="2"/>
      <c r="F960" s="25"/>
      <c r="I960" s="23"/>
    </row>
    <row r="961" spans="1:9" ht="12.75">
      <c r="A961" s="2"/>
      <c r="B961" s="43"/>
      <c r="C961" s="2"/>
      <c r="D961" s="2"/>
      <c r="E961" s="2"/>
      <c r="F961" s="25"/>
      <c r="I961" s="23"/>
    </row>
    <row r="962" spans="1:9" ht="12.75">
      <c r="A962" s="2"/>
      <c r="B962" s="43"/>
      <c r="C962" s="2"/>
      <c r="D962" s="2"/>
      <c r="E962" s="2"/>
      <c r="F962" s="25"/>
      <c r="I962" s="23"/>
    </row>
    <row r="963" spans="1:9" ht="12.75">
      <c r="A963" s="2"/>
      <c r="B963" s="43"/>
      <c r="C963" s="2"/>
      <c r="D963" s="2"/>
      <c r="E963" s="2"/>
      <c r="F963" s="25"/>
      <c r="I963" s="23"/>
    </row>
    <row r="964" spans="1:9" ht="12.75">
      <c r="A964" s="2"/>
      <c r="B964" s="43"/>
      <c r="C964" s="2"/>
      <c r="D964" s="2"/>
      <c r="E964" s="2"/>
      <c r="F964" s="25"/>
      <c r="I964" s="23"/>
    </row>
    <row r="965" spans="1:9" ht="12.75">
      <c r="A965" s="2"/>
      <c r="B965" s="43"/>
      <c r="C965" s="2"/>
      <c r="D965" s="2"/>
      <c r="E965" s="2"/>
      <c r="F965" s="25"/>
      <c r="I965" s="23"/>
    </row>
    <row r="966" spans="1:9" ht="12.75">
      <c r="A966" s="2"/>
      <c r="B966" s="43"/>
      <c r="C966" s="2"/>
      <c r="D966" s="2"/>
      <c r="E966" s="2"/>
      <c r="F966" s="25"/>
      <c r="I966" s="23"/>
    </row>
    <row r="967" spans="1:9" ht="12.75">
      <c r="A967" s="2"/>
      <c r="B967" s="43"/>
      <c r="C967" s="2"/>
      <c r="D967" s="2"/>
      <c r="E967" s="2"/>
      <c r="F967" s="25"/>
      <c r="I967" s="23"/>
    </row>
    <row r="968" spans="1:9" ht="12.75">
      <c r="A968" s="2"/>
      <c r="B968" s="43"/>
      <c r="C968" s="2"/>
      <c r="D968" s="2"/>
      <c r="E968" s="2"/>
      <c r="F968" s="25"/>
      <c r="I968" s="23"/>
    </row>
    <row r="969" spans="1:9" ht="12.75">
      <c r="A969" s="2"/>
      <c r="B969" s="43"/>
      <c r="C969" s="2"/>
      <c r="D969" s="2"/>
      <c r="E969" s="2"/>
      <c r="F969" s="25"/>
      <c r="I969" s="23"/>
    </row>
    <row r="970" spans="1:9" ht="12.75">
      <c r="A970" s="2"/>
      <c r="B970" s="43"/>
      <c r="C970" s="2"/>
      <c r="D970" s="2"/>
      <c r="E970" s="2"/>
      <c r="F970" s="25"/>
      <c r="I970" s="23"/>
    </row>
    <row r="971" spans="1:9" ht="12.75">
      <c r="A971" s="2"/>
      <c r="B971" s="43"/>
      <c r="C971" s="2"/>
      <c r="D971" s="2"/>
      <c r="E971" s="2"/>
      <c r="F971" s="25"/>
      <c r="I971" s="23"/>
    </row>
    <row r="972" spans="1:9" ht="12.75">
      <c r="A972" s="2"/>
      <c r="B972" s="43"/>
      <c r="C972" s="2"/>
      <c r="D972" s="2"/>
      <c r="E972" s="2"/>
      <c r="F972" s="25"/>
      <c r="I972" s="23"/>
    </row>
    <row r="973" spans="1:9" ht="12.75">
      <c r="A973" s="2"/>
      <c r="B973" s="43"/>
      <c r="C973" s="2"/>
      <c r="D973" s="2"/>
      <c r="E973" s="2"/>
      <c r="F973" s="25"/>
      <c r="I973" s="23"/>
    </row>
    <row r="974" spans="1:9" ht="12.75">
      <c r="A974" s="2"/>
      <c r="B974" s="43"/>
      <c r="C974" s="2"/>
      <c r="D974" s="2"/>
      <c r="E974" s="2"/>
      <c r="F974" s="25"/>
      <c r="I974" s="23"/>
    </row>
    <row r="975" spans="1:9" ht="12.75">
      <c r="A975" s="2"/>
      <c r="B975" s="43"/>
      <c r="C975" s="2"/>
      <c r="D975" s="2"/>
      <c r="E975" s="2"/>
      <c r="F975" s="25"/>
      <c r="I975" s="23"/>
    </row>
    <row r="976" spans="1:9" ht="12.75">
      <c r="A976" s="2"/>
      <c r="B976" s="43"/>
      <c r="C976" s="2"/>
      <c r="D976" s="2"/>
      <c r="E976" s="2"/>
      <c r="F976" s="25"/>
      <c r="I976" s="23"/>
    </row>
    <row r="977" spans="1:9" ht="12.75">
      <c r="A977" s="2"/>
      <c r="B977" s="43"/>
      <c r="C977" s="2"/>
      <c r="D977" s="2"/>
      <c r="E977" s="2"/>
      <c r="F977" s="25"/>
      <c r="I977" s="23"/>
    </row>
    <row r="978" spans="1:9" ht="12.75">
      <c r="A978" s="2"/>
      <c r="B978" s="43"/>
      <c r="C978" s="2"/>
      <c r="D978" s="2"/>
      <c r="E978" s="2"/>
      <c r="F978" s="25"/>
      <c r="I978" s="23"/>
    </row>
    <row r="979" spans="1:9" ht="12.75">
      <c r="A979" s="2"/>
      <c r="B979" s="43"/>
      <c r="C979" s="2"/>
      <c r="D979" s="2"/>
      <c r="E979" s="2"/>
      <c r="F979" s="25"/>
      <c r="I979" s="23"/>
    </row>
    <row r="980" spans="1:9" ht="12.75">
      <c r="A980" s="2"/>
      <c r="B980" s="43"/>
      <c r="C980" s="2"/>
      <c r="D980" s="2"/>
      <c r="E980" s="2"/>
      <c r="F980" s="25"/>
      <c r="I980" s="23"/>
    </row>
    <row r="981" spans="1:9" ht="12.75">
      <c r="A981" s="2"/>
      <c r="B981" s="43"/>
      <c r="C981" s="2"/>
      <c r="D981" s="2"/>
      <c r="E981" s="2"/>
      <c r="F981" s="25"/>
      <c r="I981" s="23"/>
    </row>
    <row r="982" spans="1:9" ht="12.75">
      <c r="A982" s="2"/>
      <c r="B982" s="43"/>
      <c r="C982" s="2"/>
      <c r="D982" s="2"/>
      <c r="E982" s="2"/>
      <c r="F982" s="25"/>
      <c r="I982" s="23"/>
    </row>
    <row r="983" spans="1:9" ht="12.75">
      <c r="A983" s="2"/>
      <c r="B983" s="43"/>
      <c r="C983" s="2"/>
      <c r="D983" s="2"/>
      <c r="E983" s="2"/>
      <c r="F983" s="25"/>
      <c r="I983" s="23"/>
    </row>
    <row r="984" spans="1:9" ht="12.75">
      <c r="A984" s="2"/>
      <c r="B984" s="43"/>
      <c r="C984" s="2"/>
      <c r="D984" s="2"/>
      <c r="E984" s="2"/>
      <c r="F984" s="25"/>
      <c r="I984" s="23"/>
    </row>
    <row r="985" spans="1:9" ht="12.75">
      <c r="A985" s="2"/>
      <c r="B985" s="43"/>
      <c r="C985" s="2"/>
      <c r="D985" s="2"/>
      <c r="E985" s="2"/>
      <c r="F985" s="25"/>
      <c r="I985" s="23"/>
    </row>
    <row r="986" spans="1:9" ht="12.75">
      <c r="A986" s="2"/>
      <c r="B986" s="43"/>
      <c r="C986" s="2"/>
      <c r="D986" s="2"/>
      <c r="E986" s="2"/>
      <c r="F986" s="25"/>
      <c r="I986" s="23"/>
    </row>
    <row r="987" spans="1:9" ht="12.75">
      <c r="A987" s="2"/>
      <c r="B987" s="43"/>
      <c r="C987" s="2"/>
      <c r="D987" s="2"/>
      <c r="E987" s="2"/>
      <c r="F987" s="25"/>
      <c r="I987" s="23"/>
    </row>
    <row r="988" spans="1:9" ht="12.75">
      <c r="A988" s="2"/>
      <c r="B988" s="43"/>
      <c r="C988" s="2"/>
      <c r="D988" s="2"/>
      <c r="E988" s="2"/>
      <c r="F988" s="25"/>
      <c r="I988" s="23"/>
    </row>
    <row r="989" spans="1:9" ht="12.75">
      <c r="A989" s="2"/>
      <c r="B989" s="43"/>
      <c r="C989" s="2"/>
      <c r="D989" s="2"/>
      <c r="E989" s="2"/>
      <c r="F989" s="25"/>
      <c r="I989" s="23"/>
    </row>
    <row r="990" spans="1:9" ht="12.75">
      <c r="A990" s="2"/>
      <c r="B990" s="43"/>
      <c r="C990" s="2"/>
      <c r="D990" s="2"/>
      <c r="E990" s="2"/>
      <c r="F990" s="25"/>
      <c r="I990" s="23"/>
    </row>
    <row r="991" spans="1:9" ht="12.75">
      <c r="A991" s="2"/>
      <c r="B991" s="43"/>
      <c r="C991" s="2"/>
      <c r="D991" s="2"/>
      <c r="E991" s="2"/>
      <c r="F991" s="25"/>
      <c r="I991" s="23"/>
    </row>
    <row r="992" spans="1:9" ht="12.75">
      <c r="A992" s="2"/>
      <c r="B992" s="43"/>
      <c r="C992" s="2"/>
      <c r="D992" s="2"/>
      <c r="E992" s="2"/>
      <c r="F992" s="25"/>
      <c r="I992" s="23"/>
    </row>
    <row r="993" spans="1:9" ht="12.75">
      <c r="A993" s="2"/>
      <c r="B993" s="43"/>
      <c r="C993" s="2"/>
      <c r="D993" s="2"/>
      <c r="E993" s="2"/>
      <c r="F993" s="25"/>
      <c r="I993" s="23"/>
    </row>
    <row r="994" spans="1:9" ht="12.75">
      <c r="A994" s="2"/>
      <c r="B994" s="43"/>
      <c r="C994" s="2"/>
      <c r="D994" s="2"/>
      <c r="E994" s="2"/>
      <c r="F994" s="25"/>
      <c r="I994" s="23"/>
    </row>
    <row r="995" spans="1:9" ht="12.75">
      <c r="A995" s="2"/>
      <c r="B995" s="43"/>
      <c r="C995" s="2"/>
      <c r="D995" s="2"/>
      <c r="E995" s="2"/>
      <c r="F995" s="25"/>
      <c r="I995" s="23"/>
    </row>
    <row r="996" spans="1:9" ht="12.75">
      <c r="A996" s="2"/>
      <c r="B996" s="43"/>
      <c r="C996" s="2"/>
      <c r="D996" s="2"/>
      <c r="E996" s="2"/>
      <c r="F996" s="25"/>
      <c r="I996" s="23"/>
    </row>
    <row r="997" spans="1:9" ht="12.75">
      <c r="A997" s="2"/>
      <c r="B997" s="43"/>
      <c r="C997" s="2"/>
      <c r="D997" s="2"/>
      <c r="E997" s="2"/>
      <c r="F997" s="25"/>
      <c r="I997" s="23"/>
    </row>
    <row r="998" spans="1:9" ht="12.75">
      <c r="A998" s="2"/>
      <c r="B998" s="43"/>
      <c r="C998" s="2"/>
      <c r="D998" s="2"/>
      <c r="E998" s="2"/>
      <c r="F998" s="25"/>
      <c r="I998" s="23"/>
    </row>
    <row r="999" spans="1:9" ht="12.75">
      <c r="A999" s="2"/>
      <c r="B999" s="43"/>
      <c r="C999" s="2"/>
      <c r="D999" s="2"/>
      <c r="E999" s="2"/>
      <c r="F999" s="25"/>
      <c r="I999" s="23"/>
    </row>
    <row r="1000" spans="1:9" ht="12.75">
      <c r="A1000" s="2"/>
      <c r="B1000" s="43"/>
      <c r="C1000" s="2"/>
      <c r="D1000" s="2"/>
      <c r="E1000" s="2"/>
      <c r="F1000" s="25"/>
      <c r="I1000" s="23"/>
    </row>
    <row r="1001" spans="1:9" ht="12.75">
      <c r="A1001" s="2"/>
      <c r="B1001" s="43"/>
      <c r="C1001" s="2"/>
      <c r="D1001" s="2"/>
      <c r="E1001" s="2"/>
      <c r="F1001" s="25"/>
      <c r="I1001" s="23"/>
    </row>
    <row r="1002" spans="1:9" ht="12.75">
      <c r="A1002" s="2"/>
      <c r="B1002" s="43"/>
      <c r="C1002" s="2"/>
      <c r="D1002" s="2"/>
      <c r="E1002" s="2"/>
      <c r="F1002" s="25"/>
      <c r="I1002" s="23"/>
    </row>
    <row r="1003" spans="1:9" ht="12.75">
      <c r="A1003" s="2"/>
      <c r="B1003" s="43"/>
      <c r="C1003" s="2"/>
      <c r="D1003" s="2"/>
      <c r="E1003" s="2"/>
      <c r="F1003" s="25"/>
      <c r="I1003" s="23"/>
    </row>
    <row r="1004" spans="1:9" ht="12.75">
      <c r="A1004" s="2"/>
      <c r="B1004" s="43"/>
      <c r="C1004" s="2"/>
      <c r="D1004" s="2"/>
      <c r="E1004" s="2"/>
      <c r="F1004" s="25"/>
      <c r="I1004" s="23"/>
    </row>
    <row r="1005" spans="1:9" ht="12.75">
      <c r="A1005" s="2"/>
      <c r="B1005" s="43"/>
      <c r="C1005" s="2"/>
      <c r="D1005" s="2"/>
      <c r="E1005" s="2"/>
      <c r="F1005" s="25"/>
      <c r="I1005" s="23"/>
    </row>
    <row r="1006" spans="1:9" ht="12.75">
      <c r="A1006" s="2"/>
      <c r="B1006" s="43"/>
      <c r="C1006" s="2"/>
      <c r="D1006" s="2"/>
      <c r="E1006" s="2"/>
      <c r="F1006" s="25"/>
      <c r="I1006" s="23"/>
    </row>
    <row r="1007" spans="1:9" ht="12.75">
      <c r="A1007" s="2"/>
      <c r="B1007" s="43"/>
      <c r="C1007" s="2"/>
      <c r="D1007" s="2"/>
      <c r="E1007" s="2"/>
      <c r="F1007" s="25"/>
      <c r="I1007" s="23"/>
    </row>
    <row r="1008" spans="1:9" ht="12.75">
      <c r="A1008" s="2"/>
      <c r="B1008" s="43"/>
      <c r="C1008" s="2"/>
      <c r="D1008" s="2"/>
      <c r="E1008" s="2"/>
      <c r="F1008" s="25"/>
      <c r="I1008" s="23"/>
    </row>
    <row r="1009" spans="1:9" ht="12.75">
      <c r="A1009" s="2"/>
      <c r="B1009" s="43"/>
      <c r="C1009" s="2"/>
      <c r="D1009" s="2"/>
      <c r="E1009" s="2"/>
      <c r="F1009" s="25"/>
      <c r="I1009" s="23"/>
    </row>
    <row r="1010" spans="1:9" ht="12.75">
      <c r="A1010" s="2"/>
      <c r="B1010" s="43"/>
      <c r="C1010" s="2"/>
      <c r="D1010" s="2"/>
      <c r="E1010" s="2"/>
      <c r="F1010" s="25"/>
      <c r="I1010" s="23"/>
    </row>
    <row r="1011" spans="1:9" ht="12.75">
      <c r="A1011" s="2"/>
      <c r="B1011" s="43"/>
      <c r="C1011" s="2"/>
      <c r="D1011" s="2"/>
      <c r="E1011" s="2"/>
      <c r="F1011" s="25"/>
      <c r="I1011" s="23"/>
    </row>
    <row r="1012" spans="1:9" ht="12.75">
      <c r="A1012" s="2"/>
      <c r="B1012" s="43"/>
      <c r="C1012" s="2"/>
      <c r="D1012" s="2"/>
      <c r="E1012" s="2"/>
      <c r="F1012" s="25"/>
      <c r="I1012" s="23"/>
    </row>
    <row r="1013" spans="1:9" ht="12.75">
      <c r="A1013" s="2"/>
      <c r="B1013" s="43"/>
      <c r="C1013" s="2"/>
      <c r="D1013" s="2"/>
      <c r="E1013" s="2"/>
      <c r="F1013" s="25"/>
      <c r="I1013" s="23"/>
    </row>
    <row r="1014" spans="1:9" ht="12.75">
      <c r="A1014" s="2"/>
      <c r="B1014" s="43"/>
      <c r="C1014" s="2"/>
      <c r="D1014" s="2"/>
      <c r="E1014" s="2"/>
      <c r="F1014" s="25"/>
      <c r="I1014" s="23"/>
    </row>
    <row r="1015" spans="1:9" ht="12.75">
      <c r="A1015" s="2"/>
      <c r="B1015" s="43"/>
      <c r="C1015" s="2"/>
      <c r="D1015" s="2"/>
      <c r="E1015" s="2"/>
      <c r="F1015" s="25"/>
      <c r="I1015" s="23"/>
    </row>
    <row r="1016" spans="1:9" ht="12.75">
      <c r="A1016" s="2"/>
      <c r="B1016" s="43"/>
      <c r="C1016" s="2"/>
      <c r="D1016" s="2"/>
      <c r="E1016" s="2"/>
      <c r="F1016" s="25"/>
      <c r="I1016" s="23"/>
    </row>
    <row r="1017" spans="1:9" ht="12.75">
      <c r="A1017" s="2"/>
      <c r="B1017" s="43"/>
      <c r="C1017" s="2"/>
      <c r="D1017" s="2"/>
      <c r="E1017" s="2"/>
      <c r="F1017" s="25"/>
      <c r="I1017" s="23"/>
    </row>
    <row r="1018" spans="1:9" ht="12.75">
      <c r="A1018" s="2"/>
      <c r="B1018" s="43"/>
      <c r="C1018" s="2"/>
      <c r="D1018" s="2"/>
      <c r="E1018" s="2"/>
      <c r="F1018" s="25"/>
      <c r="I1018" s="23"/>
    </row>
    <row r="1019" spans="1:9" ht="12.75">
      <c r="A1019" s="2"/>
      <c r="B1019" s="43"/>
      <c r="C1019" s="2"/>
      <c r="D1019" s="2"/>
      <c r="E1019" s="2"/>
      <c r="F1019" s="25"/>
      <c r="I1019" s="23"/>
    </row>
    <row r="1020" spans="1:9" ht="12.75">
      <c r="A1020" s="2"/>
      <c r="B1020" s="43"/>
      <c r="C1020" s="2"/>
      <c r="D1020" s="2"/>
      <c r="E1020" s="2"/>
      <c r="F1020" s="25"/>
      <c r="I1020" s="23"/>
    </row>
    <row r="1021" spans="1:9" ht="12.75">
      <c r="A1021" s="2"/>
      <c r="B1021" s="43"/>
      <c r="C1021" s="2"/>
      <c r="D1021" s="2"/>
      <c r="E1021" s="2"/>
      <c r="F1021" s="25"/>
      <c r="I1021" s="23"/>
    </row>
    <row r="1022" spans="1:9" ht="12.75">
      <c r="A1022" s="2"/>
      <c r="B1022" s="43"/>
      <c r="C1022" s="2"/>
      <c r="D1022" s="2"/>
      <c r="E1022" s="2"/>
      <c r="F1022" s="25"/>
      <c r="I1022" s="23"/>
    </row>
    <row r="1023" spans="1:9" ht="12.75">
      <c r="A1023" s="2"/>
      <c r="B1023" s="43"/>
      <c r="C1023" s="2"/>
      <c r="D1023" s="2"/>
      <c r="E1023" s="2"/>
      <c r="F1023" s="25"/>
      <c r="I1023" s="23"/>
    </row>
    <row r="1024" spans="1:9" ht="12.75">
      <c r="A1024" s="2"/>
      <c r="B1024" s="43"/>
      <c r="C1024" s="2"/>
      <c r="D1024" s="2"/>
      <c r="E1024" s="2"/>
      <c r="F1024" s="25"/>
      <c r="I1024" s="23"/>
    </row>
    <row r="1025" spans="1:9" ht="12.75">
      <c r="A1025" s="2"/>
      <c r="B1025" s="43"/>
      <c r="C1025" s="2"/>
      <c r="D1025" s="2"/>
      <c r="E1025" s="2"/>
      <c r="F1025" s="25"/>
      <c r="I1025" s="23"/>
    </row>
    <row r="1026" spans="1:9" ht="12.75">
      <c r="A1026" s="2"/>
      <c r="B1026" s="43"/>
      <c r="C1026" s="2"/>
      <c r="D1026" s="2"/>
      <c r="E1026" s="2"/>
      <c r="F1026" s="25"/>
      <c r="I1026" s="23"/>
    </row>
    <row r="1027" spans="1:9" ht="12.75">
      <c r="A1027" s="2"/>
      <c r="B1027" s="43"/>
      <c r="C1027" s="2"/>
      <c r="D1027" s="2"/>
      <c r="E1027" s="2"/>
      <c r="F1027" s="25"/>
      <c r="I1027" s="23"/>
    </row>
    <row r="1028" spans="1:9" ht="12.75">
      <c r="A1028" s="2"/>
      <c r="B1028" s="43"/>
      <c r="C1028" s="2"/>
      <c r="D1028" s="2"/>
      <c r="E1028" s="2"/>
      <c r="F1028" s="25"/>
      <c r="I1028" s="23"/>
    </row>
    <row r="1029" spans="1:9" ht="12.75">
      <c r="A1029" s="2"/>
      <c r="B1029" s="43"/>
      <c r="C1029" s="2"/>
      <c r="D1029" s="2"/>
      <c r="E1029" s="2"/>
      <c r="F1029" s="25"/>
      <c r="I1029" s="23"/>
    </row>
    <row r="1030" spans="1:9" ht="12.75">
      <c r="A1030" s="2"/>
      <c r="B1030" s="43"/>
      <c r="C1030" s="2"/>
      <c r="D1030" s="2"/>
      <c r="E1030" s="2"/>
      <c r="F1030" s="25"/>
      <c r="I1030" s="23"/>
    </row>
    <row r="1031" spans="1:9" ht="12.75">
      <c r="A1031" s="2"/>
      <c r="B1031" s="43"/>
      <c r="C1031" s="2"/>
      <c r="D1031" s="2"/>
      <c r="E1031" s="2"/>
      <c r="F1031" s="25"/>
      <c r="I1031" s="23"/>
    </row>
    <row r="1032" spans="1:9" ht="12.75">
      <c r="A1032" s="2"/>
      <c r="B1032" s="43"/>
      <c r="C1032" s="2"/>
      <c r="D1032" s="2"/>
      <c r="E1032" s="2"/>
      <c r="F1032" s="25"/>
      <c r="I1032" s="23"/>
    </row>
    <row r="1033" spans="1:9" ht="12.75">
      <c r="A1033" s="2"/>
      <c r="B1033" s="43"/>
      <c r="C1033" s="2"/>
      <c r="D1033" s="2"/>
      <c r="E1033" s="2"/>
      <c r="F1033" s="25"/>
      <c r="I1033" s="23"/>
    </row>
    <row r="1034" spans="1:9" ht="12.75">
      <c r="A1034" s="2"/>
      <c r="B1034" s="43"/>
      <c r="C1034" s="2"/>
      <c r="D1034" s="2"/>
      <c r="E1034" s="2"/>
      <c r="F1034" s="25"/>
      <c r="I1034" s="23"/>
    </row>
    <row r="1035" spans="1:9" ht="12.75">
      <c r="A1035" s="2"/>
      <c r="B1035" s="43"/>
      <c r="C1035" s="2"/>
      <c r="D1035" s="2"/>
      <c r="E1035" s="2"/>
      <c r="F1035" s="25"/>
      <c r="I1035" s="23"/>
    </row>
    <row r="1036" spans="1:9" ht="12.75">
      <c r="A1036" s="2"/>
      <c r="B1036" s="43"/>
      <c r="C1036" s="2"/>
      <c r="D1036" s="2"/>
      <c r="E1036" s="2"/>
      <c r="F1036" s="25"/>
      <c r="I1036" s="23"/>
    </row>
    <row r="1037" spans="1:9" ht="12.75">
      <c r="A1037" s="2"/>
      <c r="B1037" s="43"/>
      <c r="C1037" s="2"/>
      <c r="D1037" s="2"/>
      <c r="E1037" s="2"/>
      <c r="F1037" s="25"/>
      <c r="I1037" s="23"/>
    </row>
    <row r="1038" spans="1:9" ht="12.75">
      <c r="A1038" s="2"/>
      <c r="B1038" s="43"/>
      <c r="C1038" s="2"/>
      <c r="D1038" s="2"/>
      <c r="E1038" s="2"/>
      <c r="F1038" s="25"/>
      <c r="I1038" s="23"/>
    </row>
    <row r="1039" spans="1:9" ht="12.75">
      <c r="A1039" s="2"/>
      <c r="B1039" s="43"/>
      <c r="C1039" s="2"/>
      <c r="D1039" s="2"/>
      <c r="E1039" s="2"/>
      <c r="F1039" s="25"/>
      <c r="I1039" s="23"/>
    </row>
    <row r="1040" spans="1:9" ht="12.75">
      <c r="A1040" s="2"/>
      <c r="B1040" s="43"/>
      <c r="C1040" s="2"/>
      <c r="D1040" s="2"/>
      <c r="E1040" s="2"/>
      <c r="F1040" s="25"/>
      <c r="I1040" s="23"/>
    </row>
    <row r="1041" spans="1:9" ht="12.75">
      <c r="A1041" s="2"/>
      <c r="B1041" s="43"/>
      <c r="C1041" s="2"/>
      <c r="D1041" s="2"/>
      <c r="E1041" s="2"/>
      <c r="F1041" s="25"/>
      <c r="I1041" s="23"/>
    </row>
    <row r="1042" spans="1:9" ht="12.75">
      <c r="A1042" s="2"/>
      <c r="B1042" s="43"/>
      <c r="C1042" s="2"/>
      <c r="D1042" s="2"/>
      <c r="E1042" s="2"/>
      <c r="F1042" s="25"/>
      <c r="I1042" s="23"/>
    </row>
    <row r="1043" spans="1:9" ht="12.75">
      <c r="A1043" s="2"/>
      <c r="B1043" s="43"/>
      <c r="C1043" s="2"/>
      <c r="D1043" s="2"/>
      <c r="E1043" s="2"/>
      <c r="F1043" s="25"/>
      <c r="I1043" s="23"/>
    </row>
    <row r="1044" spans="1:9" ht="12.75">
      <c r="A1044" s="2"/>
      <c r="B1044" s="43"/>
      <c r="C1044" s="2"/>
      <c r="D1044" s="2"/>
      <c r="E1044" s="2"/>
      <c r="F1044" s="25"/>
      <c r="I1044" s="23"/>
    </row>
    <row r="1045" spans="1:9" ht="12.75">
      <c r="A1045" s="2"/>
      <c r="B1045" s="43"/>
      <c r="C1045" s="2"/>
      <c r="D1045" s="2"/>
      <c r="E1045" s="2"/>
      <c r="F1045" s="25"/>
      <c r="I1045" s="23"/>
    </row>
    <row r="1046" spans="1:9" ht="12.75">
      <c r="A1046" s="2"/>
      <c r="B1046" s="43"/>
      <c r="C1046" s="2"/>
      <c r="D1046" s="2"/>
      <c r="E1046" s="2"/>
      <c r="F1046" s="25"/>
      <c r="I1046" s="23"/>
    </row>
    <row r="1047" spans="1:9" ht="12.75">
      <c r="A1047" s="2"/>
      <c r="B1047" s="43"/>
      <c r="C1047" s="2"/>
      <c r="D1047" s="2"/>
      <c r="E1047" s="2"/>
      <c r="F1047" s="25"/>
      <c r="I1047" s="23"/>
    </row>
    <row r="1048" spans="1:9" ht="12.75">
      <c r="A1048" s="2"/>
      <c r="B1048" s="43"/>
      <c r="C1048" s="2"/>
      <c r="D1048" s="2"/>
      <c r="E1048" s="2"/>
      <c r="F1048" s="25"/>
      <c r="I1048" s="23"/>
    </row>
    <row r="1049" spans="1:9" ht="12.75">
      <c r="A1049" s="2"/>
      <c r="B1049" s="43"/>
      <c r="C1049" s="2"/>
      <c r="D1049" s="2"/>
      <c r="E1049" s="2"/>
      <c r="F1049" s="25"/>
      <c r="I1049" s="23"/>
    </row>
    <row r="1050" spans="1:9" ht="12.75">
      <c r="A1050" s="2"/>
      <c r="B1050" s="43"/>
      <c r="C1050" s="2"/>
      <c r="D1050" s="2"/>
      <c r="E1050" s="2"/>
      <c r="F1050" s="25"/>
      <c r="I1050" s="23"/>
    </row>
    <row r="1051" spans="1:9" ht="12.75">
      <c r="A1051" s="2"/>
      <c r="B1051" s="43"/>
      <c r="C1051" s="2"/>
      <c r="D1051" s="2"/>
      <c r="E1051" s="2"/>
      <c r="F1051" s="25"/>
      <c r="I1051" s="23"/>
    </row>
    <row r="1052" spans="1:9" ht="12.75">
      <c r="A1052" s="2"/>
      <c r="B1052" s="43"/>
      <c r="C1052" s="2"/>
      <c r="D1052" s="2"/>
      <c r="E1052" s="2"/>
      <c r="F1052" s="25"/>
      <c r="I1052" s="23"/>
    </row>
    <row r="1053" spans="1:9" ht="12.75">
      <c r="A1053" s="2"/>
      <c r="B1053" s="43"/>
      <c r="C1053" s="2"/>
      <c r="D1053" s="2"/>
      <c r="E1053" s="2"/>
      <c r="F1053" s="25"/>
      <c r="I1053" s="23"/>
    </row>
    <row r="1054" spans="1:9" ht="12.75">
      <c r="A1054" s="2"/>
      <c r="B1054" s="43"/>
      <c r="C1054" s="2"/>
      <c r="D1054" s="2"/>
      <c r="E1054" s="2"/>
      <c r="F1054" s="25"/>
      <c r="I1054" s="23"/>
    </row>
    <row r="1055" spans="1:9" ht="12.75">
      <c r="A1055" s="2"/>
      <c r="B1055" s="43"/>
      <c r="C1055" s="2"/>
      <c r="D1055" s="2"/>
      <c r="E1055" s="2"/>
      <c r="F1055" s="25"/>
      <c r="I1055" s="23"/>
    </row>
    <row r="1056" spans="1:9" ht="12.75">
      <c r="A1056" s="2"/>
      <c r="B1056" s="43"/>
      <c r="C1056" s="2"/>
      <c r="D1056" s="2"/>
      <c r="E1056" s="2"/>
      <c r="F1056" s="25"/>
      <c r="I1056" s="23"/>
    </row>
    <row r="1057" spans="1:9" ht="12.75">
      <c r="A1057" s="2"/>
      <c r="B1057" s="43"/>
      <c r="C1057" s="2"/>
      <c r="D1057" s="2"/>
      <c r="E1057" s="2"/>
      <c r="F1057" s="25"/>
      <c r="I1057" s="23"/>
    </row>
    <row r="1058" spans="1:9" ht="12.75">
      <c r="A1058" s="2"/>
      <c r="B1058" s="43"/>
      <c r="C1058" s="2"/>
      <c r="D1058" s="2"/>
      <c r="E1058" s="2"/>
      <c r="F1058" s="25"/>
      <c r="I1058" s="23"/>
    </row>
    <row r="1059" spans="1:9" ht="12.75">
      <c r="A1059" s="2"/>
      <c r="B1059" s="43"/>
      <c r="C1059" s="2"/>
      <c r="D1059" s="2"/>
      <c r="E1059" s="2"/>
      <c r="F1059" s="25"/>
      <c r="I1059" s="23"/>
    </row>
    <row r="1060" spans="1:9" ht="12.75">
      <c r="A1060" s="2"/>
      <c r="B1060" s="43"/>
      <c r="C1060" s="2"/>
      <c r="D1060" s="2"/>
      <c r="E1060" s="2"/>
      <c r="F1060" s="25"/>
      <c r="I1060" s="23"/>
    </row>
    <row r="1061" spans="1:9" ht="12.75">
      <c r="A1061" s="2"/>
      <c r="B1061" s="43"/>
      <c r="C1061" s="2"/>
      <c r="D1061" s="2"/>
      <c r="E1061" s="2"/>
      <c r="F1061" s="25"/>
      <c r="I1061" s="23"/>
    </row>
    <row r="1062" spans="1:9" ht="12.75">
      <c r="A1062" s="2"/>
      <c r="B1062" s="43"/>
      <c r="C1062" s="2"/>
      <c r="D1062" s="2"/>
      <c r="E1062" s="2"/>
      <c r="F1062" s="25"/>
      <c r="I1062" s="23"/>
    </row>
    <row r="1063" spans="1:9" ht="12.75">
      <c r="A1063" s="2"/>
      <c r="B1063" s="43"/>
      <c r="C1063" s="2"/>
      <c r="D1063" s="2"/>
      <c r="E1063" s="2"/>
      <c r="F1063" s="25"/>
      <c r="I1063" s="23"/>
    </row>
    <row r="1064" spans="1:9" ht="12.75">
      <c r="A1064" s="2"/>
      <c r="B1064" s="43"/>
      <c r="C1064" s="2"/>
      <c r="D1064" s="2"/>
      <c r="E1064" s="2"/>
      <c r="F1064" s="25"/>
      <c r="I1064" s="23"/>
    </row>
    <row r="1065" spans="1:9" ht="12.75">
      <c r="A1065" s="2"/>
      <c r="B1065" s="43"/>
      <c r="C1065" s="2"/>
      <c r="D1065" s="2"/>
      <c r="E1065" s="2"/>
      <c r="F1065" s="25"/>
      <c r="I1065" s="23"/>
    </row>
    <row r="1066" spans="1:9" ht="12.75">
      <c r="A1066" s="2"/>
      <c r="B1066" s="43"/>
      <c r="C1066" s="2"/>
      <c r="D1066" s="2"/>
      <c r="E1066" s="2"/>
      <c r="F1066" s="25"/>
      <c r="I1066" s="23"/>
    </row>
    <row r="1067" spans="1:9" ht="12.75">
      <c r="A1067" s="2"/>
      <c r="B1067" s="43"/>
      <c r="C1067" s="2"/>
      <c r="D1067" s="2"/>
      <c r="E1067" s="2"/>
      <c r="F1067" s="25"/>
      <c r="I1067" s="23"/>
    </row>
    <row r="1068" spans="1:9" ht="12.75">
      <c r="A1068" s="2"/>
      <c r="B1068" s="43"/>
      <c r="C1068" s="2"/>
      <c r="D1068" s="2"/>
      <c r="E1068" s="2"/>
      <c r="F1068" s="25"/>
      <c r="I1068" s="23"/>
    </row>
    <row r="1069" spans="1:9" ht="12.75">
      <c r="A1069" s="2"/>
      <c r="B1069" s="43"/>
      <c r="C1069" s="2"/>
      <c r="D1069" s="2"/>
      <c r="E1069" s="2"/>
      <c r="F1069" s="25"/>
      <c r="I1069" s="23"/>
    </row>
    <row r="1070" spans="1:9" ht="12.75">
      <c r="A1070" s="2"/>
      <c r="B1070" s="43"/>
      <c r="C1070" s="2"/>
      <c r="D1070" s="2"/>
      <c r="E1070" s="2"/>
      <c r="F1070" s="25"/>
      <c r="I1070" s="23"/>
    </row>
    <row r="1071" spans="1:9" ht="12.75">
      <c r="A1071" s="2"/>
      <c r="B1071" s="43"/>
      <c r="C1071" s="2"/>
      <c r="D1071" s="2"/>
      <c r="E1071" s="2"/>
      <c r="F1071" s="25"/>
      <c r="I1071" s="23"/>
    </row>
    <row r="1072" spans="1:9" ht="12.75">
      <c r="A1072" s="2"/>
      <c r="B1072" s="43"/>
      <c r="C1072" s="2"/>
      <c r="D1072" s="2"/>
      <c r="E1072" s="2"/>
      <c r="F1072" s="25"/>
      <c r="I1072" s="23"/>
    </row>
    <row r="1073" spans="1:9" ht="12.75">
      <c r="A1073" s="2"/>
      <c r="B1073" s="43"/>
      <c r="C1073" s="2"/>
      <c r="D1073" s="2"/>
      <c r="E1073" s="2"/>
      <c r="F1073" s="25"/>
      <c r="I1073" s="23"/>
    </row>
    <row r="1074" spans="1:9" ht="12.75">
      <c r="A1074" s="2"/>
      <c r="B1074" s="43"/>
      <c r="C1074" s="2"/>
      <c r="D1074" s="2"/>
      <c r="E1074" s="2"/>
      <c r="F1074" s="25"/>
      <c r="I1074" s="23"/>
    </row>
    <row r="1075" spans="1:9" ht="12.75">
      <c r="A1075" s="2"/>
      <c r="B1075" s="43"/>
      <c r="C1075" s="2"/>
      <c r="D1075" s="2"/>
      <c r="E1075" s="2"/>
      <c r="F1075" s="25"/>
      <c r="I1075" s="23"/>
    </row>
    <row r="1076" spans="1:9" ht="12.75">
      <c r="A1076" s="2"/>
      <c r="B1076" s="43"/>
      <c r="C1076" s="2"/>
      <c r="D1076" s="2"/>
      <c r="E1076" s="2"/>
      <c r="F1076" s="25"/>
      <c r="I1076" s="23"/>
    </row>
    <row r="1077" spans="1:9" ht="12.75">
      <c r="A1077" s="2"/>
      <c r="B1077" s="43"/>
      <c r="C1077" s="2"/>
      <c r="D1077" s="2"/>
      <c r="E1077" s="2"/>
      <c r="F1077" s="25"/>
      <c r="I1077" s="23"/>
    </row>
    <row r="1078" spans="1:9" ht="12.75">
      <c r="A1078" s="2"/>
      <c r="B1078" s="43"/>
      <c r="C1078" s="2"/>
      <c r="D1078" s="2"/>
      <c r="E1078" s="2"/>
      <c r="F1078" s="25"/>
      <c r="I1078" s="23"/>
    </row>
    <row r="1079" spans="1:9" ht="12.75">
      <c r="A1079" s="2"/>
      <c r="B1079" s="43"/>
      <c r="C1079" s="2"/>
      <c r="D1079" s="2"/>
      <c r="E1079" s="2"/>
      <c r="F1079" s="25"/>
      <c r="I1079" s="23"/>
    </row>
    <row r="1080" spans="1:9" ht="12.75">
      <c r="A1080" s="2"/>
      <c r="B1080" s="43"/>
      <c r="C1080" s="2"/>
      <c r="D1080" s="2"/>
      <c r="E1080" s="2"/>
      <c r="F1080" s="25"/>
      <c r="I1080" s="23"/>
    </row>
    <row r="1081" spans="1:9" ht="12.75">
      <c r="A1081" s="2"/>
      <c r="B1081" s="43"/>
      <c r="C1081" s="2"/>
      <c r="D1081" s="2"/>
      <c r="E1081" s="2"/>
      <c r="F1081" s="25"/>
      <c r="I1081" s="23"/>
    </row>
    <row r="1082" spans="1:9" ht="12.75">
      <c r="A1082" s="2"/>
      <c r="B1082" s="43"/>
      <c r="C1082" s="2"/>
      <c r="D1082" s="2"/>
      <c r="E1082" s="2"/>
      <c r="F1082" s="25"/>
      <c r="I1082" s="23"/>
    </row>
    <row r="1083" spans="1:9" ht="12.75">
      <c r="A1083" s="2"/>
      <c r="B1083" s="43"/>
      <c r="C1083" s="2"/>
      <c r="D1083" s="2"/>
      <c r="E1083" s="2"/>
      <c r="F1083" s="25"/>
      <c r="I1083" s="23"/>
    </row>
    <row r="1084" spans="1:9" ht="12.75">
      <c r="A1084" s="2"/>
      <c r="B1084" s="43"/>
      <c r="C1084" s="2"/>
      <c r="D1084" s="2"/>
      <c r="E1084" s="2"/>
      <c r="F1084" s="25"/>
      <c r="I1084" s="23"/>
    </row>
    <row r="1085" spans="1:9" ht="12.75">
      <c r="A1085" s="2"/>
      <c r="B1085" s="43"/>
      <c r="C1085" s="2"/>
      <c r="D1085" s="2"/>
      <c r="E1085" s="2"/>
      <c r="F1085" s="25"/>
      <c r="I1085" s="23"/>
    </row>
    <row r="1086" spans="1:9" ht="12.75">
      <c r="A1086" s="2"/>
      <c r="B1086" s="43"/>
      <c r="C1086" s="2"/>
      <c r="D1086" s="2"/>
      <c r="E1086" s="2"/>
      <c r="F1086" s="25"/>
      <c r="I1086" s="23"/>
    </row>
    <row r="1087" spans="1:9" ht="12.75">
      <c r="A1087" s="2"/>
      <c r="B1087" s="43"/>
      <c r="C1087" s="2"/>
      <c r="D1087" s="2"/>
      <c r="E1087" s="2"/>
      <c r="F1087" s="25"/>
      <c r="I1087" s="23"/>
    </row>
    <row r="1088" spans="1:9" ht="12.75">
      <c r="A1088" s="2"/>
      <c r="B1088" s="43"/>
      <c r="C1088" s="2"/>
      <c r="D1088" s="2"/>
      <c r="E1088" s="2"/>
      <c r="F1088" s="25"/>
      <c r="I1088" s="23"/>
    </row>
    <row r="1089" spans="1:9" ht="12.75">
      <c r="A1089" s="2"/>
      <c r="B1089" s="43"/>
      <c r="C1089" s="2"/>
      <c r="D1089" s="2"/>
      <c r="E1089" s="2"/>
      <c r="F1089" s="25"/>
      <c r="I1089" s="23"/>
    </row>
    <row r="1090" spans="1:9" ht="12.75">
      <c r="A1090" s="2"/>
      <c r="B1090" s="43"/>
      <c r="C1090" s="2"/>
      <c r="D1090" s="2"/>
      <c r="E1090" s="2"/>
      <c r="F1090" s="25"/>
      <c r="I1090" s="23"/>
    </row>
    <row r="1091" spans="1:9" ht="12.75">
      <c r="A1091" s="2"/>
      <c r="B1091" s="43"/>
      <c r="C1091" s="2"/>
      <c r="D1091" s="2"/>
      <c r="E1091" s="2"/>
      <c r="F1091" s="25"/>
      <c r="I1091" s="23"/>
    </row>
    <row r="1092" spans="1:9" ht="12.75">
      <c r="A1092" s="2"/>
      <c r="B1092" s="43"/>
      <c r="C1092" s="2"/>
      <c r="D1092" s="2"/>
      <c r="E1092" s="2"/>
      <c r="F1092" s="25"/>
      <c r="I1092" s="23"/>
    </row>
    <row r="1093" spans="1:9" ht="12.75">
      <c r="A1093" s="2"/>
      <c r="B1093" s="43"/>
      <c r="C1093" s="2"/>
      <c r="D1093" s="2"/>
      <c r="E1093" s="2"/>
      <c r="F1093" s="25"/>
      <c r="I1093" s="23"/>
    </row>
    <row r="1094" spans="1:9" ht="12.75">
      <c r="A1094" s="2"/>
      <c r="B1094" s="43"/>
      <c r="C1094" s="2"/>
      <c r="D1094" s="2"/>
      <c r="E1094" s="2"/>
      <c r="F1094" s="25"/>
      <c r="I1094" s="23"/>
    </row>
    <row r="1095" spans="1:9" ht="12.75">
      <c r="A1095" s="2"/>
      <c r="B1095" s="43"/>
      <c r="C1095" s="2"/>
      <c r="D1095" s="2"/>
      <c r="E1095" s="2"/>
      <c r="F1095" s="25"/>
      <c r="I1095" s="23"/>
    </row>
    <row r="1096" spans="1:9" ht="12.75">
      <c r="A1096" s="2"/>
      <c r="B1096" s="43"/>
      <c r="C1096" s="2"/>
      <c r="D1096" s="2"/>
      <c r="E1096" s="2"/>
      <c r="F1096" s="25"/>
      <c r="I1096" s="23"/>
    </row>
    <row r="1097" spans="1:9" ht="12.75">
      <c r="A1097" s="2"/>
      <c r="B1097" s="43"/>
      <c r="C1097" s="2"/>
      <c r="D1097" s="2"/>
      <c r="E1097" s="2"/>
      <c r="F1097" s="25"/>
      <c r="I1097" s="23"/>
    </row>
    <row r="1098" spans="1:9" ht="12.75">
      <c r="A1098" s="2"/>
      <c r="B1098" s="43"/>
      <c r="C1098" s="2"/>
      <c r="D1098" s="2"/>
      <c r="E1098" s="2"/>
      <c r="F1098" s="25"/>
      <c r="I1098" s="23"/>
    </row>
    <row r="1099" spans="1:9" ht="12.75">
      <c r="A1099" s="2"/>
      <c r="B1099" s="43"/>
      <c r="C1099" s="2"/>
      <c r="D1099" s="2"/>
      <c r="E1099" s="2"/>
      <c r="F1099" s="25"/>
      <c r="I1099" s="23"/>
    </row>
    <row r="1100" spans="1:9" ht="12.75">
      <c r="A1100" s="2"/>
      <c r="B1100" s="43"/>
      <c r="C1100" s="2"/>
      <c r="D1100" s="2"/>
      <c r="E1100" s="2"/>
      <c r="F1100" s="25"/>
      <c r="I1100" s="23"/>
    </row>
    <row r="1101" spans="1:9" ht="12.75">
      <c r="A1101" s="2"/>
      <c r="B1101" s="43"/>
      <c r="C1101" s="2"/>
      <c r="D1101" s="2"/>
      <c r="E1101" s="2"/>
      <c r="F1101" s="25"/>
      <c r="I1101" s="23"/>
    </row>
    <row r="1102" spans="1:9" ht="12.75">
      <c r="A1102" s="2"/>
      <c r="B1102" s="43"/>
      <c r="C1102" s="2"/>
      <c r="D1102" s="2"/>
      <c r="E1102" s="2"/>
      <c r="F1102" s="25"/>
      <c r="I1102" s="23"/>
    </row>
    <row r="1103" spans="1:9" ht="12.75">
      <c r="A1103" s="2"/>
      <c r="B1103" s="43"/>
      <c r="C1103" s="2"/>
      <c r="D1103" s="2"/>
      <c r="E1103" s="2"/>
      <c r="F1103" s="25"/>
      <c r="I1103" s="23"/>
    </row>
    <row r="1104" spans="1:9" ht="12.75">
      <c r="A1104" s="2"/>
      <c r="B1104" s="43"/>
      <c r="C1104" s="2"/>
      <c r="D1104" s="2"/>
      <c r="E1104" s="2"/>
      <c r="F1104" s="25"/>
      <c r="I1104" s="23"/>
    </row>
    <row r="1105" spans="1:9" ht="12.75">
      <c r="A1105" s="2"/>
      <c r="B1105" s="43"/>
      <c r="C1105" s="2"/>
      <c r="D1105" s="2"/>
      <c r="E1105" s="2"/>
      <c r="F1105" s="25"/>
      <c r="I1105" s="23"/>
    </row>
    <row r="1106" spans="1:9" ht="12.75">
      <c r="A1106" s="2"/>
      <c r="B1106" s="43"/>
      <c r="C1106" s="2"/>
      <c r="D1106" s="2"/>
      <c r="E1106" s="2"/>
      <c r="F1106" s="25"/>
      <c r="I1106" s="23"/>
    </row>
    <row r="1107" spans="1:9" ht="12.75">
      <c r="A1107" s="2"/>
      <c r="B1107" s="43"/>
      <c r="C1107" s="2"/>
      <c r="D1107" s="2"/>
      <c r="E1107" s="2"/>
      <c r="F1107" s="25"/>
      <c r="I1107" s="23"/>
    </row>
    <row r="1108" spans="1:9" ht="12.75">
      <c r="A1108" s="2"/>
      <c r="B1108" s="43"/>
      <c r="C1108" s="2"/>
      <c r="D1108" s="2"/>
      <c r="E1108" s="2"/>
      <c r="F1108" s="25"/>
      <c r="I1108" s="23"/>
    </row>
    <row r="1109" spans="1:9" ht="12.75">
      <c r="A1109" s="2"/>
      <c r="B1109" s="43"/>
      <c r="C1109" s="2"/>
      <c r="D1109" s="2"/>
      <c r="E1109" s="2"/>
      <c r="F1109" s="25"/>
      <c r="I1109" s="23"/>
    </row>
    <row r="1110" spans="1:9" ht="12.75">
      <c r="A1110" s="2"/>
      <c r="B1110" s="43"/>
      <c r="C1110" s="2"/>
      <c r="D1110" s="2"/>
      <c r="E1110" s="2"/>
      <c r="F1110" s="25"/>
      <c r="I1110" s="23"/>
    </row>
    <row r="1111" spans="1:9" ht="12.75">
      <c r="A1111" s="2"/>
      <c r="B1111" s="43"/>
      <c r="C1111" s="2"/>
      <c r="D1111" s="2"/>
      <c r="E1111" s="2"/>
      <c r="F1111" s="25"/>
      <c r="I1111" s="23"/>
    </row>
    <row r="1112" spans="1:9" ht="12.75">
      <c r="A1112" s="2"/>
      <c r="B1112" s="43"/>
      <c r="C1112" s="2"/>
      <c r="D1112" s="2"/>
      <c r="E1112" s="2"/>
      <c r="F1112" s="25"/>
      <c r="I1112" s="23"/>
    </row>
    <row r="1113" spans="1:9" ht="12.75">
      <c r="A1113" s="2"/>
      <c r="B1113" s="43"/>
      <c r="C1113" s="2"/>
      <c r="D1113" s="2"/>
      <c r="E1113" s="2"/>
      <c r="F1113" s="25"/>
      <c r="I1113" s="23"/>
    </row>
    <row r="1114" spans="1:9" ht="12.75">
      <c r="A1114" s="2"/>
      <c r="B1114" s="43"/>
      <c r="C1114" s="2"/>
      <c r="D1114" s="2"/>
      <c r="E1114" s="2"/>
      <c r="F1114" s="25"/>
      <c r="I1114" s="23"/>
    </row>
    <row r="1115" spans="1:9" ht="12.75">
      <c r="A1115" s="2"/>
      <c r="B1115" s="43"/>
      <c r="C1115" s="2"/>
      <c r="D1115" s="2"/>
      <c r="E1115" s="2"/>
      <c r="F1115" s="25"/>
      <c r="I1115" s="23"/>
    </row>
    <row r="1116" spans="1:9" ht="12.75">
      <c r="A1116" s="2"/>
      <c r="B1116" s="43"/>
      <c r="C1116" s="2"/>
      <c r="D1116" s="2"/>
      <c r="E1116" s="2"/>
      <c r="F1116" s="25"/>
      <c r="I1116" s="23"/>
    </row>
    <row r="1117" spans="1:9" ht="12.75">
      <c r="A1117" s="2"/>
      <c r="B1117" s="43"/>
      <c r="C1117" s="2"/>
      <c r="D1117" s="2"/>
      <c r="E1117" s="2"/>
      <c r="F1117" s="25"/>
      <c r="I1117" s="23"/>
    </row>
    <row r="1118" spans="1:9" ht="12.75">
      <c r="A1118" s="2"/>
      <c r="B1118" s="43"/>
      <c r="C1118" s="2"/>
      <c r="D1118" s="2"/>
      <c r="E1118" s="2"/>
      <c r="F1118" s="25"/>
      <c r="I1118" s="23"/>
    </row>
    <row r="1119" spans="1:9" ht="12.75">
      <c r="A1119" s="2"/>
      <c r="B1119" s="43"/>
      <c r="C1119" s="2"/>
      <c r="D1119" s="2"/>
      <c r="E1119" s="2"/>
      <c r="F1119" s="25"/>
      <c r="I1119" s="23"/>
    </row>
    <row r="1120" spans="1:9" ht="12.75">
      <c r="A1120" s="2"/>
      <c r="B1120" s="43"/>
      <c r="C1120" s="2"/>
      <c r="D1120" s="2"/>
      <c r="E1120" s="2"/>
      <c r="F1120" s="25"/>
      <c r="I1120" s="23"/>
    </row>
    <row r="1121" spans="1:9" ht="12.75">
      <c r="A1121" s="2"/>
      <c r="B1121" s="43"/>
      <c r="C1121" s="2"/>
      <c r="D1121" s="2"/>
      <c r="E1121" s="2"/>
      <c r="F1121" s="25"/>
      <c r="I1121" s="23"/>
    </row>
    <row r="1122" spans="1:9" ht="12.75">
      <c r="A1122" s="2"/>
      <c r="B1122" s="43"/>
      <c r="C1122" s="2"/>
      <c r="D1122" s="2"/>
      <c r="E1122" s="2"/>
      <c r="F1122" s="25"/>
      <c r="I1122" s="23"/>
    </row>
    <row r="1123" spans="1:9" ht="12.75">
      <c r="A1123" s="2"/>
      <c r="B1123" s="43"/>
      <c r="C1123" s="2"/>
      <c r="D1123" s="2"/>
      <c r="E1123" s="2"/>
      <c r="F1123" s="25"/>
      <c r="I1123" s="23"/>
    </row>
    <row r="1124" spans="1:9" ht="12.75">
      <c r="A1124" s="2"/>
      <c r="B1124" s="43"/>
      <c r="C1124" s="2"/>
      <c r="D1124" s="2"/>
      <c r="E1124" s="2"/>
      <c r="F1124" s="25"/>
      <c r="I1124" s="23"/>
    </row>
    <row r="1125" spans="1:9" ht="12.75">
      <c r="A1125" s="2"/>
      <c r="B1125" s="43"/>
      <c r="C1125" s="2"/>
      <c r="D1125" s="2"/>
      <c r="E1125" s="2"/>
      <c r="F1125" s="25"/>
      <c r="I1125" s="23"/>
    </row>
    <row r="1126" spans="1:9" ht="12.75">
      <c r="A1126" s="2"/>
      <c r="B1126" s="43"/>
      <c r="C1126" s="2"/>
      <c r="D1126" s="2"/>
      <c r="E1126" s="2"/>
      <c r="F1126" s="25"/>
      <c r="I1126" s="23"/>
    </row>
    <row r="1127" spans="1:9" ht="12.75">
      <c r="A1127" s="2"/>
      <c r="B1127" s="43"/>
      <c r="C1127" s="2"/>
      <c r="D1127" s="2"/>
      <c r="E1127" s="2"/>
      <c r="F1127" s="25"/>
      <c r="I1127" s="23"/>
    </row>
    <row r="1128" spans="1:9" ht="12.75">
      <c r="A1128" s="2"/>
      <c r="B1128" s="43"/>
      <c r="C1128" s="2"/>
      <c r="D1128" s="2"/>
      <c r="E1128" s="2"/>
      <c r="F1128" s="25"/>
      <c r="I1128" s="23"/>
    </row>
    <row r="1129" spans="1:9" ht="12.75">
      <c r="A1129" s="2"/>
      <c r="B1129" s="43"/>
      <c r="C1129" s="2"/>
      <c r="D1129" s="2"/>
      <c r="E1129" s="2"/>
      <c r="F1129" s="25"/>
      <c r="I1129" s="23"/>
    </row>
    <row r="1130" spans="1:9" ht="12.75">
      <c r="A1130" s="2"/>
      <c r="B1130" s="43"/>
      <c r="C1130" s="2"/>
      <c r="D1130" s="2"/>
      <c r="E1130" s="2"/>
      <c r="F1130" s="25"/>
      <c r="I1130" s="23"/>
    </row>
    <row r="1131" spans="1:9" ht="12.75">
      <c r="A1131" s="2"/>
      <c r="B1131" s="43"/>
      <c r="C1131" s="2"/>
      <c r="D1131" s="2"/>
      <c r="E1131" s="2"/>
      <c r="F1131" s="25"/>
      <c r="I1131" s="23"/>
    </row>
    <row r="1132" spans="1:9" ht="12.75">
      <c r="A1132" s="2"/>
      <c r="B1132" s="43"/>
      <c r="C1132" s="2"/>
      <c r="D1132" s="2"/>
      <c r="E1132" s="2"/>
      <c r="F1132" s="25"/>
      <c r="I1132" s="23"/>
    </row>
    <row r="1133" spans="1:9" ht="12.75">
      <c r="A1133" s="2"/>
      <c r="B1133" s="43"/>
      <c r="C1133" s="2"/>
      <c r="D1133" s="2"/>
      <c r="E1133" s="2"/>
      <c r="F1133" s="25"/>
      <c r="I1133" s="23"/>
    </row>
    <row r="1134" spans="1:9" ht="12.75">
      <c r="A1134" s="2"/>
      <c r="B1134" s="43"/>
      <c r="C1134" s="2"/>
      <c r="D1134" s="2"/>
      <c r="E1134" s="2"/>
      <c r="F1134" s="25"/>
      <c r="I1134" s="23"/>
    </row>
    <row r="1135" spans="1:9" ht="12.75">
      <c r="A1135" s="2"/>
      <c r="B1135" s="43"/>
      <c r="C1135" s="2"/>
      <c r="D1135" s="2"/>
      <c r="E1135" s="2"/>
      <c r="F1135" s="25"/>
      <c r="I1135" s="23"/>
    </row>
    <row r="1136" spans="1:9" ht="12.75">
      <c r="A1136" s="2"/>
      <c r="B1136" s="43"/>
      <c r="C1136" s="2"/>
      <c r="D1136" s="2"/>
      <c r="E1136" s="2"/>
      <c r="F1136" s="25"/>
      <c r="I1136" s="23"/>
    </row>
    <row r="1137" spans="1:9" ht="12.75">
      <c r="A1137" s="2"/>
      <c r="B1137" s="43"/>
      <c r="C1137" s="2"/>
      <c r="D1137" s="2"/>
      <c r="E1137" s="2"/>
      <c r="F1137" s="25"/>
      <c r="I1137" s="23"/>
    </row>
    <row r="1138" spans="1:9" ht="12.75">
      <c r="A1138" s="2"/>
      <c r="B1138" s="43"/>
      <c r="C1138" s="2"/>
      <c r="D1138" s="2"/>
      <c r="E1138" s="2"/>
      <c r="F1138" s="25"/>
      <c r="I1138" s="23"/>
    </row>
    <row r="1139" spans="1:9" ht="12.75">
      <c r="A1139" s="2"/>
      <c r="B1139" s="43"/>
      <c r="C1139" s="2"/>
      <c r="D1139" s="2"/>
      <c r="E1139" s="2"/>
      <c r="F1139" s="25"/>
      <c r="I1139" s="23"/>
    </row>
    <row r="1140" spans="1:9" ht="12.75">
      <c r="A1140" s="2"/>
      <c r="B1140" s="43"/>
      <c r="C1140" s="2"/>
      <c r="D1140" s="2"/>
      <c r="E1140" s="2"/>
      <c r="F1140" s="25"/>
      <c r="I1140" s="23"/>
    </row>
    <row r="1141" spans="1:9" ht="12.75">
      <c r="A1141" s="2"/>
      <c r="B1141" s="43"/>
      <c r="C1141" s="2"/>
      <c r="D1141" s="2"/>
      <c r="E1141" s="2"/>
      <c r="F1141" s="25"/>
      <c r="I1141" s="23"/>
    </row>
    <row r="1142" spans="1:9" ht="12.75">
      <c r="A1142" s="2"/>
      <c r="B1142" s="43"/>
      <c r="C1142" s="2"/>
      <c r="D1142" s="2"/>
      <c r="E1142" s="2"/>
      <c r="F1142" s="25"/>
      <c r="I1142" s="23"/>
    </row>
    <row r="1143" spans="1:9" ht="12.75">
      <c r="A1143" s="2"/>
      <c r="B1143" s="43"/>
      <c r="C1143" s="2"/>
      <c r="D1143" s="2"/>
      <c r="E1143" s="2"/>
      <c r="F1143" s="25"/>
      <c r="I1143" s="23"/>
    </row>
    <row r="1144" spans="1:9" ht="12.75">
      <c r="A1144" s="2"/>
      <c r="B1144" s="43"/>
      <c r="C1144" s="2"/>
      <c r="D1144" s="2"/>
      <c r="E1144" s="2"/>
      <c r="F1144" s="25"/>
      <c r="I1144" s="23"/>
    </row>
    <row r="1145" spans="1:9" ht="12.75">
      <c r="A1145" s="2"/>
      <c r="B1145" s="43"/>
      <c r="C1145" s="2"/>
      <c r="D1145" s="2"/>
      <c r="E1145" s="2"/>
      <c r="F1145" s="25"/>
      <c r="I1145" s="23"/>
    </row>
    <row r="1146" spans="1:9" ht="12.75">
      <c r="A1146" s="2"/>
      <c r="B1146" s="43"/>
      <c r="C1146" s="2"/>
      <c r="D1146" s="2"/>
      <c r="E1146" s="2"/>
      <c r="F1146" s="25"/>
      <c r="I1146" s="23"/>
    </row>
    <row r="1147" spans="1:9" ht="12.75">
      <c r="A1147" s="2"/>
      <c r="B1147" s="43"/>
      <c r="C1147" s="2"/>
      <c r="D1147" s="2"/>
      <c r="E1147" s="2"/>
      <c r="F1147" s="25"/>
      <c r="I1147" s="23"/>
    </row>
    <row r="1148" spans="1:9" ht="12.75">
      <c r="A1148" s="2"/>
      <c r="B1148" s="43"/>
      <c r="C1148" s="2"/>
      <c r="D1148" s="2"/>
      <c r="E1148" s="2"/>
      <c r="F1148" s="25"/>
      <c r="I1148" s="23"/>
    </row>
    <row r="1149" spans="1:9" ht="12.75">
      <c r="A1149" s="2"/>
      <c r="B1149" s="43"/>
      <c r="C1149" s="2"/>
      <c r="D1149" s="2"/>
      <c r="E1149" s="2"/>
      <c r="F1149" s="25"/>
      <c r="I1149" s="23"/>
    </row>
    <row r="1150" spans="1:9" ht="12.75">
      <c r="A1150" s="2"/>
      <c r="B1150" s="43"/>
      <c r="C1150" s="2"/>
      <c r="D1150" s="2"/>
      <c r="E1150" s="2"/>
      <c r="F1150" s="25"/>
      <c r="I1150" s="23"/>
    </row>
    <row r="1151" spans="1:9" ht="12.75">
      <c r="A1151" s="2"/>
      <c r="B1151" s="43"/>
      <c r="C1151" s="2"/>
      <c r="D1151" s="2"/>
      <c r="E1151" s="2"/>
      <c r="F1151" s="25"/>
      <c r="I1151" s="23"/>
    </row>
    <row r="1152" spans="1:9" ht="12.75">
      <c r="A1152" s="2"/>
      <c r="B1152" s="43"/>
      <c r="C1152" s="2"/>
      <c r="D1152" s="2"/>
      <c r="E1152" s="2"/>
      <c r="F1152" s="25"/>
      <c r="I1152" s="23"/>
    </row>
    <row r="1153" spans="1:9" ht="12.75">
      <c r="A1153" s="2"/>
      <c r="B1153" s="43"/>
      <c r="C1153" s="2"/>
      <c r="D1153" s="2"/>
      <c r="E1153" s="2"/>
      <c r="F1153" s="25"/>
      <c r="I1153" s="23"/>
    </row>
    <row r="1154" spans="1:9" ht="12.75">
      <c r="A1154" s="2"/>
      <c r="B1154" s="43"/>
      <c r="C1154" s="2"/>
      <c r="D1154" s="2"/>
      <c r="E1154" s="2"/>
      <c r="F1154" s="25"/>
      <c r="I1154" s="23"/>
    </row>
    <row r="1155" spans="1:9" ht="12.75">
      <c r="A1155" s="2"/>
      <c r="B1155" s="43"/>
      <c r="C1155" s="2"/>
      <c r="D1155" s="2"/>
      <c r="E1155" s="2"/>
      <c r="F1155" s="25"/>
      <c r="I1155" s="23"/>
    </row>
    <row r="1156" spans="1:9" ht="12.75">
      <c r="A1156" s="2"/>
      <c r="B1156" s="43"/>
      <c r="C1156" s="2"/>
      <c r="D1156" s="2"/>
      <c r="E1156" s="2"/>
      <c r="F1156" s="25"/>
      <c r="I1156" s="23"/>
    </row>
    <row r="1157" spans="1:9" ht="12.75">
      <c r="A1157" s="2"/>
      <c r="B1157" s="43"/>
      <c r="C1157" s="2"/>
      <c r="D1157" s="2"/>
      <c r="E1157" s="2"/>
      <c r="F1157" s="25"/>
      <c r="I1157" s="23"/>
    </row>
    <row r="1158" spans="1:9" ht="12.75">
      <c r="A1158" s="2"/>
      <c r="B1158" s="43"/>
      <c r="C1158" s="2"/>
      <c r="D1158" s="2"/>
      <c r="E1158" s="2"/>
      <c r="F1158" s="25"/>
      <c r="I1158" s="23"/>
    </row>
    <row r="1159" spans="1:9" ht="12.75">
      <c r="A1159" s="2"/>
      <c r="B1159" s="43"/>
      <c r="C1159" s="2"/>
      <c r="D1159" s="2"/>
      <c r="E1159" s="2"/>
      <c r="F1159" s="25"/>
      <c r="I1159" s="23"/>
    </row>
    <row r="1160" spans="1:9" ht="12.75">
      <c r="A1160" s="2"/>
      <c r="B1160" s="43"/>
      <c r="C1160" s="2"/>
      <c r="D1160" s="2"/>
      <c r="E1160" s="2"/>
      <c r="F1160" s="25"/>
      <c r="I1160" s="23"/>
    </row>
    <row r="1161" spans="1:9" ht="12.75">
      <c r="A1161" s="2"/>
      <c r="B1161" s="43"/>
      <c r="C1161" s="2"/>
      <c r="D1161" s="2"/>
      <c r="E1161" s="2"/>
      <c r="F1161" s="25"/>
      <c r="I1161" s="23"/>
    </row>
    <row r="1162" spans="1:9" ht="12.75">
      <c r="A1162" s="2"/>
      <c r="B1162" s="43"/>
      <c r="C1162" s="2"/>
      <c r="D1162" s="2"/>
      <c r="E1162" s="2"/>
      <c r="F1162" s="25"/>
      <c r="I1162" s="23"/>
    </row>
    <row r="1163" spans="1:9" ht="12.75">
      <c r="A1163" s="2"/>
      <c r="B1163" s="43"/>
      <c r="C1163" s="2"/>
      <c r="D1163" s="2"/>
      <c r="E1163" s="2"/>
      <c r="F1163" s="25"/>
      <c r="I1163" s="23"/>
    </row>
    <row r="1164" spans="1:9" ht="12.75">
      <c r="A1164" s="2"/>
      <c r="B1164" s="43"/>
      <c r="C1164" s="2"/>
      <c r="D1164" s="2"/>
      <c r="E1164" s="2"/>
      <c r="F1164" s="25"/>
      <c r="I1164" s="23"/>
    </row>
    <row r="1165" spans="1:9" ht="12.75">
      <c r="A1165" s="2"/>
      <c r="B1165" s="43"/>
      <c r="C1165" s="2"/>
      <c r="D1165" s="2"/>
      <c r="E1165" s="2"/>
      <c r="F1165" s="25"/>
      <c r="I1165" s="23"/>
    </row>
    <row r="1166" spans="1:9" ht="12.75">
      <c r="A1166" s="2"/>
      <c r="B1166" s="43"/>
      <c r="C1166" s="2"/>
      <c r="D1166" s="2"/>
      <c r="E1166" s="2"/>
      <c r="F1166" s="25"/>
      <c r="I1166" s="23"/>
    </row>
    <row r="1167" spans="1:9" ht="12.75">
      <c r="A1167" s="2"/>
      <c r="B1167" s="43"/>
      <c r="C1167" s="2"/>
      <c r="D1167" s="2"/>
      <c r="E1167" s="2"/>
      <c r="F1167" s="25"/>
      <c r="I1167" s="23"/>
    </row>
    <row r="1168" spans="1:9" ht="12.75">
      <c r="A1168" s="2"/>
      <c r="B1168" s="43"/>
      <c r="C1168" s="2"/>
      <c r="D1168" s="2"/>
      <c r="E1168" s="2"/>
      <c r="F1168" s="25"/>
      <c r="I1168" s="23"/>
    </row>
    <row r="1169" spans="1:9" ht="12.75">
      <c r="A1169" s="2"/>
      <c r="B1169" s="43"/>
      <c r="C1169" s="2"/>
      <c r="D1169" s="2"/>
      <c r="E1169" s="2"/>
      <c r="F1169" s="25"/>
      <c r="I1169" s="23"/>
    </row>
    <row r="1170" spans="1:9" ht="12.75">
      <c r="A1170" s="2"/>
      <c r="B1170" s="43"/>
      <c r="C1170" s="2"/>
      <c r="D1170" s="2"/>
      <c r="E1170" s="2"/>
      <c r="F1170" s="25"/>
      <c r="I1170" s="23"/>
    </row>
    <row r="1171" spans="1:9" ht="12.75">
      <c r="A1171" s="2"/>
      <c r="B1171" s="43"/>
      <c r="C1171" s="2"/>
      <c r="D1171" s="2"/>
      <c r="E1171" s="2"/>
      <c r="F1171" s="25"/>
      <c r="I1171" s="23"/>
    </row>
    <row r="1172" spans="1:9" ht="12.75">
      <c r="A1172" s="2"/>
      <c r="B1172" s="43"/>
      <c r="C1172" s="2"/>
      <c r="D1172" s="2"/>
      <c r="E1172" s="2"/>
      <c r="F1172" s="25"/>
      <c r="I1172" s="23"/>
    </row>
    <row r="1173" spans="1:9" ht="12.75">
      <c r="A1173" s="2"/>
      <c r="B1173" s="43"/>
      <c r="C1173" s="2"/>
      <c r="D1173" s="2"/>
      <c r="E1173" s="2"/>
      <c r="F1173" s="25"/>
      <c r="I1173" s="23"/>
    </row>
    <row r="1174" spans="1:9" ht="12.75">
      <c r="A1174" s="2"/>
      <c r="B1174" s="43"/>
      <c r="C1174" s="2"/>
      <c r="D1174" s="2"/>
      <c r="E1174" s="2"/>
      <c r="F1174" s="25"/>
      <c r="I1174" s="23"/>
    </row>
    <row r="1175" spans="1:9" ht="12.75">
      <c r="A1175" s="2"/>
      <c r="B1175" s="43"/>
      <c r="C1175" s="2"/>
      <c r="D1175" s="2"/>
      <c r="E1175" s="2"/>
      <c r="F1175" s="25"/>
      <c r="I1175" s="23"/>
    </row>
    <row r="1176" spans="1:9" ht="12.75">
      <c r="A1176" s="2"/>
      <c r="B1176" s="43"/>
      <c r="C1176" s="2"/>
      <c r="D1176" s="2"/>
      <c r="E1176" s="2"/>
      <c r="F1176" s="25"/>
      <c r="I1176" s="23"/>
    </row>
    <row r="1177" spans="1:9" ht="12.75">
      <c r="A1177" s="2"/>
      <c r="B1177" s="43"/>
      <c r="C1177" s="2"/>
      <c r="D1177" s="2"/>
      <c r="E1177" s="2"/>
      <c r="F1177" s="25"/>
      <c r="I1177" s="23"/>
    </row>
    <row r="1178" spans="1:9" ht="12.75">
      <c r="A1178" s="2"/>
      <c r="B1178" s="43"/>
      <c r="C1178" s="2"/>
      <c r="D1178" s="2"/>
      <c r="E1178" s="2"/>
      <c r="F1178" s="25"/>
      <c r="I1178" s="23"/>
    </row>
    <row r="1179" spans="1:9" ht="12.75">
      <c r="A1179" s="2"/>
      <c r="B1179" s="43"/>
      <c r="C1179" s="2"/>
      <c r="D1179" s="2"/>
      <c r="E1179" s="2"/>
      <c r="F1179" s="25"/>
      <c r="I1179" s="23"/>
    </row>
    <row r="1180" spans="1:9" ht="12.75">
      <c r="A1180" s="2"/>
      <c r="B1180" s="43"/>
      <c r="C1180" s="2"/>
      <c r="D1180" s="2"/>
      <c r="E1180" s="2"/>
      <c r="F1180" s="25"/>
      <c r="I1180" s="23"/>
    </row>
    <row r="1181" spans="1:9" ht="12.75">
      <c r="A1181" s="2"/>
      <c r="B1181" s="43"/>
      <c r="C1181" s="2"/>
      <c r="D1181" s="2"/>
      <c r="E1181" s="2"/>
      <c r="F1181" s="25"/>
      <c r="I1181" s="23"/>
    </row>
    <row r="1182" spans="1:9" ht="12.75">
      <c r="A1182" s="2"/>
      <c r="B1182" s="43"/>
      <c r="C1182" s="2"/>
      <c r="D1182" s="2"/>
      <c r="E1182" s="2"/>
      <c r="F1182" s="25"/>
      <c r="I1182" s="23"/>
    </row>
    <row r="1183" spans="1:9" ht="12.75">
      <c r="A1183" s="2"/>
      <c r="B1183" s="43"/>
      <c r="C1183" s="2"/>
      <c r="D1183" s="2"/>
      <c r="E1183" s="2"/>
      <c r="F1183" s="25"/>
      <c r="I1183" s="23"/>
    </row>
    <row r="1184" spans="1:9" ht="12.75">
      <c r="A1184" s="2"/>
      <c r="B1184" s="43"/>
      <c r="C1184" s="2"/>
      <c r="D1184" s="2"/>
      <c r="E1184" s="2"/>
      <c r="F1184" s="25"/>
      <c r="I1184" s="23"/>
    </row>
    <row r="1185" spans="1:9" ht="12.75">
      <c r="A1185" s="2"/>
      <c r="B1185" s="43"/>
      <c r="C1185" s="2"/>
      <c r="D1185" s="2"/>
      <c r="E1185" s="2"/>
      <c r="F1185" s="25"/>
      <c r="I1185" s="23"/>
    </row>
    <row r="1186" spans="1:9" ht="12.75">
      <c r="A1186" s="2"/>
      <c r="B1186" s="43"/>
      <c r="C1186" s="2"/>
      <c r="D1186" s="2"/>
      <c r="E1186" s="2"/>
      <c r="F1186" s="25"/>
      <c r="I1186" s="23"/>
    </row>
    <row r="1187" spans="1:9" ht="12.75">
      <c r="A1187" s="2"/>
      <c r="B1187" s="43"/>
      <c r="C1187" s="2"/>
      <c r="D1187" s="2"/>
      <c r="E1187" s="2"/>
      <c r="F1187" s="25"/>
      <c r="I1187" s="23"/>
    </row>
    <row r="1188" spans="1:9" ht="12.75">
      <c r="A1188" s="2"/>
      <c r="B1188" s="43"/>
      <c r="C1188" s="2"/>
      <c r="D1188" s="2"/>
      <c r="E1188" s="2"/>
      <c r="F1188" s="25"/>
      <c r="I1188" s="23"/>
    </row>
    <row r="1189" spans="1:9" ht="12.75">
      <c r="A1189" s="2"/>
      <c r="B1189" s="43"/>
      <c r="C1189" s="2"/>
      <c r="D1189" s="2"/>
      <c r="E1189" s="2"/>
      <c r="F1189" s="25"/>
      <c r="I1189" s="23"/>
    </row>
    <row r="1190" spans="1:9" ht="12.75">
      <c r="A1190" s="2"/>
      <c r="B1190" s="43"/>
      <c r="C1190" s="2"/>
      <c r="D1190" s="2"/>
      <c r="E1190" s="2"/>
      <c r="F1190" s="25"/>
      <c r="I1190" s="23"/>
    </row>
    <row r="1191" spans="1:9" ht="12.75">
      <c r="A1191" s="2"/>
      <c r="B1191" s="43"/>
      <c r="C1191" s="2"/>
      <c r="D1191" s="2"/>
      <c r="E1191" s="2"/>
      <c r="F1191" s="25"/>
      <c r="I1191" s="23"/>
    </row>
    <row r="1192" spans="1:9" ht="12.75">
      <c r="A1192" s="2"/>
      <c r="B1192" s="43"/>
      <c r="C1192" s="2"/>
      <c r="D1192" s="2"/>
      <c r="E1192" s="2"/>
      <c r="F1192" s="25"/>
      <c r="I1192" s="23"/>
    </row>
    <row r="1193" spans="1:9" ht="12.75">
      <c r="A1193" s="2"/>
      <c r="B1193" s="43"/>
      <c r="C1193" s="2"/>
      <c r="D1193" s="2"/>
      <c r="E1193" s="2"/>
      <c r="F1193" s="25"/>
      <c r="I1193" s="23"/>
    </row>
    <row r="1194" spans="1:9" ht="12.75">
      <c r="A1194" s="2"/>
      <c r="B1194" s="43"/>
      <c r="C1194" s="2"/>
      <c r="D1194" s="2"/>
      <c r="E1194" s="2"/>
      <c r="F1194" s="25"/>
      <c r="I1194" s="23"/>
    </row>
    <row r="1195" spans="1:9" ht="12.75">
      <c r="A1195" s="2"/>
      <c r="B1195" s="43"/>
      <c r="C1195" s="2"/>
      <c r="D1195" s="2"/>
      <c r="E1195" s="2"/>
      <c r="F1195" s="25"/>
      <c r="I1195" s="23"/>
    </row>
    <row r="1196" spans="1:9" ht="12.75">
      <c r="A1196" s="2"/>
      <c r="B1196" s="43"/>
      <c r="C1196" s="2"/>
      <c r="D1196" s="2"/>
      <c r="E1196" s="2"/>
      <c r="F1196" s="25"/>
      <c r="I1196" s="23"/>
    </row>
    <row r="1197" spans="1:9" ht="12.75">
      <c r="A1197" s="2"/>
      <c r="B1197" s="43"/>
      <c r="C1197" s="2"/>
      <c r="D1197" s="2"/>
      <c r="E1197" s="2"/>
      <c r="F1197" s="25"/>
      <c r="I1197" s="23"/>
    </row>
    <row r="1198" spans="1:9" ht="12.75">
      <c r="A1198" s="2"/>
      <c r="B1198" s="43"/>
      <c r="C1198" s="2"/>
      <c r="D1198" s="2"/>
      <c r="E1198" s="2"/>
      <c r="F1198" s="25"/>
      <c r="I1198" s="23"/>
    </row>
    <row r="1199" spans="1:9" ht="12.75">
      <c r="A1199" s="2"/>
      <c r="B1199" s="43"/>
      <c r="C1199" s="2"/>
      <c r="D1199" s="2"/>
      <c r="E1199" s="2"/>
      <c r="F1199" s="25"/>
      <c r="I1199" s="23"/>
    </row>
    <row r="1200" spans="1:9" ht="12.75">
      <c r="A1200" s="2"/>
      <c r="B1200" s="43"/>
      <c r="C1200" s="2"/>
      <c r="D1200" s="2"/>
      <c r="E1200" s="2"/>
      <c r="F1200" s="25"/>
      <c r="I1200" s="23"/>
    </row>
    <row r="1201" spans="1:9" ht="12.75">
      <c r="A1201" s="2"/>
      <c r="B1201" s="43"/>
      <c r="C1201" s="2"/>
      <c r="D1201" s="2"/>
      <c r="E1201" s="2"/>
      <c r="F1201" s="25"/>
      <c r="I1201" s="23"/>
    </row>
    <row r="1202" spans="1:9" ht="12.75">
      <c r="A1202" s="2"/>
      <c r="B1202" s="43"/>
      <c r="C1202" s="2"/>
      <c r="D1202" s="2"/>
      <c r="E1202" s="2"/>
      <c r="F1202" s="25"/>
      <c r="I1202" s="23"/>
    </row>
    <row r="1203" spans="1:9" ht="12.75">
      <c r="A1203" s="2"/>
      <c r="B1203" s="43"/>
      <c r="C1203" s="2"/>
      <c r="D1203" s="2"/>
      <c r="E1203" s="2"/>
      <c r="F1203" s="25"/>
      <c r="I1203" s="23"/>
    </row>
    <row r="1204" spans="1:9" ht="12.75">
      <c r="A1204" s="2"/>
      <c r="B1204" s="43"/>
      <c r="C1204" s="2"/>
      <c r="D1204" s="2"/>
      <c r="E1204" s="2"/>
      <c r="F1204" s="25"/>
      <c r="I1204" s="23"/>
    </row>
    <row r="1205" spans="1:9" ht="12.75">
      <c r="A1205" s="2"/>
      <c r="B1205" s="43"/>
      <c r="C1205" s="2"/>
      <c r="D1205" s="2"/>
      <c r="E1205" s="2"/>
      <c r="F1205" s="25"/>
      <c r="I1205" s="23"/>
    </row>
    <row r="1206" spans="1:9" ht="12.75">
      <c r="A1206" s="2"/>
      <c r="B1206" s="43"/>
      <c r="C1206" s="2"/>
      <c r="D1206" s="2"/>
      <c r="E1206" s="2"/>
      <c r="F1206" s="25"/>
      <c r="I1206" s="23"/>
    </row>
    <row r="1207" spans="1:9" ht="12.75">
      <c r="A1207" s="2"/>
      <c r="B1207" s="43"/>
      <c r="C1207" s="2"/>
      <c r="D1207" s="2"/>
      <c r="E1207" s="2"/>
      <c r="F1207" s="25"/>
      <c r="I1207" s="23"/>
    </row>
    <row r="1208" spans="1:9" ht="12.75">
      <c r="A1208" s="2"/>
      <c r="B1208" s="43"/>
      <c r="C1208" s="2"/>
      <c r="D1208" s="2"/>
      <c r="E1208" s="2"/>
      <c r="F1208" s="25"/>
      <c r="I1208" s="23"/>
    </row>
    <row r="1209" spans="1:9" ht="12.75">
      <c r="A1209" s="2"/>
      <c r="B1209" s="43"/>
      <c r="C1209" s="2"/>
      <c r="D1209" s="2"/>
      <c r="E1209" s="2"/>
      <c r="F1209" s="25"/>
      <c r="I1209" s="23"/>
    </row>
    <row r="1210" spans="1:9" ht="12.75">
      <c r="A1210" s="2"/>
      <c r="B1210" s="43"/>
      <c r="C1210" s="2"/>
      <c r="D1210" s="2"/>
      <c r="E1210" s="2"/>
      <c r="F1210" s="25"/>
      <c r="I1210" s="23"/>
    </row>
    <row r="1211" spans="1:9" ht="12.75">
      <c r="A1211" s="2"/>
      <c r="B1211" s="43"/>
      <c r="C1211" s="2"/>
      <c r="D1211" s="2"/>
      <c r="E1211" s="2"/>
      <c r="F1211" s="25"/>
      <c r="I1211" s="23"/>
    </row>
    <row r="1212" spans="1:9" ht="12.75">
      <c r="A1212" s="2"/>
      <c r="B1212" s="43"/>
      <c r="C1212" s="2"/>
      <c r="D1212" s="2"/>
      <c r="E1212" s="2"/>
      <c r="F1212" s="25"/>
      <c r="I1212" s="23"/>
    </row>
    <row r="1213" spans="1:9" ht="12.75">
      <c r="A1213" s="2"/>
      <c r="B1213" s="43"/>
      <c r="C1213" s="2"/>
      <c r="D1213" s="2"/>
      <c r="E1213" s="2"/>
      <c r="F1213" s="25"/>
      <c r="I1213" s="23"/>
    </row>
    <row r="1214" spans="1:9" ht="12.75">
      <c r="A1214" s="2"/>
      <c r="B1214" s="43"/>
      <c r="C1214" s="2"/>
      <c r="D1214" s="2"/>
      <c r="E1214" s="2"/>
      <c r="F1214" s="25"/>
      <c r="I1214" s="23"/>
    </row>
    <row r="1215" spans="1:9" ht="12.75">
      <c r="A1215" s="2"/>
      <c r="B1215" s="43"/>
      <c r="C1215" s="2"/>
      <c r="D1215" s="2"/>
      <c r="E1215" s="2"/>
      <c r="F1215" s="25"/>
      <c r="I1215" s="23"/>
    </row>
    <row r="1216" spans="1:9" ht="12.75">
      <c r="A1216" s="2"/>
      <c r="B1216" s="43"/>
      <c r="C1216" s="2"/>
      <c r="D1216" s="2"/>
      <c r="E1216" s="2"/>
      <c r="F1216" s="25"/>
      <c r="I1216" s="23"/>
    </row>
    <row r="1217" spans="1:9" ht="12.75">
      <c r="A1217" s="2"/>
      <c r="B1217" s="43"/>
      <c r="C1217" s="2"/>
      <c r="D1217" s="2"/>
      <c r="E1217" s="2"/>
      <c r="F1217" s="25"/>
      <c r="I1217" s="23"/>
    </row>
    <row r="1218" spans="1:9" ht="12.75">
      <c r="A1218" s="2"/>
      <c r="B1218" s="43"/>
      <c r="C1218" s="2"/>
      <c r="D1218" s="2"/>
      <c r="E1218" s="2"/>
      <c r="F1218" s="25"/>
      <c r="I1218" s="23"/>
    </row>
    <row r="1219" spans="1:9" ht="12.75">
      <c r="A1219" s="2"/>
      <c r="B1219" s="43"/>
      <c r="C1219" s="2"/>
      <c r="D1219" s="2"/>
      <c r="E1219" s="2"/>
      <c r="F1219" s="25"/>
      <c r="I1219" s="23"/>
    </row>
    <row r="1220" spans="1:9" ht="12.75">
      <c r="A1220" s="2"/>
      <c r="B1220" s="43"/>
      <c r="C1220" s="2"/>
      <c r="D1220" s="2"/>
      <c r="E1220" s="2"/>
      <c r="F1220" s="25"/>
      <c r="I1220" s="23"/>
    </row>
    <row r="1221" spans="1:9" ht="12.75">
      <c r="A1221" s="2"/>
      <c r="B1221" s="43"/>
      <c r="C1221" s="2"/>
      <c r="D1221" s="2"/>
      <c r="E1221" s="2"/>
      <c r="F1221" s="25"/>
      <c r="I1221" s="23"/>
    </row>
    <row r="1222" spans="1:9" ht="12.75">
      <c r="A1222" s="2"/>
      <c r="B1222" s="43"/>
      <c r="C1222" s="2"/>
      <c r="D1222" s="2"/>
      <c r="E1222" s="2"/>
      <c r="F1222" s="25"/>
      <c r="I1222" s="23"/>
    </row>
    <row r="1223" spans="1:9" ht="12.75">
      <c r="A1223" s="2"/>
      <c r="B1223" s="43"/>
      <c r="C1223" s="2"/>
      <c r="D1223" s="2"/>
      <c r="E1223" s="2"/>
      <c r="F1223" s="25"/>
      <c r="I1223" s="23"/>
    </row>
    <row r="1224" spans="1:9" ht="12.75">
      <c r="A1224" s="2"/>
      <c r="B1224" s="43"/>
      <c r="C1224" s="2"/>
      <c r="D1224" s="2"/>
      <c r="E1224" s="2"/>
      <c r="F1224" s="25"/>
      <c r="I1224" s="23"/>
    </row>
    <row r="1225" spans="1:9" ht="12.75">
      <c r="A1225" s="2"/>
      <c r="B1225" s="43"/>
      <c r="C1225" s="2"/>
      <c r="D1225" s="2"/>
      <c r="E1225" s="2"/>
      <c r="F1225" s="25"/>
      <c r="I1225" s="23"/>
    </row>
    <row r="1226" spans="1:9" ht="12.75">
      <c r="A1226" s="2"/>
      <c r="B1226" s="43"/>
      <c r="C1226" s="2"/>
      <c r="D1226" s="2"/>
      <c r="E1226" s="2"/>
      <c r="F1226" s="25"/>
      <c r="I1226" s="23"/>
    </row>
    <row r="1227" spans="1:9" ht="12.75">
      <c r="A1227" s="2"/>
      <c r="B1227" s="43"/>
      <c r="C1227" s="2"/>
      <c r="D1227" s="2"/>
      <c r="E1227" s="2"/>
      <c r="F1227" s="25"/>
      <c r="I1227" s="23"/>
    </row>
    <row r="1228" spans="1:9" ht="12.75">
      <c r="A1228" s="2"/>
      <c r="B1228" s="43"/>
      <c r="C1228" s="2"/>
      <c r="D1228" s="2"/>
      <c r="E1228" s="2"/>
      <c r="F1228" s="25"/>
      <c r="I1228" s="23"/>
    </row>
    <row r="1229" spans="1:9" ht="12.75">
      <c r="A1229" s="2"/>
      <c r="B1229" s="43"/>
      <c r="C1229" s="2"/>
      <c r="D1229" s="2"/>
      <c r="E1229" s="2"/>
      <c r="F1229" s="25"/>
      <c r="I1229" s="23"/>
    </row>
    <row r="1230" spans="1:9" ht="12.75">
      <c r="A1230" s="2"/>
      <c r="B1230" s="43"/>
      <c r="C1230" s="2"/>
      <c r="D1230" s="2"/>
      <c r="E1230" s="2"/>
      <c r="F1230" s="25"/>
      <c r="I1230" s="23"/>
    </row>
    <row r="1231" spans="1:9" ht="12.75">
      <c r="A1231" s="2"/>
      <c r="B1231" s="43"/>
      <c r="C1231" s="2"/>
      <c r="D1231" s="2"/>
      <c r="E1231" s="2"/>
      <c r="F1231" s="25"/>
      <c r="I1231" s="23"/>
    </row>
    <row r="1232" spans="1:9" ht="12.75">
      <c r="A1232" s="2"/>
      <c r="B1232" s="43"/>
      <c r="C1232" s="2"/>
      <c r="D1232" s="2"/>
      <c r="E1232" s="2"/>
      <c r="F1232" s="25"/>
      <c r="I1232" s="23"/>
    </row>
    <row r="1233" spans="1:9" ht="12.75">
      <c r="A1233" s="2"/>
      <c r="B1233" s="43"/>
      <c r="C1233" s="2"/>
      <c r="D1233" s="2"/>
      <c r="E1233" s="2"/>
      <c r="F1233" s="25"/>
      <c r="I1233" s="23"/>
    </row>
    <row r="1234" spans="1:9" ht="12.75">
      <c r="A1234" s="2"/>
      <c r="B1234" s="43"/>
      <c r="C1234" s="2"/>
      <c r="D1234" s="2"/>
      <c r="E1234" s="2"/>
      <c r="F1234" s="25"/>
      <c r="I1234" s="23"/>
    </row>
    <row r="1235" spans="1:9" ht="12.75">
      <c r="A1235" s="2"/>
      <c r="B1235" s="43"/>
      <c r="C1235" s="2"/>
      <c r="D1235" s="2"/>
      <c r="E1235" s="2"/>
      <c r="F1235" s="25"/>
      <c r="I1235" s="23"/>
    </row>
    <row r="1236" spans="1:9" ht="12.75">
      <c r="A1236" s="2"/>
      <c r="B1236" s="43"/>
      <c r="C1236" s="2"/>
      <c r="D1236" s="2"/>
      <c r="E1236" s="2"/>
      <c r="F1236" s="25"/>
      <c r="I1236" s="23"/>
    </row>
    <row r="1237" spans="1:9" ht="12.75">
      <c r="A1237" s="2"/>
      <c r="B1237" s="43"/>
      <c r="C1237" s="2"/>
      <c r="D1237" s="2"/>
      <c r="E1237" s="2"/>
      <c r="F1237" s="25"/>
      <c r="I1237" s="23"/>
    </row>
    <row r="1238" spans="1:9" ht="12.75">
      <c r="A1238" s="2"/>
      <c r="B1238" s="43"/>
      <c r="C1238" s="2"/>
      <c r="D1238" s="2"/>
      <c r="E1238" s="2"/>
      <c r="F1238" s="25"/>
      <c r="I1238" s="23"/>
    </row>
    <row r="1239" spans="1:9" ht="12.75">
      <c r="A1239" s="2"/>
      <c r="B1239" s="43"/>
      <c r="C1239" s="2"/>
      <c r="D1239" s="2"/>
      <c r="E1239" s="2"/>
      <c r="F1239" s="25"/>
      <c r="I1239" s="23"/>
    </row>
    <row r="1240" spans="1:9" ht="12.75">
      <c r="A1240" s="2"/>
      <c r="B1240" s="43"/>
      <c r="C1240" s="2"/>
      <c r="D1240" s="2"/>
      <c r="E1240" s="2"/>
      <c r="F1240" s="25"/>
      <c r="I1240" s="23"/>
    </row>
    <row r="1241" spans="1:9" ht="12.75">
      <c r="A1241" s="2"/>
      <c r="B1241" s="43"/>
      <c r="C1241" s="2"/>
      <c r="D1241" s="2"/>
      <c r="E1241" s="2"/>
      <c r="F1241" s="25"/>
      <c r="I1241" s="23"/>
    </row>
    <row r="1242" spans="1:9" ht="12.75">
      <c r="A1242" s="2"/>
      <c r="B1242" s="43"/>
      <c r="C1242" s="2"/>
      <c r="D1242" s="2"/>
      <c r="E1242" s="2"/>
      <c r="F1242" s="25"/>
      <c r="I1242" s="23"/>
    </row>
    <row r="1243" spans="1:9" ht="12.75">
      <c r="A1243" s="2"/>
      <c r="B1243" s="43"/>
      <c r="C1243" s="2"/>
      <c r="D1243" s="2"/>
      <c r="E1243" s="2"/>
      <c r="F1243" s="25"/>
      <c r="I1243" s="23"/>
    </row>
    <row r="1244" spans="1:9" ht="12.75">
      <c r="A1244" s="2"/>
      <c r="B1244" s="43"/>
      <c r="C1244" s="2"/>
      <c r="D1244" s="2"/>
      <c r="E1244" s="2"/>
      <c r="F1244" s="25"/>
      <c r="I1244" s="23"/>
    </row>
    <row r="1245" spans="1:9" ht="12.75">
      <c r="A1245" s="2"/>
      <c r="B1245" s="43"/>
      <c r="C1245" s="2"/>
      <c r="D1245" s="2"/>
      <c r="E1245" s="2"/>
      <c r="F1245" s="25"/>
      <c r="I1245" s="23"/>
    </row>
    <row r="1246" spans="1:9" ht="12.75">
      <c r="A1246" s="2"/>
      <c r="B1246" s="43"/>
      <c r="C1246" s="2"/>
      <c r="D1246" s="2"/>
      <c r="E1246" s="2"/>
      <c r="F1246" s="25"/>
      <c r="I1246" s="23"/>
    </row>
    <row r="1247" spans="1:9" ht="12.75">
      <c r="A1247" s="2"/>
      <c r="B1247" s="43"/>
      <c r="C1247" s="2"/>
      <c r="D1247" s="2"/>
      <c r="E1247" s="2"/>
      <c r="F1247" s="25"/>
      <c r="I1247" s="23"/>
    </row>
    <row r="1248" spans="1:9" ht="12.75">
      <c r="A1248" s="2"/>
      <c r="B1248" s="43"/>
      <c r="C1248" s="2"/>
      <c r="D1248" s="2"/>
      <c r="E1248" s="2"/>
      <c r="F1248" s="25"/>
      <c r="I1248" s="23"/>
    </row>
    <row r="1249" spans="1:9" ht="12.75">
      <c r="A1249" s="2"/>
      <c r="B1249" s="43"/>
      <c r="C1249" s="2"/>
      <c r="D1249" s="2"/>
      <c r="E1249" s="2"/>
      <c r="F1249" s="25"/>
      <c r="I1249" s="23"/>
    </row>
    <row r="1250" spans="1:9" ht="12.75">
      <c r="A1250" s="2"/>
      <c r="B1250" s="43"/>
      <c r="C1250" s="2"/>
      <c r="D1250" s="2"/>
      <c r="E1250" s="2"/>
      <c r="F1250" s="25"/>
      <c r="I1250" s="23"/>
    </row>
    <row r="1251" spans="1:9" ht="12.75">
      <c r="A1251" s="2"/>
      <c r="B1251" s="43"/>
      <c r="C1251" s="2"/>
      <c r="D1251" s="2"/>
      <c r="E1251" s="2"/>
      <c r="F1251" s="25"/>
      <c r="I1251" s="23"/>
    </row>
    <row r="1252" spans="1:9" ht="12.75">
      <c r="A1252" s="2"/>
      <c r="B1252" s="43"/>
      <c r="C1252" s="2"/>
      <c r="D1252" s="2"/>
      <c r="E1252" s="2"/>
      <c r="F1252" s="25"/>
      <c r="I1252" s="23"/>
    </row>
    <row r="1253" spans="1:9" ht="12.75">
      <c r="A1253" s="2"/>
      <c r="B1253" s="43"/>
      <c r="C1253" s="2"/>
      <c r="D1253" s="2"/>
      <c r="E1253" s="2"/>
      <c r="F1253" s="25"/>
      <c r="I1253" s="23"/>
    </row>
    <row r="1254" spans="1:9" ht="12.75">
      <c r="A1254" s="2"/>
      <c r="B1254" s="43"/>
      <c r="C1254" s="2"/>
      <c r="D1254" s="2"/>
      <c r="E1254" s="2"/>
      <c r="F1254" s="25"/>
      <c r="I1254" s="23"/>
    </row>
    <row r="1255" spans="1:9" ht="12.75">
      <c r="A1255" s="2"/>
      <c r="B1255" s="43"/>
      <c r="C1255" s="2"/>
      <c r="D1255" s="2"/>
      <c r="E1255" s="2"/>
      <c r="F1255" s="25"/>
      <c r="I1255" s="23"/>
    </row>
    <row r="1256" spans="1:9" ht="12.75">
      <c r="A1256" s="2"/>
      <c r="B1256" s="43"/>
      <c r="C1256" s="2"/>
      <c r="D1256" s="2"/>
      <c r="E1256" s="2"/>
      <c r="F1256" s="25"/>
      <c r="I1256" s="23"/>
    </row>
    <row r="1257" spans="1:9" ht="12.75">
      <c r="A1257" s="2"/>
      <c r="B1257" s="43"/>
      <c r="C1257" s="2"/>
      <c r="D1257" s="2"/>
      <c r="E1257" s="2"/>
      <c r="F1257" s="25"/>
      <c r="I1257" s="23"/>
    </row>
    <row r="1258" spans="1:9" ht="12.75">
      <c r="A1258" s="2"/>
      <c r="B1258" s="43"/>
      <c r="C1258" s="2"/>
      <c r="D1258" s="2"/>
      <c r="E1258" s="2"/>
      <c r="F1258" s="25"/>
      <c r="I1258" s="23"/>
    </row>
    <row r="1259" spans="1:9" ht="12.75">
      <c r="A1259" s="2"/>
      <c r="B1259" s="43"/>
      <c r="C1259" s="2"/>
      <c r="D1259" s="2"/>
      <c r="E1259" s="2"/>
      <c r="F1259" s="25"/>
      <c r="I1259" s="23"/>
    </row>
    <row r="1260" spans="1:9" ht="12.75">
      <c r="A1260" s="2"/>
      <c r="B1260" s="43"/>
      <c r="C1260" s="2"/>
      <c r="D1260" s="2"/>
      <c r="E1260" s="2"/>
      <c r="F1260" s="25"/>
      <c r="I1260" s="23"/>
    </row>
    <row r="1261" spans="1:9" ht="12.75">
      <c r="A1261" s="2"/>
      <c r="B1261" s="43"/>
      <c r="C1261" s="2"/>
      <c r="D1261" s="2"/>
      <c r="E1261" s="2"/>
      <c r="F1261" s="25"/>
      <c r="I1261" s="23"/>
    </row>
    <row r="1262" spans="1:9" ht="12.75">
      <c r="A1262" s="2"/>
      <c r="B1262" s="43"/>
      <c r="C1262" s="2"/>
      <c r="D1262" s="2"/>
      <c r="E1262" s="2"/>
      <c r="F1262" s="25"/>
      <c r="I1262" s="23"/>
    </row>
    <row r="1263" spans="1:9" ht="12.75">
      <c r="A1263" s="2"/>
      <c r="B1263" s="43"/>
      <c r="C1263" s="2"/>
      <c r="D1263" s="2"/>
      <c r="E1263" s="2"/>
      <c r="F1263" s="25"/>
      <c r="I1263" s="23"/>
    </row>
    <row r="1264" spans="1:9" ht="12.75">
      <c r="A1264" s="2"/>
      <c r="B1264" s="43"/>
      <c r="C1264" s="2"/>
      <c r="D1264" s="2"/>
      <c r="E1264" s="2"/>
      <c r="F1264" s="25"/>
      <c r="I1264" s="23"/>
    </row>
    <row r="1265" spans="1:9" ht="12.75">
      <c r="A1265" s="2"/>
      <c r="B1265" s="43"/>
      <c r="C1265" s="2"/>
      <c r="D1265" s="2"/>
      <c r="E1265" s="2"/>
      <c r="F1265" s="25"/>
      <c r="I1265" s="23"/>
    </row>
    <row r="1266" spans="1:9" ht="12.75">
      <c r="A1266" s="2"/>
      <c r="B1266" s="43"/>
      <c r="C1266" s="2"/>
      <c r="D1266" s="2"/>
      <c r="E1266" s="2"/>
      <c r="F1266" s="25"/>
      <c r="I1266" s="23"/>
    </row>
    <row r="1267" spans="1:9" ht="12.75">
      <c r="A1267" s="2"/>
      <c r="B1267" s="43"/>
      <c r="C1267" s="2"/>
      <c r="D1267" s="2"/>
      <c r="E1267" s="2"/>
      <c r="F1267" s="25"/>
      <c r="I1267" s="23"/>
    </row>
    <row r="1268" spans="1:9" ht="12.75">
      <c r="A1268" s="2"/>
      <c r="B1268" s="43"/>
      <c r="C1268" s="2"/>
      <c r="D1268" s="2"/>
      <c r="E1268" s="2"/>
      <c r="F1268" s="25"/>
      <c r="I1268" s="23"/>
    </row>
    <row r="1269" spans="1:9" ht="12.75">
      <c r="A1269" s="2"/>
      <c r="B1269" s="43"/>
      <c r="C1269" s="2"/>
      <c r="D1269" s="2"/>
      <c r="E1269" s="2"/>
      <c r="F1269" s="25"/>
      <c r="I1269" s="23"/>
    </row>
    <row r="1270" spans="1:9" ht="12.75">
      <c r="A1270" s="2"/>
      <c r="B1270" s="43"/>
      <c r="C1270" s="2"/>
      <c r="D1270" s="2"/>
      <c r="E1270" s="2"/>
      <c r="F1270" s="25"/>
      <c r="I1270" s="23"/>
    </row>
    <row r="1271" spans="1:9" ht="12.75">
      <c r="A1271" s="2"/>
      <c r="B1271" s="43"/>
      <c r="C1271" s="2"/>
      <c r="D1271" s="2"/>
      <c r="E1271" s="2"/>
      <c r="F1271" s="25"/>
      <c r="I1271" s="23"/>
    </row>
    <row r="1272" spans="1:9" ht="12.75">
      <c r="A1272" s="2"/>
      <c r="B1272" s="43"/>
      <c r="C1272" s="2"/>
      <c r="D1272" s="2"/>
      <c r="E1272" s="2"/>
      <c r="F1272" s="25"/>
      <c r="I1272" s="23"/>
    </row>
    <row r="1273" spans="1:9" ht="12.75">
      <c r="A1273" s="2"/>
      <c r="B1273" s="43"/>
      <c r="C1273" s="2"/>
      <c r="D1273" s="2"/>
      <c r="E1273" s="2"/>
      <c r="F1273" s="25"/>
      <c r="I1273" s="23"/>
    </row>
    <row r="1274" spans="1:9" ht="12.75">
      <c r="A1274" s="2"/>
      <c r="B1274" s="43"/>
      <c r="C1274" s="2"/>
      <c r="D1274" s="2"/>
      <c r="E1274" s="2"/>
      <c r="F1274" s="25"/>
      <c r="I1274" s="23"/>
    </row>
    <row r="1275" spans="1:9" ht="12.75">
      <c r="A1275" s="2"/>
      <c r="B1275" s="43"/>
      <c r="C1275" s="2"/>
      <c r="D1275" s="2"/>
      <c r="E1275" s="2"/>
      <c r="F1275" s="25"/>
      <c r="I1275" s="23"/>
    </row>
    <row r="1276" spans="1:9" ht="12.75">
      <c r="A1276" s="2"/>
      <c r="B1276" s="43"/>
      <c r="C1276" s="2"/>
      <c r="D1276" s="2"/>
      <c r="E1276" s="2"/>
      <c r="F1276" s="25"/>
      <c r="I1276" s="23"/>
    </row>
    <row r="1277" spans="1:9" ht="12.75">
      <c r="A1277" s="2"/>
      <c r="B1277" s="43"/>
      <c r="C1277" s="2"/>
      <c r="D1277" s="2"/>
      <c r="E1277" s="2"/>
      <c r="F1277" s="25"/>
      <c r="I1277" s="23"/>
    </row>
    <row r="1278" spans="1:9" ht="12.75">
      <c r="A1278" s="2"/>
      <c r="B1278" s="43"/>
      <c r="C1278" s="2"/>
      <c r="D1278" s="2"/>
      <c r="E1278" s="2"/>
      <c r="F1278" s="25"/>
      <c r="I1278" s="23"/>
    </row>
    <row r="1279" spans="1:9" ht="12.75">
      <c r="A1279" s="2"/>
      <c r="B1279" s="43"/>
      <c r="C1279" s="2"/>
      <c r="D1279" s="2"/>
      <c r="E1279" s="2"/>
      <c r="F1279" s="25"/>
      <c r="I1279" s="23"/>
    </row>
    <row r="1280" spans="1:9" ht="12.75">
      <c r="A1280" s="2"/>
      <c r="B1280" s="43"/>
      <c r="C1280" s="2"/>
      <c r="D1280" s="2"/>
      <c r="E1280" s="2"/>
      <c r="F1280" s="25"/>
      <c r="I1280" s="23"/>
    </row>
    <row r="1281" spans="1:9" ht="12.75">
      <c r="A1281" s="2"/>
      <c r="B1281" s="43"/>
      <c r="C1281" s="2"/>
      <c r="D1281" s="2"/>
      <c r="E1281" s="2"/>
      <c r="F1281" s="25"/>
      <c r="I1281" s="23"/>
    </row>
    <row r="1282" spans="1:9" ht="12.75">
      <c r="A1282" s="2"/>
      <c r="B1282" s="43"/>
      <c r="C1282" s="2"/>
      <c r="D1282" s="2"/>
      <c r="E1282" s="2"/>
      <c r="F1282" s="25"/>
      <c r="I1282" s="23"/>
    </row>
    <row r="1283" spans="1:9" ht="12.75">
      <c r="A1283" s="2"/>
      <c r="B1283" s="43"/>
      <c r="C1283" s="2"/>
      <c r="D1283" s="2"/>
      <c r="E1283" s="2"/>
      <c r="F1283" s="25"/>
      <c r="I1283" s="23"/>
    </row>
    <row r="1284" spans="1:9" ht="12.75">
      <c r="A1284" s="2"/>
      <c r="B1284" s="43"/>
      <c r="C1284" s="2"/>
      <c r="D1284" s="2"/>
      <c r="E1284" s="2"/>
      <c r="F1284" s="25"/>
      <c r="I1284" s="23"/>
    </row>
    <row r="1285" spans="1:9" ht="12.75">
      <c r="A1285" s="2"/>
      <c r="B1285" s="43"/>
      <c r="C1285" s="2"/>
      <c r="D1285" s="2"/>
      <c r="E1285" s="2"/>
      <c r="F1285" s="25"/>
      <c r="I1285" s="23"/>
    </row>
    <row r="1286" spans="1:9" ht="12.75">
      <c r="A1286" s="2"/>
      <c r="B1286" s="43"/>
      <c r="C1286" s="2"/>
      <c r="D1286" s="2"/>
      <c r="E1286" s="2"/>
      <c r="F1286" s="25"/>
      <c r="I1286" s="23"/>
    </row>
    <row r="1287" spans="1:9" ht="12.75">
      <c r="A1287" s="2"/>
      <c r="B1287" s="43"/>
      <c r="C1287" s="2"/>
      <c r="D1287" s="2"/>
      <c r="E1287" s="2"/>
      <c r="F1287" s="25"/>
      <c r="I1287" s="23"/>
    </row>
    <row r="1288" spans="1:9" ht="12.75">
      <c r="A1288" s="2"/>
      <c r="B1288" s="43"/>
      <c r="C1288" s="2"/>
      <c r="D1288" s="2"/>
      <c r="E1288" s="2"/>
      <c r="F1288" s="25"/>
      <c r="I1288" s="23"/>
    </row>
    <row r="1289" spans="1:9" ht="12.75">
      <c r="A1289" s="2"/>
      <c r="B1289" s="43"/>
      <c r="C1289" s="2"/>
      <c r="D1289" s="2"/>
      <c r="E1289" s="2"/>
      <c r="F1289" s="25"/>
      <c r="I1289" s="23"/>
    </row>
    <row r="1290" spans="1:9" ht="12.75">
      <c r="A1290" s="2"/>
      <c r="B1290" s="43"/>
      <c r="C1290" s="2"/>
      <c r="D1290" s="2"/>
      <c r="E1290" s="2"/>
      <c r="F1290" s="25"/>
      <c r="I1290" s="23"/>
    </row>
    <row r="1291" spans="1:9" ht="12.75">
      <c r="A1291" s="2"/>
      <c r="B1291" s="43"/>
      <c r="C1291" s="2"/>
      <c r="D1291" s="2"/>
      <c r="E1291" s="2"/>
      <c r="F1291" s="25"/>
      <c r="I1291" s="23"/>
    </row>
    <row r="1292" spans="1:9" ht="12.75">
      <c r="A1292" s="2"/>
      <c r="B1292" s="43"/>
      <c r="C1292" s="2"/>
      <c r="D1292" s="2"/>
      <c r="E1292" s="2"/>
      <c r="F1292" s="25"/>
      <c r="I1292" s="23"/>
    </row>
    <row r="1293" spans="1:9" ht="12.75">
      <c r="A1293" s="2"/>
      <c r="B1293" s="43"/>
      <c r="C1293" s="2"/>
      <c r="D1293" s="2"/>
      <c r="E1293" s="2"/>
      <c r="F1293" s="25"/>
      <c r="I1293" s="23"/>
    </row>
    <row r="1294" spans="1:9" ht="12.75">
      <c r="A1294" s="2"/>
      <c r="B1294" s="43"/>
      <c r="C1294" s="2"/>
      <c r="D1294" s="2"/>
      <c r="E1294" s="2"/>
      <c r="F1294" s="25"/>
      <c r="I1294" s="23"/>
    </row>
    <row r="1295" spans="1:9" ht="12.75">
      <c r="A1295" s="2"/>
      <c r="B1295" s="43"/>
      <c r="C1295" s="2"/>
      <c r="D1295" s="2"/>
      <c r="E1295" s="2"/>
      <c r="F1295" s="25"/>
      <c r="I1295" s="23"/>
    </row>
    <row r="1296" spans="1:9" ht="12.75">
      <c r="A1296" s="2"/>
      <c r="B1296" s="43"/>
      <c r="C1296" s="2"/>
      <c r="D1296" s="2"/>
      <c r="E1296" s="2"/>
      <c r="F1296" s="25"/>
      <c r="I1296" s="23"/>
    </row>
    <row r="1297" spans="1:9" ht="12.75">
      <c r="A1297" s="2"/>
      <c r="B1297" s="43"/>
      <c r="C1297" s="2"/>
      <c r="D1297" s="2"/>
      <c r="E1297" s="2"/>
      <c r="F1297" s="25"/>
      <c r="I1297" s="23"/>
    </row>
    <row r="1298" spans="1:9" ht="12.75">
      <c r="A1298" s="2"/>
      <c r="B1298" s="43"/>
      <c r="C1298" s="2"/>
      <c r="D1298" s="2"/>
      <c r="E1298" s="2"/>
      <c r="F1298" s="25"/>
      <c r="I1298" s="23"/>
    </row>
    <row r="1299" spans="1:9" ht="12.75">
      <c r="A1299" s="2"/>
      <c r="B1299" s="43"/>
      <c r="C1299" s="2"/>
      <c r="D1299" s="2"/>
      <c r="E1299" s="2"/>
      <c r="F1299" s="25"/>
      <c r="I1299" s="23"/>
    </row>
    <row r="1300" spans="1:9" ht="12.75">
      <c r="A1300" s="2"/>
      <c r="B1300" s="43"/>
      <c r="C1300" s="2"/>
      <c r="D1300" s="2"/>
      <c r="E1300" s="2"/>
      <c r="F1300" s="25"/>
      <c r="I1300" s="23"/>
    </row>
    <row r="1301" spans="1:9" ht="12.75">
      <c r="A1301" s="2"/>
      <c r="B1301" s="43"/>
      <c r="C1301" s="2"/>
      <c r="D1301" s="2"/>
      <c r="E1301" s="2"/>
      <c r="F1301" s="25"/>
      <c r="I1301" s="23"/>
    </row>
    <row r="1302" spans="1:9" ht="12.75">
      <c r="A1302" s="2"/>
      <c r="B1302" s="43"/>
      <c r="C1302" s="2"/>
      <c r="D1302" s="2"/>
      <c r="E1302" s="2"/>
      <c r="F1302" s="25"/>
      <c r="I1302" s="23"/>
    </row>
    <row r="1303" spans="1:9" ht="12.75">
      <c r="A1303" s="2"/>
      <c r="B1303" s="43"/>
      <c r="C1303" s="2"/>
      <c r="D1303" s="2"/>
      <c r="E1303" s="2"/>
      <c r="F1303" s="25"/>
      <c r="I1303" s="23"/>
    </row>
    <row r="1304" spans="1:9" ht="12.75">
      <c r="A1304" s="2"/>
      <c r="B1304" s="43"/>
      <c r="C1304" s="2"/>
      <c r="D1304" s="2"/>
      <c r="E1304" s="2"/>
      <c r="F1304" s="25"/>
      <c r="I1304" s="23"/>
    </row>
    <row r="1305" spans="1:9" ht="12.75">
      <c r="A1305" s="2"/>
      <c r="B1305" s="43"/>
      <c r="C1305" s="2"/>
      <c r="D1305" s="2"/>
      <c r="E1305" s="2"/>
      <c r="F1305" s="25"/>
      <c r="I1305" s="23"/>
    </row>
    <row r="1306" spans="1:9" ht="12.75">
      <c r="A1306" s="2"/>
      <c r="B1306" s="43"/>
      <c r="C1306" s="2"/>
      <c r="D1306" s="2"/>
      <c r="E1306" s="2"/>
      <c r="F1306" s="25"/>
      <c r="I1306" s="23"/>
    </row>
    <row r="1307" spans="1:9" ht="12.75">
      <c r="A1307" s="2"/>
      <c r="B1307" s="43"/>
      <c r="C1307" s="2"/>
      <c r="D1307" s="2"/>
      <c r="E1307" s="2"/>
      <c r="F1307" s="25"/>
      <c r="I1307" s="23"/>
    </row>
    <row r="1308" spans="1:9" ht="12.75">
      <c r="A1308" s="2"/>
      <c r="B1308" s="43"/>
      <c r="C1308" s="2"/>
      <c r="D1308" s="2"/>
      <c r="E1308" s="2"/>
      <c r="F1308" s="25"/>
      <c r="I1308" s="23"/>
    </row>
    <row r="1309" spans="1:9" ht="12.75">
      <c r="A1309" s="2"/>
      <c r="B1309" s="43"/>
      <c r="C1309" s="2"/>
      <c r="D1309" s="2"/>
      <c r="E1309" s="2"/>
      <c r="F1309" s="25"/>
      <c r="I1309" s="23"/>
    </row>
    <row r="1310" spans="1:9" ht="12.75">
      <c r="A1310" s="2"/>
      <c r="B1310" s="43"/>
      <c r="C1310" s="2"/>
      <c r="D1310" s="2"/>
      <c r="E1310" s="2"/>
      <c r="F1310" s="25"/>
      <c r="I1310" s="23"/>
    </row>
    <row r="1311" spans="1:9" ht="12.75">
      <c r="A1311" s="2"/>
      <c r="B1311" s="43"/>
      <c r="C1311" s="2"/>
      <c r="D1311" s="2"/>
      <c r="E1311" s="2"/>
      <c r="F1311" s="25"/>
      <c r="I1311" s="23"/>
    </row>
    <row r="1312" spans="1:9" ht="12.75">
      <c r="A1312" s="2"/>
      <c r="B1312" s="43"/>
      <c r="C1312" s="2"/>
      <c r="D1312" s="2"/>
      <c r="E1312" s="2"/>
      <c r="F1312" s="25"/>
      <c r="I1312" s="23"/>
    </row>
    <row r="1313" spans="1:9" ht="12.75">
      <c r="A1313" s="2"/>
      <c r="B1313" s="43"/>
      <c r="C1313" s="2"/>
      <c r="D1313" s="2"/>
      <c r="E1313" s="2"/>
      <c r="F1313" s="25"/>
      <c r="I1313" s="23"/>
    </row>
    <row r="1314" spans="1:9" ht="12.75">
      <c r="A1314" s="2"/>
      <c r="B1314" s="43"/>
      <c r="C1314" s="2"/>
      <c r="D1314" s="2"/>
      <c r="E1314" s="2"/>
      <c r="F1314" s="25"/>
      <c r="I1314" s="23"/>
    </row>
    <row r="1315" spans="1:9" ht="12.75">
      <c r="A1315" s="2"/>
      <c r="B1315" s="43"/>
      <c r="C1315" s="2"/>
      <c r="D1315" s="2"/>
      <c r="E1315" s="2"/>
      <c r="F1315" s="25"/>
      <c r="I1315" s="23"/>
    </row>
    <row r="1316" spans="1:9" ht="12.75">
      <c r="A1316" s="2"/>
      <c r="B1316" s="43"/>
      <c r="C1316" s="2"/>
      <c r="D1316" s="2"/>
      <c r="E1316" s="2"/>
      <c r="F1316" s="25"/>
      <c r="I1316" s="23"/>
    </row>
    <row r="1317" spans="1:9" ht="12.75">
      <c r="A1317" s="2"/>
      <c r="B1317" s="43"/>
      <c r="C1317" s="2"/>
      <c r="D1317" s="2"/>
      <c r="E1317" s="2"/>
      <c r="F1317" s="25"/>
      <c r="I1317" s="23"/>
    </row>
    <row r="1318" spans="1:9" ht="12.75">
      <c r="A1318" s="2"/>
      <c r="B1318" s="43"/>
      <c r="C1318" s="2"/>
      <c r="D1318" s="2"/>
      <c r="E1318" s="2"/>
      <c r="F1318" s="25"/>
      <c r="I1318" s="23"/>
    </row>
    <row r="1319" spans="1:9" ht="12.75">
      <c r="A1319" s="2"/>
      <c r="B1319" s="43"/>
      <c r="C1319" s="2"/>
      <c r="D1319" s="2"/>
      <c r="E1319" s="2"/>
      <c r="F1319" s="25"/>
      <c r="I1319" s="23"/>
    </row>
    <row r="1320" spans="1:9" ht="12.75">
      <c r="A1320" s="2"/>
      <c r="B1320" s="43"/>
      <c r="C1320" s="2"/>
      <c r="D1320" s="2"/>
      <c r="E1320" s="2"/>
      <c r="F1320" s="25"/>
      <c r="I1320" s="23"/>
    </row>
    <row r="1321" spans="1:9" ht="12.75">
      <c r="A1321" s="2"/>
      <c r="B1321" s="43"/>
      <c r="C1321" s="2"/>
      <c r="D1321" s="2"/>
      <c r="E1321" s="2"/>
      <c r="F1321" s="25"/>
      <c r="I1321" s="23"/>
    </row>
    <row r="1322" spans="1:9" ht="12.75">
      <c r="A1322" s="2"/>
      <c r="B1322" s="43"/>
      <c r="C1322" s="2"/>
      <c r="D1322" s="2"/>
      <c r="E1322" s="2"/>
      <c r="F1322" s="25"/>
      <c r="I1322" s="23"/>
    </row>
    <row r="1323" spans="1:9" ht="12.75">
      <c r="A1323" s="2"/>
      <c r="B1323" s="43"/>
      <c r="C1323" s="2"/>
      <c r="D1323" s="2"/>
      <c r="E1323" s="2"/>
      <c r="F1323" s="25"/>
      <c r="I1323" s="23"/>
    </row>
    <row r="1324" spans="1:9" ht="12.75">
      <c r="A1324" s="2"/>
      <c r="B1324" s="43"/>
      <c r="C1324" s="2"/>
      <c r="D1324" s="2"/>
      <c r="E1324" s="2"/>
      <c r="F1324" s="25"/>
      <c r="I1324" s="23"/>
    </row>
    <row r="1325" spans="1:9" ht="12.75">
      <c r="A1325" s="2"/>
      <c r="B1325" s="43"/>
      <c r="C1325" s="2"/>
      <c r="D1325" s="2"/>
      <c r="E1325" s="2"/>
      <c r="F1325" s="25"/>
      <c r="I1325" s="23"/>
    </row>
    <row r="1326" spans="1:9" ht="12.75">
      <c r="A1326" s="2"/>
      <c r="B1326" s="43"/>
      <c r="C1326" s="2"/>
      <c r="D1326" s="2"/>
      <c r="E1326" s="2"/>
      <c r="F1326" s="25"/>
      <c r="I1326" s="23"/>
    </row>
    <row r="1327" spans="1:9" ht="12.75">
      <c r="A1327" s="2"/>
      <c r="B1327" s="43"/>
      <c r="C1327" s="2"/>
      <c r="D1327" s="2"/>
      <c r="E1327" s="2"/>
      <c r="F1327" s="25"/>
      <c r="I1327" s="23"/>
    </row>
    <row r="1328" spans="1:9" ht="12.75">
      <c r="A1328" s="2"/>
      <c r="B1328" s="43"/>
      <c r="C1328" s="2"/>
      <c r="D1328" s="2"/>
      <c r="E1328" s="2"/>
      <c r="F1328" s="25"/>
      <c r="I1328" s="23"/>
    </row>
    <row r="1329" spans="1:9" ht="12.75">
      <c r="A1329" s="2"/>
      <c r="B1329" s="43"/>
      <c r="C1329" s="2"/>
      <c r="D1329" s="2"/>
      <c r="E1329" s="2"/>
      <c r="F1329" s="25"/>
      <c r="I1329" s="23"/>
    </row>
    <row r="1330" spans="1:9" ht="12.75">
      <c r="A1330" s="2"/>
      <c r="B1330" s="43"/>
      <c r="C1330" s="2"/>
      <c r="D1330" s="2"/>
      <c r="E1330" s="2"/>
      <c r="F1330" s="25"/>
      <c r="I1330" s="23"/>
    </row>
    <row r="1331" spans="1:9" ht="12.75">
      <c r="A1331" s="2"/>
      <c r="B1331" s="43"/>
      <c r="C1331" s="2"/>
      <c r="D1331" s="2"/>
      <c r="E1331" s="2"/>
      <c r="F1331" s="25"/>
      <c r="I1331" s="23"/>
    </row>
    <row r="1332" spans="1:9" ht="12.75">
      <c r="A1332" s="2"/>
      <c r="B1332" s="43"/>
      <c r="C1332" s="2"/>
      <c r="D1332" s="2"/>
      <c r="E1332" s="2"/>
      <c r="F1332" s="25"/>
      <c r="I1332" s="23"/>
    </row>
    <row r="1333" spans="1:9" ht="12.75">
      <c r="A1333" s="2"/>
      <c r="B1333" s="43"/>
      <c r="C1333" s="2"/>
      <c r="D1333" s="2"/>
      <c r="E1333" s="2"/>
      <c r="F1333" s="25"/>
      <c r="I1333" s="23"/>
    </row>
    <row r="1334" spans="1:9" ht="12.75">
      <c r="A1334" s="2"/>
      <c r="B1334" s="43"/>
      <c r="C1334" s="2"/>
      <c r="D1334" s="2"/>
      <c r="E1334" s="2"/>
      <c r="F1334" s="25"/>
      <c r="I1334" s="23"/>
    </row>
    <row r="1335" spans="1:9" ht="12.75">
      <c r="A1335" s="2"/>
      <c r="B1335" s="43"/>
      <c r="C1335" s="2"/>
      <c r="D1335" s="2"/>
      <c r="E1335" s="2"/>
      <c r="F1335" s="25"/>
      <c r="I1335" s="23"/>
    </row>
    <row r="1336" spans="1:9" ht="12.75">
      <c r="A1336" s="2"/>
      <c r="B1336" s="43"/>
      <c r="C1336" s="2"/>
      <c r="D1336" s="2"/>
      <c r="E1336" s="2"/>
      <c r="F1336" s="25"/>
      <c r="I1336" s="23"/>
    </row>
    <row r="1337" spans="1:9" ht="12.75">
      <c r="A1337" s="2"/>
      <c r="B1337" s="43"/>
      <c r="C1337" s="2"/>
      <c r="D1337" s="2"/>
      <c r="E1337" s="2"/>
      <c r="F1337" s="25"/>
      <c r="I1337" s="23"/>
    </row>
    <row r="1338" spans="1:9" ht="12.75">
      <c r="A1338" s="2"/>
      <c r="B1338" s="43"/>
      <c r="C1338" s="2"/>
      <c r="D1338" s="2"/>
      <c r="E1338" s="2"/>
      <c r="F1338" s="25"/>
      <c r="I1338" s="23"/>
    </row>
    <row r="1339" spans="1:9" ht="12.75">
      <c r="A1339" s="2"/>
      <c r="B1339" s="43"/>
      <c r="C1339" s="2"/>
      <c r="D1339" s="2"/>
      <c r="E1339" s="2"/>
      <c r="F1339" s="25"/>
      <c r="I1339" s="23"/>
    </row>
    <row r="1340" spans="1:9" ht="12.75">
      <c r="A1340" s="2"/>
      <c r="B1340" s="43"/>
      <c r="C1340" s="2"/>
      <c r="D1340" s="2"/>
      <c r="E1340" s="2"/>
      <c r="F1340" s="25"/>
      <c r="I1340" s="23"/>
    </row>
    <row r="1341" spans="1:9" ht="12.75">
      <c r="A1341" s="2"/>
      <c r="B1341" s="43"/>
      <c r="C1341" s="2"/>
      <c r="D1341" s="2"/>
      <c r="E1341" s="2"/>
      <c r="F1341" s="25"/>
      <c r="I1341" s="23"/>
    </row>
    <row r="1342" spans="1:9" ht="12.75">
      <c r="A1342" s="2"/>
      <c r="B1342" s="43"/>
      <c r="C1342" s="2"/>
      <c r="D1342" s="2"/>
      <c r="E1342" s="2"/>
      <c r="F1342" s="25"/>
      <c r="I1342" s="23"/>
    </row>
    <row r="1343" spans="1:9" ht="12.75">
      <c r="A1343" s="2"/>
      <c r="B1343" s="43"/>
      <c r="C1343" s="2"/>
      <c r="D1343" s="2"/>
      <c r="E1343" s="2"/>
      <c r="F1343" s="25"/>
      <c r="I1343" s="23"/>
    </row>
    <row r="1344" spans="1:9" ht="12.75">
      <c r="A1344" s="2"/>
      <c r="B1344" s="43"/>
      <c r="C1344" s="2"/>
      <c r="D1344" s="2"/>
      <c r="E1344" s="2"/>
      <c r="F1344" s="25"/>
      <c r="I1344" s="23"/>
    </row>
    <row r="1345" spans="1:9" ht="12.75">
      <c r="A1345" s="2"/>
      <c r="B1345" s="43"/>
      <c r="C1345" s="2"/>
      <c r="D1345" s="2"/>
      <c r="E1345" s="2"/>
      <c r="F1345" s="25"/>
      <c r="I1345" s="23"/>
    </row>
    <row r="1346" spans="1:9" ht="12.75">
      <c r="A1346" s="2"/>
      <c r="B1346" s="43"/>
      <c r="C1346" s="2"/>
      <c r="D1346" s="2"/>
      <c r="E1346" s="2"/>
      <c r="F1346" s="25"/>
      <c r="I1346" s="23"/>
    </row>
    <row r="1347" spans="1:9" ht="12.75">
      <c r="A1347" s="2"/>
      <c r="B1347" s="43"/>
      <c r="C1347" s="2"/>
      <c r="D1347" s="2"/>
      <c r="E1347" s="2"/>
      <c r="F1347" s="25"/>
      <c r="I1347" s="23"/>
    </row>
    <row r="1348" spans="1:9" ht="12.75">
      <c r="A1348" s="2"/>
      <c r="B1348" s="43"/>
      <c r="C1348" s="2"/>
      <c r="D1348" s="2"/>
      <c r="E1348" s="2"/>
      <c r="F1348" s="25"/>
      <c r="I1348" s="23"/>
    </row>
    <row r="1349" spans="1:9" ht="12.75">
      <c r="A1349" s="2"/>
      <c r="B1349" s="43"/>
      <c r="C1349" s="2"/>
      <c r="D1349" s="2"/>
      <c r="E1349" s="2"/>
      <c r="F1349" s="25"/>
      <c r="I1349" s="23"/>
    </row>
    <row r="1350" spans="1:9" ht="12.75">
      <c r="A1350" s="2"/>
      <c r="B1350" s="43"/>
      <c r="C1350" s="2"/>
      <c r="D1350" s="2"/>
      <c r="E1350" s="2"/>
      <c r="F1350" s="25"/>
      <c r="I1350" s="23"/>
    </row>
    <row r="1351" spans="1:9" ht="12.75">
      <c r="A1351" s="2"/>
      <c r="B1351" s="43"/>
      <c r="C1351" s="2"/>
      <c r="D1351" s="2"/>
      <c r="E1351" s="2"/>
      <c r="F1351" s="25"/>
      <c r="I1351" s="23"/>
    </row>
    <row r="1352" spans="1:9" ht="12.75">
      <c r="A1352" s="2"/>
      <c r="B1352" s="43"/>
      <c r="C1352" s="2"/>
      <c r="D1352" s="2"/>
      <c r="E1352" s="2"/>
      <c r="F1352" s="25"/>
      <c r="I1352" s="23"/>
    </row>
    <row r="1353" spans="1:9" ht="12.75">
      <c r="A1353" s="2"/>
      <c r="B1353" s="43"/>
      <c r="C1353" s="2"/>
      <c r="D1353" s="2"/>
      <c r="E1353" s="2"/>
      <c r="F1353" s="25"/>
      <c r="I1353" s="23"/>
    </row>
    <row r="1354" spans="1:9" ht="12.75">
      <c r="A1354" s="2"/>
      <c r="B1354" s="43"/>
      <c r="C1354" s="2"/>
      <c r="D1354" s="2"/>
      <c r="E1354" s="2"/>
      <c r="F1354" s="25"/>
      <c r="I1354" s="23"/>
    </row>
    <row r="1355" spans="1:9" ht="12.75">
      <c r="A1355" s="2"/>
      <c r="B1355" s="43"/>
      <c r="C1355" s="2"/>
      <c r="D1355" s="2"/>
      <c r="E1355" s="2"/>
      <c r="F1355" s="25"/>
      <c r="I1355" s="23"/>
    </row>
    <row r="1356" spans="1:9" ht="12.75">
      <c r="A1356" s="2"/>
      <c r="B1356" s="43"/>
      <c r="C1356" s="2"/>
      <c r="D1356" s="2"/>
      <c r="E1356" s="2"/>
      <c r="F1356" s="25"/>
      <c r="I1356" s="23"/>
    </row>
    <row r="1357" spans="1:9" ht="12.75">
      <c r="A1357" s="2"/>
      <c r="B1357" s="43"/>
      <c r="C1357" s="2"/>
      <c r="D1357" s="2"/>
      <c r="E1357" s="2"/>
      <c r="F1357" s="25"/>
      <c r="I1357" s="23"/>
    </row>
    <row r="1358" spans="1:9" ht="12.75">
      <c r="A1358" s="2"/>
      <c r="B1358" s="43"/>
      <c r="C1358" s="2"/>
      <c r="D1358" s="2"/>
      <c r="E1358" s="2"/>
      <c r="F1358" s="25"/>
      <c r="I1358" s="23"/>
    </row>
    <row r="1359" spans="1:9" ht="12.75">
      <c r="A1359" s="2"/>
      <c r="B1359" s="43"/>
      <c r="C1359" s="2"/>
      <c r="D1359" s="2"/>
      <c r="E1359" s="2"/>
      <c r="F1359" s="25"/>
      <c r="I1359" s="23"/>
    </row>
    <row r="1360" spans="1:9" ht="12.75">
      <c r="A1360" s="2"/>
      <c r="B1360" s="43"/>
      <c r="C1360" s="2"/>
      <c r="D1360" s="2"/>
      <c r="E1360" s="2"/>
      <c r="F1360" s="25"/>
      <c r="I1360" s="23"/>
    </row>
    <row r="1361" spans="1:9" ht="12.75">
      <c r="A1361" s="2"/>
      <c r="B1361" s="43"/>
      <c r="C1361" s="2"/>
      <c r="D1361" s="2"/>
      <c r="E1361" s="2"/>
      <c r="F1361" s="25"/>
      <c r="I1361" s="23"/>
    </row>
    <row r="1362" spans="1:9" ht="12.75">
      <c r="A1362" s="2"/>
      <c r="B1362" s="43"/>
      <c r="C1362" s="2"/>
      <c r="D1362" s="2"/>
      <c r="E1362" s="2"/>
      <c r="F1362" s="25"/>
      <c r="I1362" s="23"/>
    </row>
    <row r="1363" spans="1:9" ht="12.75">
      <c r="A1363" s="2"/>
      <c r="B1363" s="43"/>
      <c r="C1363" s="2"/>
      <c r="D1363" s="2"/>
      <c r="E1363" s="2"/>
      <c r="F1363" s="25"/>
      <c r="I1363" s="23"/>
    </row>
    <row r="1364" spans="1:9" ht="12.75">
      <c r="A1364" s="2"/>
      <c r="B1364" s="43"/>
      <c r="C1364" s="2"/>
      <c r="D1364" s="2"/>
      <c r="E1364" s="2"/>
      <c r="F1364" s="25"/>
      <c r="I1364" s="23"/>
    </row>
    <row r="1365" spans="1:9" ht="12.75">
      <c r="A1365" s="2"/>
      <c r="B1365" s="43"/>
      <c r="C1365" s="2"/>
      <c r="D1365" s="2"/>
      <c r="E1365" s="2"/>
      <c r="F1365" s="25"/>
      <c r="I1365" s="23"/>
    </row>
    <row r="1366" spans="1:9" ht="12.75">
      <c r="A1366" s="2"/>
      <c r="B1366" s="43"/>
      <c r="C1366" s="2"/>
      <c r="D1366" s="2"/>
      <c r="E1366" s="2"/>
      <c r="F1366" s="25"/>
      <c r="I1366" s="23"/>
    </row>
    <row r="1367" spans="1:9" ht="12.75">
      <c r="A1367" s="2"/>
      <c r="B1367" s="43"/>
      <c r="C1367" s="2"/>
      <c r="D1367" s="2"/>
      <c r="E1367" s="2"/>
      <c r="F1367" s="25"/>
      <c r="I1367" s="23"/>
    </row>
    <row r="1368" spans="1:9" ht="12.75">
      <c r="A1368" s="2"/>
      <c r="B1368" s="43"/>
      <c r="C1368" s="2"/>
      <c r="D1368" s="2"/>
      <c r="E1368" s="2"/>
      <c r="F1368" s="25"/>
      <c r="I1368" s="23"/>
    </row>
    <row r="1369" spans="1:9" ht="12.75">
      <c r="A1369" s="2"/>
      <c r="B1369" s="43"/>
      <c r="C1369" s="2"/>
      <c r="D1369" s="2"/>
      <c r="E1369" s="2"/>
      <c r="F1369" s="25"/>
      <c r="I1369" s="23"/>
    </row>
    <row r="1370" spans="1:9" ht="12.75">
      <c r="A1370" s="2"/>
      <c r="B1370" s="43"/>
      <c r="C1370" s="2"/>
      <c r="D1370" s="2"/>
      <c r="E1370" s="2"/>
      <c r="F1370" s="25"/>
      <c r="I1370" s="23"/>
    </row>
    <row r="1371" spans="1:9" ht="12.75">
      <c r="A1371" s="2"/>
      <c r="B1371" s="43"/>
      <c r="C1371" s="2"/>
      <c r="D1371" s="2"/>
      <c r="E1371" s="2"/>
      <c r="F1371" s="25"/>
      <c r="I1371" s="23"/>
    </row>
    <row r="1372" spans="1:9" ht="12.75">
      <c r="A1372" s="2"/>
      <c r="B1372" s="43"/>
      <c r="C1372" s="2"/>
      <c r="D1372" s="2"/>
      <c r="E1372" s="2"/>
      <c r="F1372" s="25"/>
      <c r="I1372" s="23"/>
    </row>
    <row r="1373" spans="1:9" ht="12.75">
      <c r="A1373" s="2"/>
      <c r="B1373" s="43"/>
      <c r="C1373" s="2"/>
      <c r="D1373" s="2"/>
      <c r="E1373" s="2"/>
      <c r="F1373" s="25"/>
      <c r="I1373" s="23"/>
    </row>
    <row r="1374" spans="1:9" ht="12.75">
      <c r="A1374" s="2"/>
      <c r="B1374" s="43"/>
      <c r="C1374" s="2"/>
      <c r="D1374" s="2"/>
      <c r="E1374" s="2"/>
      <c r="F1374" s="25"/>
      <c r="I1374" s="23"/>
    </row>
    <row r="1375" spans="1:9" ht="12.75">
      <c r="A1375" s="2"/>
      <c r="B1375" s="43"/>
      <c r="C1375" s="2"/>
      <c r="D1375" s="2"/>
      <c r="E1375" s="2"/>
      <c r="F1375" s="25"/>
      <c r="I1375" s="23"/>
    </row>
    <row r="1376" spans="1:9" ht="12.75">
      <c r="A1376" s="2"/>
      <c r="B1376" s="43"/>
      <c r="C1376" s="2"/>
      <c r="D1376" s="2"/>
      <c r="E1376" s="2"/>
      <c r="F1376" s="25"/>
      <c r="I1376" s="23"/>
    </row>
    <row r="1377" spans="1:9" ht="12.75">
      <c r="A1377" s="2"/>
      <c r="B1377" s="43"/>
      <c r="C1377" s="2"/>
      <c r="D1377" s="2"/>
      <c r="E1377" s="2"/>
      <c r="F1377" s="25"/>
      <c r="I1377" s="23"/>
    </row>
    <row r="1378" spans="1:9" ht="12.75">
      <c r="A1378" s="2"/>
      <c r="B1378" s="43"/>
      <c r="C1378" s="2"/>
      <c r="D1378" s="2"/>
      <c r="E1378" s="2"/>
      <c r="F1378" s="25"/>
      <c r="I1378" s="23"/>
    </row>
    <row r="1379" spans="1:9" ht="12.75">
      <c r="A1379" s="2"/>
      <c r="B1379" s="43"/>
      <c r="C1379" s="2"/>
      <c r="D1379" s="2"/>
      <c r="E1379" s="2"/>
      <c r="F1379" s="25"/>
      <c r="I1379" s="23"/>
    </row>
    <row r="1380" spans="1:9" ht="12.75">
      <c r="A1380" s="2"/>
      <c r="B1380" s="43"/>
      <c r="C1380" s="2"/>
      <c r="D1380" s="2"/>
      <c r="E1380" s="2"/>
      <c r="F1380" s="25"/>
      <c r="I1380" s="23"/>
    </row>
    <row r="1381" spans="1:9" ht="12.75">
      <c r="A1381" s="2"/>
      <c r="B1381" s="43"/>
      <c r="C1381" s="2"/>
      <c r="D1381" s="2"/>
      <c r="E1381" s="2"/>
      <c r="F1381" s="25"/>
      <c r="I1381" s="23"/>
    </row>
    <row r="1382" spans="1:9" ht="12.75">
      <c r="A1382" s="2"/>
      <c r="B1382" s="43"/>
      <c r="C1382" s="2"/>
      <c r="D1382" s="2"/>
      <c r="E1382" s="2"/>
      <c r="F1382" s="25"/>
      <c r="I1382" s="23"/>
    </row>
    <row r="1383" spans="1:9" ht="12.75">
      <c r="A1383" s="2"/>
      <c r="B1383" s="43"/>
      <c r="C1383" s="2"/>
      <c r="D1383" s="2"/>
      <c r="E1383" s="2"/>
      <c r="F1383" s="25"/>
      <c r="I1383" s="23"/>
    </row>
    <row r="1384" spans="1:9" ht="12.75">
      <c r="A1384" s="2"/>
      <c r="B1384" s="43"/>
      <c r="C1384" s="2"/>
      <c r="D1384" s="2"/>
      <c r="E1384" s="2"/>
      <c r="F1384" s="25"/>
      <c r="I1384" s="23"/>
    </row>
    <row r="1385" spans="1:9" ht="12.75">
      <c r="A1385" s="2"/>
      <c r="B1385" s="43"/>
      <c r="C1385" s="2"/>
      <c r="D1385" s="2"/>
      <c r="E1385" s="2"/>
      <c r="F1385" s="25"/>
      <c r="I1385" s="23"/>
    </row>
    <row r="1386" spans="1:9" ht="12.75">
      <c r="A1386" s="2"/>
      <c r="B1386" s="43"/>
      <c r="C1386" s="2"/>
      <c r="D1386" s="2"/>
      <c r="E1386" s="2"/>
      <c r="F1386" s="25"/>
      <c r="I1386" s="23"/>
    </row>
    <row r="1387" spans="1:9" ht="12.75">
      <c r="A1387" s="2"/>
      <c r="B1387" s="43"/>
      <c r="C1387" s="2"/>
      <c r="D1387" s="2"/>
      <c r="E1387" s="2"/>
      <c r="F1387" s="25"/>
      <c r="I1387" s="23"/>
    </row>
    <row r="1388" spans="1:9" ht="12.75">
      <c r="A1388" s="2"/>
      <c r="B1388" s="43"/>
      <c r="C1388" s="2"/>
      <c r="D1388" s="2"/>
      <c r="E1388" s="2"/>
      <c r="F1388" s="25"/>
      <c r="I1388" s="23"/>
    </row>
    <row r="1389" spans="1:9" ht="12.75">
      <c r="A1389" s="2"/>
      <c r="B1389" s="43"/>
      <c r="C1389" s="2"/>
      <c r="D1389" s="2"/>
      <c r="E1389" s="2"/>
      <c r="F1389" s="25"/>
      <c r="I1389" s="23"/>
    </row>
    <row r="1390" spans="1:9" ht="12.75">
      <c r="A1390" s="2"/>
      <c r="B1390" s="43"/>
      <c r="C1390" s="2"/>
      <c r="D1390" s="2"/>
      <c r="E1390" s="2"/>
      <c r="F1390" s="25"/>
      <c r="I1390" s="23"/>
    </row>
    <row r="1391" spans="1:9" ht="12.75">
      <c r="A1391" s="2"/>
      <c r="B1391" s="43"/>
      <c r="C1391" s="2"/>
      <c r="D1391" s="2"/>
      <c r="E1391" s="2"/>
      <c r="F1391" s="25"/>
      <c r="I1391" s="23"/>
    </row>
    <row r="1392" spans="1:9" ht="12.75">
      <c r="A1392" s="2"/>
      <c r="B1392" s="43"/>
      <c r="C1392" s="2"/>
      <c r="D1392" s="2"/>
      <c r="E1392" s="2"/>
      <c r="F1392" s="25"/>
      <c r="I1392" s="23"/>
    </row>
    <row r="1393" spans="1:9" ht="12.75">
      <c r="A1393" s="2"/>
      <c r="B1393" s="43"/>
      <c r="C1393" s="2"/>
      <c r="D1393" s="2"/>
      <c r="E1393" s="2"/>
      <c r="F1393" s="25"/>
      <c r="I1393" s="23"/>
    </row>
    <row r="1394" spans="1:9" ht="12.75">
      <c r="A1394" s="2"/>
      <c r="B1394" s="43"/>
      <c r="C1394" s="2"/>
      <c r="D1394" s="2"/>
      <c r="E1394" s="2"/>
      <c r="F1394" s="25"/>
      <c r="I1394" s="23"/>
    </row>
    <row r="1395" spans="1:9" ht="12.75">
      <c r="A1395" s="2"/>
      <c r="B1395" s="43"/>
      <c r="C1395" s="2"/>
      <c r="D1395" s="2"/>
      <c r="E1395" s="2"/>
      <c r="F1395" s="25"/>
      <c r="I1395" s="23"/>
    </row>
    <row r="1396" spans="1:9" ht="12.75">
      <c r="A1396" s="2"/>
      <c r="B1396" s="43"/>
      <c r="C1396" s="2"/>
      <c r="D1396" s="2"/>
      <c r="E1396" s="2"/>
      <c r="F1396" s="25"/>
      <c r="I1396" s="23"/>
    </row>
    <row r="1397" spans="1:9" ht="12.75">
      <c r="A1397" s="2"/>
      <c r="B1397" s="43"/>
      <c r="C1397" s="2"/>
      <c r="D1397" s="2"/>
      <c r="E1397" s="2"/>
      <c r="F1397" s="25"/>
      <c r="I1397" s="23"/>
    </row>
    <row r="1398" spans="1:9" ht="12.75">
      <c r="A1398" s="2"/>
      <c r="B1398" s="43"/>
      <c r="C1398" s="2"/>
      <c r="D1398" s="2"/>
      <c r="E1398" s="2"/>
      <c r="F1398" s="25"/>
      <c r="I1398" s="23"/>
    </row>
    <row r="1399" spans="1:9" ht="12.75">
      <c r="A1399" s="2"/>
      <c r="B1399" s="43"/>
      <c r="C1399" s="2"/>
      <c r="D1399" s="2"/>
      <c r="E1399" s="2"/>
      <c r="F1399" s="25"/>
      <c r="I1399" s="23"/>
    </row>
    <row r="1400" spans="1:9" ht="12.75">
      <c r="A1400" s="2"/>
      <c r="B1400" s="43"/>
      <c r="C1400" s="2"/>
      <c r="D1400" s="2"/>
      <c r="E1400" s="2"/>
      <c r="F1400" s="25"/>
      <c r="I1400" s="23"/>
    </row>
    <row r="1401" spans="1:9" ht="12.75">
      <c r="A1401" s="2"/>
      <c r="B1401" s="43"/>
      <c r="C1401" s="2"/>
      <c r="D1401" s="2"/>
      <c r="E1401" s="2"/>
      <c r="F1401" s="25"/>
      <c r="I1401" s="23"/>
    </row>
    <row r="1402" spans="1:9" ht="12.75">
      <c r="A1402" s="2"/>
      <c r="B1402" s="43"/>
      <c r="C1402" s="2"/>
      <c r="D1402" s="2"/>
      <c r="E1402" s="2"/>
      <c r="F1402" s="25"/>
      <c r="I1402" s="23"/>
    </row>
    <row r="1403" spans="1:9" ht="12.75">
      <c r="A1403" s="2"/>
      <c r="B1403" s="43"/>
      <c r="C1403" s="2"/>
      <c r="D1403" s="2"/>
      <c r="E1403" s="2"/>
      <c r="F1403" s="25"/>
      <c r="I1403" s="23"/>
    </row>
    <row r="1404" spans="1:9" ht="12.75">
      <c r="A1404" s="2"/>
      <c r="B1404" s="43"/>
      <c r="C1404" s="2"/>
      <c r="D1404" s="2"/>
      <c r="E1404" s="2"/>
      <c r="F1404" s="25"/>
      <c r="I1404" s="23"/>
    </row>
    <row r="1405" spans="1:9" ht="12.75">
      <c r="A1405" s="2"/>
      <c r="B1405" s="43"/>
      <c r="C1405" s="2"/>
      <c r="D1405" s="2"/>
      <c r="E1405" s="2"/>
      <c r="F1405" s="25"/>
      <c r="I1405" s="23"/>
    </row>
    <row r="1406" spans="1:9" ht="12.75">
      <c r="A1406" s="2"/>
      <c r="B1406" s="43"/>
      <c r="C1406" s="2"/>
      <c r="D1406" s="2"/>
      <c r="E1406" s="2"/>
      <c r="F1406" s="25"/>
      <c r="I1406" s="23"/>
    </row>
    <row r="1407" spans="1:9" ht="12.75">
      <c r="A1407" s="2"/>
      <c r="B1407" s="43"/>
      <c r="C1407" s="2"/>
      <c r="D1407" s="2"/>
      <c r="E1407" s="2"/>
      <c r="F1407" s="25"/>
      <c r="I1407" s="23"/>
    </row>
    <row r="1408" spans="1:9" ht="12.75">
      <c r="A1408" s="2"/>
      <c r="B1408" s="43"/>
      <c r="C1408" s="2"/>
      <c r="D1408" s="2"/>
      <c r="E1408" s="2"/>
      <c r="F1408" s="25"/>
      <c r="I1408" s="23"/>
    </row>
    <row r="1409" spans="1:9" ht="12.75">
      <c r="A1409" s="2"/>
      <c r="B1409" s="43"/>
      <c r="C1409" s="2"/>
      <c r="D1409" s="2"/>
      <c r="E1409" s="2"/>
      <c r="F1409" s="25"/>
      <c r="I1409" s="23"/>
    </row>
    <row r="1410" spans="1:9" ht="12.75">
      <c r="A1410" s="2"/>
      <c r="B1410" s="43"/>
      <c r="C1410" s="2"/>
      <c r="D1410" s="2"/>
      <c r="E1410" s="2"/>
      <c r="F1410" s="25"/>
      <c r="I1410" s="23"/>
    </row>
    <row r="1411" spans="1:9" ht="12.75">
      <c r="A1411" s="2"/>
      <c r="B1411" s="43"/>
      <c r="C1411" s="2"/>
      <c r="D1411" s="2"/>
      <c r="E1411" s="2"/>
      <c r="F1411" s="25"/>
      <c r="I1411" s="23"/>
    </row>
    <row r="1412" spans="1:9" ht="12.75">
      <c r="A1412" s="2"/>
      <c r="B1412" s="43"/>
      <c r="C1412" s="2"/>
      <c r="D1412" s="2"/>
      <c r="E1412" s="2"/>
      <c r="F1412" s="25"/>
      <c r="I1412" s="23"/>
    </row>
    <row r="1413" spans="1:9" ht="12.75">
      <c r="A1413" s="2"/>
      <c r="B1413" s="43"/>
      <c r="C1413" s="2"/>
      <c r="D1413" s="2"/>
      <c r="E1413" s="2"/>
      <c r="F1413" s="25"/>
      <c r="I1413" s="23"/>
    </row>
    <row r="1414" spans="1:9" ht="12.75">
      <c r="A1414" s="2"/>
      <c r="B1414" s="43"/>
      <c r="C1414" s="2"/>
      <c r="D1414" s="2"/>
      <c r="E1414" s="2"/>
      <c r="F1414" s="25"/>
      <c r="I1414" s="23"/>
    </row>
    <row r="1415" spans="1:9" ht="12.75">
      <c r="A1415" s="2"/>
      <c r="B1415" s="43"/>
      <c r="C1415" s="2"/>
      <c r="D1415" s="2"/>
      <c r="E1415" s="2"/>
      <c r="F1415" s="25"/>
      <c r="I1415" s="23"/>
    </row>
    <row r="1416" spans="1:9" ht="12.75">
      <c r="A1416" s="2"/>
      <c r="B1416" s="43"/>
      <c r="C1416" s="2"/>
      <c r="D1416" s="2"/>
      <c r="E1416" s="2"/>
      <c r="F1416" s="25"/>
      <c r="I1416" s="23"/>
    </row>
    <row r="1417" spans="1:9" ht="12.75">
      <c r="A1417" s="2"/>
      <c r="B1417" s="43"/>
      <c r="C1417" s="2"/>
      <c r="D1417" s="2"/>
      <c r="E1417" s="2"/>
      <c r="F1417" s="25"/>
      <c r="I1417" s="23"/>
    </row>
    <row r="1418" spans="1:9" ht="12.75">
      <c r="A1418" s="2"/>
      <c r="B1418" s="43"/>
      <c r="C1418" s="2"/>
      <c r="D1418" s="2"/>
      <c r="E1418" s="2"/>
      <c r="F1418" s="25"/>
      <c r="I1418" s="23"/>
    </row>
    <row r="1419" spans="1:9" ht="12.75">
      <c r="A1419" s="2"/>
      <c r="B1419" s="43"/>
      <c r="C1419" s="2"/>
      <c r="D1419" s="2"/>
      <c r="E1419" s="2"/>
      <c r="F1419" s="25"/>
      <c r="I1419" s="23"/>
    </row>
    <row r="1420" spans="1:9" ht="12.75">
      <c r="A1420" s="2"/>
      <c r="B1420" s="43"/>
      <c r="C1420" s="2"/>
      <c r="D1420" s="2"/>
      <c r="E1420" s="2"/>
      <c r="F1420" s="25"/>
      <c r="I1420" s="23"/>
    </row>
    <row r="1421" spans="1:9" ht="12.75">
      <c r="A1421" s="2"/>
      <c r="B1421" s="43"/>
      <c r="C1421" s="2"/>
      <c r="D1421" s="2"/>
      <c r="E1421" s="2"/>
      <c r="F1421" s="25"/>
      <c r="I1421" s="23"/>
    </row>
    <row r="1422" spans="1:9" ht="12.75">
      <c r="A1422" s="2"/>
      <c r="B1422" s="43"/>
      <c r="C1422" s="2"/>
      <c r="D1422" s="2"/>
      <c r="E1422" s="2"/>
      <c r="F1422" s="25"/>
      <c r="I1422" s="23"/>
    </row>
    <row r="1423" spans="1:9" ht="12.75">
      <c r="A1423" s="2"/>
      <c r="B1423" s="43"/>
      <c r="C1423" s="2"/>
      <c r="D1423" s="2"/>
      <c r="E1423" s="2"/>
      <c r="F1423" s="25"/>
      <c r="I1423" s="23"/>
    </row>
    <row r="1424" spans="1:9" ht="12.75">
      <c r="A1424" s="2"/>
      <c r="B1424" s="43"/>
      <c r="C1424" s="2"/>
      <c r="D1424" s="2"/>
      <c r="E1424" s="2"/>
      <c r="F1424" s="25"/>
      <c r="I1424" s="23"/>
    </row>
    <row r="1425" spans="1:9" ht="12.75">
      <c r="A1425" s="2"/>
      <c r="B1425" s="43"/>
      <c r="C1425" s="2"/>
      <c r="D1425" s="2"/>
      <c r="E1425" s="2"/>
      <c r="F1425" s="25"/>
      <c r="I1425" s="23"/>
    </row>
    <row r="1426" spans="1:9" ht="12.75">
      <c r="A1426" s="2"/>
      <c r="B1426" s="43"/>
      <c r="C1426" s="2"/>
      <c r="D1426" s="2"/>
      <c r="E1426" s="2"/>
      <c r="F1426" s="25"/>
      <c r="I1426" s="23"/>
    </row>
    <row r="1427" spans="1:9" ht="12.75">
      <c r="A1427" s="2"/>
      <c r="B1427" s="43"/>
      <c r="C1427" s="2"/>
      <c r="D1427" s="2"/>
      <c r="E1427" s="2"/>
      <c r="F1427" s="25"/>
      <c r="I1427" s="23"/>
    </row>
    <row r="1428" spans="1:9" ht="12.75">
      <c r="A1428" s="2"/>
      <c r="B1428" s="43"/>
      <c r="C1428" s="2"/>
      <c r="D1428" s="2"/>
      <c r="E1428" s="2"/>
      <c r="F1428" s="25"/>
      <c r="I1428" s="23"/>
    </row>
    <row r="1429" spans="1:9" ht="12.75">
      <c r="A1429" s="2"/>
      <c r="B1429" s="43"/>
      <c r="C1429" s="2"/>
      <c r="D1429" s="2"/>
      <c r="E1429" s="2"/>
      <c r="F1429" s="25"/>
      <c r="I1429" s="23"/>
    </row>
    <row r="1430" spans="1:9" ht="12.75">
      <c r="A1430" s="2"/>
      <c r="B1430" s="43"/>
      <c r="C1430" s="2"/>
      <c r="D1430" s="2"/>
      <c r="E1430" s="2"/>
      <c r="F1430" s="25"/>
      <c r="I1430" s="23"/>
    </row>
    <row r="1431" spans="1:9" ht="12.75">
      <c r="A1431" s="2"/>
      <c r="B1431" s="43"/>
      <c r="C1431" s="2"/>
      <c r="D1431" s="2"/>
      <c r="E1431" s="2"/>
      <c r="F1431" s="25"/>
      <c r="I1431" s="23"/>
    </row>
    <row r="1432" spans="1:9" ht="12.75">
      <c r="A1432" s="2"/>
      <c r="B1432" s="43"/>
      <c r="C1432" s="2"/>
      <c r="D1432" s="2"/>
      <c r="E1432" s="2"/>
      <c r="F1432" s="25"/>
      <c r="I1432" s="23"/>
    </row>
    <row r="1433" spans="1:9" ht="12.75">
      <c r="A1433" s="2"/>
      <c r="B1433" s="43"/>
      <c r="C1433" s="2"/>
      <c r="D1433" s="2"/>
      <c r="E1433" s="2"/>
      <c r="F1433" s="25"/>
      <c r="I1433" s="23"/>
    </row>
    <row r="1434" spans="1:9" ht="12.75">
      <c r="A1434" s="2"/>
      <c r="B1434" s="43"/>
      <c r="C1434" s="2"/>
      <c r="D1434" s="2"/>
      <c r="E1434" s="2"/>
      <c r="F1434" s="25"/>
      <c r="I1434" s="23"/>
    </row>
    <row r="1435" spans="1:9" ht="12.75">
      <c r="A1435" s="2"/>
      <c r="B1435" s="43"/>
      <c r="C1435" s="2"/>
      <c r="D1435" s="2"/>
      <c r="E1435" s="2"/>
      <c r="F1435" s="25"/>
      <c r="I1435" s="23"/>
    </row>
    <row r="1436" spans="1:9" ht="12.75">
      <c r="A1436" s="2"/>
      <c r="B1436" s="43"/>
      <c r="C1436" s="2"/>
      <c r="D1436" s="2"/>
      <c r="E1436" s="2"/>
      <c r="F1436" s="25"/>
      <c r="I1436" s="23"/>
    </row>
    <row r="1437" spans="1:9" ht="12.75">
      <c r="A1437" s="2"/>
      <c r="B1437" s="43"/>
      <c r="C1437" s="2"/>
      <c r="D1437" s="2"/>
      <c r="E1437" s="2"/>
      <c r="F1437" s="25"/>
      <c r="I1437" s="23"/>
    </row>
    <row r="1438" spans="1:9" ht="12.75">
      <c r="A1438" s="2"/>
      <c r="B1438" s="43"/>
      <c r="C1438" s="2"/>
      <c r="D1438" s="2"/>
      <c r="E1438" s="2"/>
      <c r="F1438" s="25"/>
      <c r="I1438" s="23"/>
    </row>
    <row r="1439" spans="1:9" ht="12.75">
      <c r="A1439" s="2"/>
      <c r="B1439" s="43"/>
      <c r="C1439" s="2"/>
      <c r="D1439" s="2"/>
      <c r="E1439" s="2"/>
      <c r="F1439" s="25"/>
      <c r="I1439" s="23"/>
    </row>
    <row r="1440" spans="1:9" ht="12.75">
      <c r="A1440" s="2"/>
      <c r="B1440" s="43"/>
      <c r="C1440" s="2"/>
      <c r="D1440" s="2"/>
      <c r="E1440" s="2"/>
      <c r="F1440" s="25"/>
      <c r="I1440" s="23"/>
    </row>
    <row r="1441" spans="1:9" ht="12.75">
      <c r="A1441" s="2"/>
      <c r="B1441" s="43"/>
      <c r="C1441" s="2"/>
      <c r="D1441" s="2"/>
      <c r="E1441" s="2"/>
      <c r="F1441" s="25"/>
      <c r="I1441" s="23"/>
    </row>
    <row r="1442" spans="1:9" ht="12.75">
      <c r="A1442" s="2"/>
      <c r="B1442" s="43"/>
      <c r="C1442" s="2"/>
      <c r="D1442" s="2"/>
      <c r="E1442" s="2"/>
      <c r="F1442" s="25"/>
      <c r="I1442" s="23"/>
    </row>
    <row r="1443" spans="1:9" ht="12.75">
      <c r="A1443" s="2"/>
      <c r="B1443" s="43"/>
      <c r="C1443" s="2"/>
      <c r="D1443" s="2"/>
      <c r="E1443" s="2"/>
      <c r="F1443" s="25"/>
      <c r="I1443" s="23"/>
    </row>
    <row r="1444" spans="1:9" ht="12.75">
      <c r="A1444" s="2"/>
      <c r="B1444" s="43"/>
      <c r="C1444" s="2"/>
      <c r="D1444" s="2"/>
      <c r="E1444" s="2"/>
      <c r="F1444" s="25"/>
      <c r="I1444" s="23"/>
    </row>
    <row r="1445" spans="1:9" ht="12.75">
      <c r="A1445" s="2"/>
      <c r="B1445" s="43"/>
      <c r="C1445" s="2"/>
      <c r="D1445" s="2"/>
      <c r="E1445" s="2"/>
      <c r="F1445" s="25"/>
      <c r="I1445" s="23"/>
    </row>
    <row r="1446" spans="1:9" ht="12.75">
      <c r="A1446" s="2"/>
      <c r="B1446" s="43"/>
      <c r="C1446" s="2"/>
      <c r="D1446" s="2"/>
      <c r="E1446" s="2"/>
      <c r="F1446" s="25"/>
      <c r="I1446" s="23"/>
    </row>
    <row r="1447" spans="1:9" ht="12.75">
      <c r="A1447" s="2"/>
      <c r="B1447" s="43"/>
      <c r="C1447" s="2"/>
      <c r="D1447" s="2"/>
      <c r="E1447" s="2"/>
      <c r="F1447" s="25"/>
      <c r="I1447" s="23"/>
    </row>
    <row r="1448" spans="1:9" ht="12.75">
      <c r="A1448" s="2"/>
      <c r="B1448" s="43"/>
      <c r="C1448" s="2"/>
      <c r="D1448" s="2"/>
      <c r="E1448" s="2"/>
      <c r="F1448" s="25"/>
      <c r="I1448" s="23"/>
    </row>
    <row r="1449" spans="1:9" ht="12.75">
      <c r="A1449" s="2"/>
      <c r="B1449" s="43"/>
      <c r="C1449" s="2"/>
      <c r="D1449" s="2"/>
      <c r="E1449" s="2"/>
      <c r="F1449" s="25"/>
      <c r="I1449" s="23"/>
    </row>
    <row r="1450" spans="1:9" ht="12.75">
      <c r="A1450" s="2"/>
      <c r="B1450" s="43"/>
      <c r="C1450" s="2"/>
      <c r="D1450" s="2"/>
      <c r="E1450" s="2"/>
      <c r="F1450" s="25"/>
      <c r="I1450" s="23"/>
    </row>
    <row r="1451" spans="1:9" ht="12.75">
      <c r="A1451" s="2"/>
      <c r="B1451" s="43"/>
      <c r="C1451" s="2"/>
      <c r="D1451" s="2"/>
      <c r="E1451" s="2"/>
      <c r="F1451" s="25"/>
      <c r="I1451" s="23"/>
    </row>
    <row r="1452" spans="1:9" ht="12.75">
      <c r="A1452" s="2"/>
      <c r="B1452" s="43"/>
      <c r="C1452" s="2"/>
      <c r="D1452" s="2"/>
      <c r="E1452" s="2"/>
      <c r="F1452" s="25"/>
      <c r="I1452" s="23"/>
    </row>
    <row r="1453" spans="1:9" ht="12.75">
      <c r="A1453" s="2"/>
      <c r="B1453" s="43"/>
      <c r="C1453" s="2"/>
      <c r="D1453" s="2"/>
      <c r="E1453" s="2"/>
      <c r="F1453" s="25"/>
      <c r="I1453" s="23"/>
    </row>
    <row r="1454" spans="1:9" ht="12.75">
      <c r="A1454" s="2"/>
      <c r="B1454" s="43"/>
      <c r="C1454" s="2"/>
      <c r="D1454" s="2"/>
      <c r="E1454" s="2"/>
      <c r="F1454" s="25"/>
      <c r="I1454" s="23"/>
    </row>
    <row r="1455" spans="1:9" ht="12.75">
      <c r="A1455" s="2"/>
      <c r="B1455" s="43"/>
      <c r="C1455" s="2"/>
      <c r="D1455" s="2"/>
      <c r="E1455" s="2"/>
      <c r="F1455" s="25"/>
      <c r="I1455" s="23"/>
    </row>
    <row r="1456" spans="1:9" ht="12.75">
      <c r="A1456" s="2"/>
      <c r="B1456" s="43"/>
      <c r="C1456" s="2"/>
      <c r="D1456" s="2"/>
      <c r="E1456" s="2"/>
      <c r="F1456" s="25"/>
      <c r="I1456" s="23"/>
    </row>
    <row r="1457" spans="1:9" ht="12.75">
      <c r="A1457" s="2"/>
      <c r="B1457" s="43"/>
      <c r="C1457" s="2"/>
      <c r="D1457" s="2"/>
      <c r="E1457" s="2"/>
      <c r="F1457" s="25"/>
      <c r="I1457" s="23"/>
    </row>
    <row r="1458" spans="1:9" ht="12.75">
      <c r="A1458" s="2"/>
      <c r="B1458" s="43"/>
      <c r="C1458" s="2"/>
      <c r="D1458" s="2"/>
      <c r="E1458" s="2"/>
      <c r="F1458" s="25"/>
      <c r="I1458" s="23"/>
    </row>
    <row r="1459" spans="1:9" ht="12.75">
      <c r="A1459" s="2"/>
      <c r="B1459" s="43"/>
      <c r="C1459" s="2"/>
      <c r="D1459" s="2"/>
      <c r="E1459" s="2"/>
      <c r="F1459" s="25"/>
      <c r="I1459" s="23"/>
    </row>
    <row r="1460" spans="1:9" ht="12.75">
      <c r="A1460" s="2"/>
      <c r="B1460" s="43"/>
      <c r="C1460" s="2"/>
      <c r="D1460" s="2"/>
      <c r="E1460" s="2"/>
      <c r="F1460" s="25"/>
      <c r="I1460" s="23"/>
    </row>
    <row r="1461" spans="1:9" ht="12.75">
      <c r="A1461" s="2"/>
      <c r="B1461" s="43"/>
      <c r="C1461" s="2"/>
      <c r="D1461" s="2"/>
      <c r="E1461" s="2"/>
      <c r="F1461" s="25"/>
      <c r="I1461" s="23"/>
    </row>
    <row r="1462" spans="1:9" ht="12.75">
      <c r="A1462" s="2"/>
      <c r="B1462" s="43"/>
      <c r="C1462" s="2"/>
      <c r="D1462" s="2"/>
      <c r="E1462" s="2"/>
      <c r="F1462" s="25"/>
      <c r="I1462" s="23"/>
    </row>
    <row r="1463" spans="1:9" ht="12.75">
      <c r="A1463" s="2"/>
      <c r="B1463" s="43"/>
      <c r="C1463" s="2"/>
      <c r="D1463" s="2"/>
      <c r="E1463" s="2"/>
      <c r="F1463" s="25"/>
      <c r="I1463" s="23"/>
    </row>
    <row r="1464" spans="1:9" ht="12.75">
      <c r="A1464" s="2"/>
      <c r="B1464" s="43"/>
      <c r="C1464" s="2"/>
      <c r="D1464" s="2"/>
      <c r="E1464" s="2"/>
      <c r="F1464" s="25"/>
      <c r="I1464" s="23"/>
    </row>
    <row r="1465" spans="1:9" ht="12.75">
      <c r="A1465" s="2"/>
      <c r="B1465" s="43"/>
      <c r="C1465" s="2"/>
      <c r="D1465" s="2"/>
      <c r="E1465" s="2"/>
      <c r="F1465" s="25"/>
      <c r="I1465" s="23"/>
    </row>
    <row r="1466" spans="1:9" ht="12.75">
      <c r="A1466" s="2"/>
      <c r="B1466" s="43"/>
      <c r="C1466" s="2"/>
      <c r="D1466" s="2"/>
      <c r="E1466" s="2"/>
      <c r="F1466" s="25"/>
      <c r="I1466" s="23"/>
    </row>
    <row r="1467" spans="1:9" ht="12.75">
      <c r="A1467" s="2"/>
      <c r="B1467" s="43"/>
      <c r="C1467" s="2"/>
      <c r="D1467" s="2"/>
      <c r="E1467" s="2"/>
      <c r="F1467" s="25"/>
      <c r="I1467" s="23"/>
    </row>
    <row r="1468" spans="1:9" ht="12.75">
      <c r="A1468" s="2"/>
      <c r="B1468" s="43"/>
      <c r="C1468" s="2"/>
      <c r="D1468" s="2"/>
      <c r="E1468" s="2"/>
      <c r="F1468" s="25"/>
      <c r="I1468" s="23"/>
    </row>
    <row r="1469" spans="1:9" ht="12.75">
      <c r="A1469" s="2"/>
      <c r="B1469" s="43"/>
      <c r="C1469" s="2"/>
      <c r="D1469" s="2"/>
      <c r="E1469" s="2"/>
      <c r="F1469" s="25"/>
      <c r="I1469" s="23"/>
    </row>
    <row r="1470" spans="1:9" ht="12.75">
      <c r="A1470" s="2"/>
      <c r="B1470" s="43"/>
      <c r="C1470" s="2"/>
      <c r="D1470" s="2"/>
      <c r="E1470" s="2"/>
      <c r="F1470" s="25"/>
      <c r="I1470" s="23"/>
    </row>
    <row r="1471" spans="1:9" ht="12.75">
      <c r="A1471" s="2"/>
      <c r="B1471" s="43"/>
      <c r="C1471" s="2"/>
      <c r="D1471" s="2"/>
      <c r="E1471" s="2"/>
      <c r="F1471" s="25"/>
      <c r="I1471" s="23"/>
    </row>
    <row r="1472" spans="1:9" ht="12.75">
      <c r="A1472" s="2"/>
      <c r="B1472" s="43"/>
      <c r="C1472" s="2"/>
      <c r="D1472" s="2"/>
      <c r="E1472" s="2"/>
      <c r="F1472" s="25"/>
      <c r="I1472" s="23"/>
    </row>
    <row r="1473" spans="1:9" ht="12.75">
      <c r="A1473" s="2"/>
      <c r="B1473" s="43"/>
      <c r="C1473" s="2"/>
      <c r="D1473" s="2"/>
      <c r="E1473" s="2"/>
      <c r="F1473" s="25"/>
      <c r="I1473" s="23"/>
    </row>
    <row r="1474" spans="1:9" ht="12.75">
      <c r="A1474" s="2"/>
      <c r="B1474" s="43"/>
      <c r="C1474" s="2"/>
      <c r="D1474" s="2"/>
      <c r="E1474" s="2"/>
      <c r="F1474" s="25"/>
      <c r="I1474" s="23"/>
    </row>
    <row r="1475" spans="1:9" ht="12.75">
      <c r="A1475" s="2"/>
      <c r="B1475" s="43"/>
      <c r="C1475" s="2"/>
      <c r="D1475" s="2"/>
      <c r="E1475" s="2"/>
      <c r="F1475" s="25"/>
      <c r="I1475" s="23"/>
    </row>
    <row r="1476" spans="1:9" ht="12.75">
      <c r="A1476" s="2"/>
      <c r="B1476" s="43"/>
      <c r="C1476" s="2"/>
      <c r="D1476" s="2"/>
      <c r="E1476" s="2"/>
      <c r="F1476" s="25"/>
      <c r="I1476" s="23"/>
    </row>
    <row r="1477" spans="1:9" ht="12.75">
      <c r="A1477" s="2"/>
      <c r="B1477" s="43"/>
      <c r="C1477" s="2"/>
      <c r="D1477" s="2"/>
      <c r="E1477" s="2"/>
      <c r="F1477" s="25"/>
      <c r="I1477" s="23"/>
    </row>
    <row r="1478" spans="1:9" ht="12.75">
      <c r="A1478" s="2"/>
      <c r="B1478" s="43"/>
      <c r="C1478" s="2"/>
      <c r="D1478" s="2"/>
      <c r="E1478" s="2"/>
      <c r="F1478" s="25"/>
      <c r="I1478" s="23"/>
    </row>
    <row r="1479" spans="1:9" ht="12.75">
      <c r="A1479" s="2"/>
      <c r="B1479" s="43"/>
      <c r="C1479" s="2"/>
      <c r="D1479" s="2"/>
      <c r="E1479" s="2"/>
      <c r="F1479" s="25"/>
      <c r="I1479" s="23"/>
    </row>
    <row r="1480" spans="1:9" ht="12.75">
      <c r="A1480" s="2"/>
      <c r="B1480" s="43"/>
      <c r="C1480" s="2"/>
      <c r="D1480" s="2"/>
      <c r="E1480" s="2"/>
      <c r="F1480" s="25"/>
      <c r="I1480" s="23"/>
    </row>
    <row r="1481" spans="1:9" ht="12.75">
      <c r="A1481" s="2"/>
      <c r="B1481" s="43"/>
      <c r="C1481" s="2"/>
      <c r="D1481" s="2"/>
      <c r="E1481" s="2"/>
      <c r="F1481" s="25"/>
      <c r="I1481" s="23"/>
    </row>
    <row r="1482" spans="1:9" ht="12.75">
      <c r="A1482" s="2"/>
      <c r="B1482" s="43"/>
      <c r="C1482" s="2"/>
      <c r="D1482" s="2"/>
      <c r="E1482" s="2"/>
      <c r="F1482" s="25"/>
      <c r="I1482" s="23"/>
    </row>
    <row r="1483" spans="1:9" ht="12.75">
      <c r="A1483" s="2"/>
      <c r="B1483" s="43"/>
      <c r="C1483" s="2"/>
      <c r="D1483" s="2"/>
      <c r="E1483" s="2"/>
      <c r="F1483" s="25"/>
      <c r="I1483" s="23"/>
    </row>
    <row r="1484" spans="1:9" ht="12.75">
      <c r="A1484" s="2"/>
      <c r="B1484" s="43"/>
      <c r="C1484" s="2"/>
      <c r="D1484" s="2"/>
      <c r="E1484" s="2"/>
      <c r="F1484" s="25"/>
      <c r="I1484" s="23"/>
    </row>
    <row r="1485" spans="1:9" ht="12.75">
      <c r="A1485" s="2"/>
      <c r="B1485" s="43"/>
      <c r="C1485" s="2"/>
      <c r="D1485" s="2"/>
      <c r="E1485" s="2"/>
      <c r="F1485" s="25"/>
      <c r="I1485" s="23"/>
    </row>
    <row r="1486" spans="1:9" ht="12.75">
      <c r="A1486" s="2"/>
      <c r="B1486" s="43"/>
      <c r="C1486" s="2"/>
      <c r="D1486" s="2"/>
      <c r="E1486" s="2"/>
      <c r="F1486" s="25"/>
      <c r="I1486" s="23"/>
    </row>
    <row r="1487" spans="1:9" ht="12.75">
      <c r="A1487" s="2"/>
      <c r="B1487" s="43"/>
      <c r="C1487" s="2"/>
      <c r="D1487" s="2"/>
      <c r="E1487" s="2"/>
      <c r="F1487" s="25"/>
      <c r="I1487" s="23"/>
    </row>
    <row r="1488" spans="1:9" ht="12.75">
      <c r="A1488" s="2"/>
      <c r="B1488" s="43"/>
      <c r="C1488" s="2"/>
      <c r="D1488" s="2"/>
      <c r="E1488" s="2"/>
      <c r="F1488" s="25"/>
      <c r="I1488" s="23"/>
    </row>
    <row r="1489" spans="1:9" ht="12.75">
      <c r="A1489" s="2"/>
      <c r="B1489" s="43"/>
      <c r="C1489" s="2"/>
      <c r="D1489" s="2"/>
      <c r="E1489" s="2"/>
      <c r="F1489" s="25"/>
      <c r="I1489" s="23"/>
    </row>
    <row r="1490" spans="1:9" ht="12.75">
      <c r="A1490" s="2"/>
      <c r="B1490" s="43"/>
      <c r="C1490" s="2"/>
      <c r="D1490" s="2"/>
      <c r="E1490" s="2"/>
      <c r="F1490" s="25"/>
      <c r="I1490" s="23"/>
    </row>
    <row r="1491" spans="1:9" ht="12.75">
      <c r="A1491" s="2"/>
      <c r="B1491" s="43"/>
      <c r="C1491" s="2"/>
      <c r="D1491" s="2"/>
      <c r="E1491" s="2"/>
      <c r="F1491" s="25"/>
      <c r="I1491" s="23"/>
    </row>
    <row r="1492" spans="1:9" ht="12.75">
      <c r="A1492" s="2"/>
      <c r="B1492" s="43"/>
      <c r="C1492" s="2"/>
      <c r="D1492" s="2"/>
      <c r="E1492" s="2"/>
      <c r="F1492" s="25"/>
      <c r="I1492" s="23"/>
    </row>
    <row r="1493" spans="1:9" ht="12.75">
      <c r="A1493" s="2"/>
      <c r="B1493" s="43"/>
      <c r="C1493" s="2"/>
      <c r="D1493" s="2"/>
      <c r="E1493" s="2"/>
      <c r="F1493" s="25"/>
      <c r="I1493" s="23"/>
    </row>
    <row r="1494" spans="1:9" ht="12.75">
      <c r="A1494" s="2"/>
      <c r="B1494" s="43"/>
      <c r="C1494" s="2"/>
      <c r="D1494" s="2"/>
      <c r="E1494" s="2"/>
      <c r="F1494" s="25"/>
      <c r="I1494" s="23"/>
    </row>
    <row r="1495" spans="1:9" ht="12.75">
      <c r="A1495" s="2"/>
      <c r="B1495" s="43"/>
      <c r="C1495" s="2"/>
      <c r="D1495" s="2"/>
      <c r="E1495" s="2"/>
      <c r="F1495" s="25"/>
      <c r="I1495" s="23"/>
    </row>
    <row r="1496" spans="1:9" ht="12.75">
      <c r="A1496" s="2"/>
      <c r="B1496" s="43"/>
      <c r="C1496" s="2"/>
      <c r="D1496" s="2"/>
      <c r="E1496" s="2"/>
      <c r="F1496" s="25"/>
      <c r="I1496" s="23"/>
    </row>
    <row r="1497" spans="1:9" ht="12.75">
      <c r="A1497" s="2"/>
      <c r="B1497" s="43"/>
      <c r="C1497" s="2"/>
      <c r="D1497" s="2"/>
      <c r="E1497" s="2"/>
      <c r="F1497" s="25"/>
      <c r="I1497" s="23"/>
    </row>
    <row r="1498" spans="1:9" ht="12.75">
      <c r="A1498" s="2"/>
      <c r="B1498" s="43"/>
      <c r="C1498" s="2"/>
      <c r="D1498" s="2"/>
      <c r="E1498" s="2"/>
      <c r="F1498" s="25"/>
      <c r="I1498" s="23"/>
    </row>
    <row r="1499" spans="1:9" ht="12.75">
      <c r="A1499" s="2"/>
      <c r="B1499" s="43"/>
      <c r="C1499" s="2"/>
      <c r="D1499" s="2"/>
      <c r="E1499" s="2"/>
      <c r="F1499" s="25"/>
      <c r="I1499" s="23"/>
    </row>
    <row r="1500" spans="1:9" ht="12.75">
      <c r="A1500" s="2"/>
      <c r="B1500" s="43"/>
      <c r="C1500" s="2"/>
      <c r="D1500" s="2"/>
      <c r="E1500" s="2"/>
      <c r="F1500" s="25"/>
      <c r="I1500" s="23"/>
    </row>
    <row r="1501" spans="1:9" ht="12.75">
      <c r="A1501" s="2"/>
      <c r="B1501" s="43"/>
      <c r="C1501" s="2"/>
      <c r="D1501" s="2"/>
      <c r="E1501" s="2"/>
      <c r="F1501" s="25"/>
      <c r="I1501" s="23"/>
    </row>
    <row r="1502" spans="1:9" ht="12.75">
      <c r="A1502" s="2"/>
      <c r="B1502" s="43"/>
      <c r="C1502" s="2"/>
      <c r="D1502" s="2"/>
      <c r="E1502" s="2"/>
      <c r="F1502" s="25"/>
      <c r="I1502" s="23"/>
    </row>
    <row r="1503" spans="1:9" ht="12.75">
      <c r="A1503" s="2"/>
      <c r="B1503" s="43"/>
      <c r="C1503" s="2"/>
      <c r="D1503" s="2"/>
      <c r="E1503" s="2"/>
      <c r="F1503" s="25"/>
      <c r="I1503" s="23"/>
    </row>
    <row r="1504" spans="1:9" ht="12.75">
      <c r="A1504" s="2"/>
      <c r="B1504" s="43"/>
      <c r="C1504" s="2"/>
      <c r="D1504" s="2"/>
      <c r="E1504" s="2"/>
      <c r="F1504" s="25"/>
      <c r="I1504" s="23"/>
    </row>
    <row r="1505" spans="1:9" ht="12.75">
      <c r="A1505" s="2"/>
      <c r="B1505" s="43"/>
      <c r="C1505" s="2"/>
      <c r="D1505" s="2"/>
      <c r="E1505" s="2"/>
      <c r="F1505" s="25"/>
      <c r="I1505" s="23"/>
    </row>
    <row r="1506" spans="1:9" ht="12.75">
      <c r="A1506" s="2"/>
      <c r="B1506" s="43"/>
      <c r="C1506" s="2"/>
      <c r="D1506" s="2"/>
      <c r="E1506" s="2"/>
      <c r="F1506" s="25"/>
      <c r="I1506" s="23"/>
    </row>
    <row r="1507" spans="1:9" ht="12.75">
      <c r="A1507" s="2"/>
      <c r="B1507" s="43"/>
      <c r="C1507" s="2"/>
      <c r="D1507" s="2"/>
      <c r="E1507" s="2"/>
      <c r="F1507" s="25"/>
      <c r="I1507" s="23"/>
    </row>
    <row r="1508" spans="1:9" ht="12.75">
      <c r="A1508" s="2"/>
      <c r="B1508" s="43"/>
      <c r="C1508" s="2"/>
      <c r="D1508" s="2"/>
      <c r="E1508" s="2"/>
      <c r="F1508" s="25"/>
      <c r="I1508" s="23"/>
    </row>
    <row r="1509" spans="1:9" ht="12.75">
      <c r="A1509" s="2"/>
      <c r="B1509" s="43"/>
      <c r="C1509" s="2"/>
      <c r="D1509" s="2"/>
      <c r="E1509" s="2"/>
      <c r="F1509" s="25"/>
      <c r="I1509" s="23"/>
    </row>
    <row r="1510" spans="1:9" ht="12.75">
      <c r="A1510" s="2"/>
      <c r="B1510" s="43"/>
      <c r="C1510" s="2"/>
      <c r="D1510" s="2"/>
      <c r="E1510" s="2"/>
      <c r="F1510" s="25"/>
      <c r="I1510" s="23"/>
    </row>
    <row r="1511" spans="1:9" ht="12.75">
      <c r="A1511" s="2"/>
      <c r="B1511" s="43"/>
      <c r="C1511" s="2"/>
      <c r="D1511" s="2"/>
      <c r="E1511" s="2"/>
      <c r="F1511" s="25"/>
      <c r="I1511" s="23"/>
    </row>
    <row r="1512" spans="1:9" ht="12.75">
      <c r="A1512" s="2"/>
      <c r="B1512" s="43"/>
      <c r="C1512" s="2"/>
      <c r="D1512" s="2"/>
      <c r="E1512" s="2"/>
      <c r="F1512" s="25"/>
      <c r="I1512" s="23"/>
    </row>
    <row r="1513" spans="1:9" ht="12.75">
      <c r="A1513" s="2"/>
      <c r="B1513" s="43"/>
      <c r="C1513" s="2"/>
      <c r="D1513" s="2"/>
      <c r="E1513" s="2"/>
      <c r="F1513" s="25"/>
      <c r="I1513" s="23"/>
    </row>
    <row r="1514" spans="1:9" ht="12.75">
      <c r="A1514" s="2"/>
      <c r="B1514" s="43"/>
      <c r="C1514" s="2"/>
      <c r="D1514" s="2"/>
      <c r="E1514" s="2"/>
      <c r="F1514" s="25"/>
      <c r="I1514" s="23"/>
    </row>
    <row r="1515" spans="1:9" ht="12.75">
      <c r="A1515" s="2"/>
      <c r="B1515" s="43"/>
      <c r="C1515" s="2"/>
      <c r="D1515" s="2"/>
      <c r="E1515" s="2"/>
      <c r="F1515" s="25"/>
      <c r="I1515" s="23"/>
    </row>
    <row r="1516" spans="1:9" ht="12.75">
      <c r="A1516" s="2"/>
      <c r="B1516" s="43"/>
      <c r="C1516" s="2"/>
      <c r="D1516" s="2"/>
      <c r="E1516" s="2"/>
      <c r="F1516" s="25"/>
      <c r="I1516" s="23"/>
    </row>
    <row r="1517" spans="1:9" ht="12.75">
      <c r="A1517" s="2"/>
      <c r="B1517" s="43"/>
      <c r="C1517" s="2"/>
      <c r="D1517" s="2"/>
      <c r="E1517" s="2"/>
      <c r="F1517" s="25"/>
      <c r="I1517" s="23"/>
    </row>
    <row r="1518" spans="1:9" ht="12.75">
      <c r="A1518" s="2"/>
      <c r="B1518" s="43"/>
      <c r="C1518" s="2"/>
      <c r="D1518" s="2"/>
      <c r="E1518" s="2"/>
      <c r="F1518" s="25"/>
      <c r="I1518" s="23"/>
    </row>
    <row r="1519" spans="1:9" ht="12.75">
      <c r="A1519" s="2"/>
      <c r="B1519" s="43"/>
      <c r="C1519" s="2"/>
      <c r="D1519" s="2"/>
      <c r="E1519" s="2"/>
      <c r="F1519" s="25"/>
      <c r="I1519" s="23"/>
    </row>
    <row r="1520" spans="1:9" ht="12.75">
      <c r="A1520" s="2"/>
      <c r="B1520" s="43"/>
      <c r="C1520" s="2"/>
      <c r="D1520" s="2"/>
      <c r="E1520" s="2"/>
      <c r="F1520" s="25"/>
      <c r="I1520" s="23"/>
    </row>
    <row r="1521" spans="1:9" ht="12.75">
      <c r="A1521" s="2"/>
      <c r="B1521" s="43"/>
      <c r="C1521" s="2"/>
      <c r="D1521" s="2"/>
      <c r="E1521" s="2"/>
      <c r="F1521" s="25"/>
      <c r="I1521" s="23"/>
    </row>
    <row r="1522" spans="1:9" ht="12.75">
      <c r="A1522" s="2"/>
      <c r="B1522" s="43"/>
      <c r="C1522" s="2"/>
      <c r="D1522" s="2"/>
      <c r="E1522" s="2"/>
      <c r="F1522" s="25"/>
      <c r="I1522" s="23"/>
    </row>
    <row r="1523" spans="1:9" ht="12.75">
      <c r="A1523" s="2"/>
      <c r="B1523" s="43"/>
      <c r="C1523" s="2"/>
      <c r="D1523" s="2"/>
      <c r="E1523" s="2"/>
      <c r="F1523" s="25"/>
      <c r="I1523" s="23"/>
    </row>
    <row r="1524" spans="1:9" ht="12.75">
      <c r="A1524" s="2"/>
      <c r="B1524" s="43"/>
      <c r="C1524" s="2"/>
      <c r="D1524" s="2"/>
      <c r="E1524" s="2"/>
      <c r="F1524" s="25"/>
      <c r="I1524" s="23"/>
    </row>
    <row r="1525" spans="1:9" ht="12.75">
      <c r="A1525" s="2"/>
      <c r="B1525" s="43"/>
      <c r="C1525" s="2"/>
      <c r="D1525" s="2"/>
      <c r="E1525" s="2"/>
      <c r="F1525" s="25"/>
      <c r="I1525" s="23"/>
    </row>
    <row r="1526" spans="1:9" ht="12.75">
      <c r="A1526" s="2"/>
      <c r="B1526" s="43"/>
      <c r="C1526" s="2"/>
      <c r="D1526" s="2"/>
      <c r="E1526" s="2"/>
      <c r="F1526" s="25"/>
      <c r="I1526" s="23"/>
    </row>
    <row r="1527" spans="1:9" ht="12.75">
      <c r="A1527" s="2"/>
      <c r="B1527" s="43"/>
      <c r="C1527" s="2"/>
      <c r="D1527" s="2"/>
      <c r="E1527" s="2"/>
      <c r="F1527" s="25"/>
      <c r="I1527" s="23"/>
    </row>
    <row r="1528" spans="1:9" ht="12.75">
      <c r="A1528" s="2"/>
      <c r="B1528" s="43"/>
      <c r="C1528" s="2"/>
      <c r="D1528" s="2"/>
      <c r="E1528" s="2"/>
      <c r="F1528" s="25"/>
      <c r="I1528" s="23"/>
    </row>
    <row r="1529" spans="1:9" ht="12.75">
      <c r="A1529" s="2"/>
      <c r="B1529" s="43"/>
      <c r="C1529" s="2"/>
      <c r="D1529" s="2"/>
      <c r="E1529" s="2"/>
      <c r="F1529" s="25"/>
      <c r="I1529" s="23"/>
    </row>
    <row r="1530" spans="1:9" ht="12.75">
      <c r="A1530" s="2"/>
      <c r="B1530" s="43"/>
      <c r="C1530" s="2"/>
      <c r="D1530" s="2"/>
      <c r="E1530" s="2"/>
      <c r="F1530" s="25"/>
      <c r="I1530" s="23"/>
    </row>
    <row r="1531" spans="1:9" ht="12.75">
      <c r="A1531" s="2"/>
      <c r="B1531" s="43"/>
      <c r="C1531" s="2"/>
      <c r="D1531" s="2"/>
      <c r="E1531" s="2"/>
      <c r="F1531" s="25"/>
      <c r="I1531" s="23"/>
    </row>
    <row r="1532" spans="1:9" ht="12.75">
      <c r="A1532" s="2"/>
      <c r="B1532" s="43"/>
      <c r="C1532" s="2"/>
      <c r="D1532" s="2"/>
      <c r="E1532" s="2"/>
      <c r="F1532" s="25"/>
      <c r="I1532" s="23"/>
    </row>
    <row r="1533" spans="1:9" ht="12.75">
      <c r="A1533" s="2"/>
      <c r="B1533" s="43"/>
      <c r="C1533" s="2"/>
      <c r="D1533" s="2"/>
      <c r="E1533" s="2"/>
      <c r="F1533" s="25"/>
      <c r="I1533" s="23"/>
    </row>
    <row r="1534" spans="1:9" ht="12.75">
      <c r="A1534" s="2"/>
      <c r="B1534" s="43"/>
      <c r="C1534" s="2"/>
      <c r="D1534" s="2"/>
      <c r="E1534" s="2"/>
      <c r="F1534" s="25"/>
      <c r="I1534" s="23"/>
    </row>
    <row r="1535" spans="1:9" ht="12.75">
      <c r="A1535" s="2"/>
      <c r="B1535" s="43"/>
      <c r="C1535" s="2"/>
      <c r="D1535" s="2"/>
      <c r="E1535" s="2"/>
      <c r="F1535" s="25"/>
      <c r="I1535" s="23"/>
    </row>
    <row r="1536" spans="1:9" ht="12.75">
      <c r="A1536" s="2"/>
      <c r="B1536" s="43"/>
      <c r="C1536" s="2"/>
      <c r="D1536" s="2"/>
      <c r="E1536" s="2"/>
      <c r="F1536" s="25"/>
      <c r="I1536" s="23"/>
    </row>
    <row r="1537" spans="1:9" ht="12.75">
      <c r="A1537" s="2"/>
      <c r="B1537" s="43"/>
      <c r="C1537" s="2"/>
      <c r="D1537" s="2"/>
      <c r="E1537" s="2"/>
      <c r="F1537" s="25"/>
      <c r="I1537" s="23"/>
    </row>
    <row r="1538" spans="1:9" ht="12.75">
      <c r="A1538" s="2"/>
      <c r="B1538" s="43"/>
      <c r="C1538" s="2"/>
      <c r="D1538" s="2"/>
      <c r="E1538" s="2"/>
      <c r="F1538" s="25"/>
      <c r="I1538" s="23"/>
    </row>
    <row r="1539" spans="1:9" ht="12.75">
      <c r="A1539" s="2"/>
      <c r="B1539" s="43"/>
      <c r="C1539" s="2"/>
      <c r="D1539" s="2"/>
      <c r="E1539" s="2"/>
      <c r="F1539" s="25"/>
      <c r="I1539" s="23"/>
    </row>
    <row r="1540" spans="1:9" ht="12.75">
      <c r="A1540" s="2"/>
      <c r="B1540" s="43"/>
      <c r="C1540" s="2"/>
      <c r="D1540" s="2"/>
      <c r="E1540" s="2"/>
      <c r="F1540" s="25"/>
      <c r="I1540" s="23"/>
    </row>
    <row r="1541" spans="1:9" ht="12.75">
      <c r="A1541" s="2"/>
      <c r="B1541" s="43"/>
      <c r="C1541" s="2"/>
      <c r="D1541" s="2"/>
      <c r="E1541" s="2"/>
      <c r="F1541" s="25"/>
      <c r="I1541" s="23"/>
    </row>
    <row r="1542" spans="1:9" ht="12.75">
      <c r="A1542" s="2"/>
      <c r="B1542" s="43"/>
      <c r="C1542" s="2"/>
      <c r="D1542" s="2"/>
      <c r="E1542" s="2"/>
      <c r="F1542" s="25"/>
      <c r="I1542" s="23"/>
    </row>
    <row r="1543" spans="1:9" ht="12.75">
      <c r="A1543" s="2"/>
      <c r="B1543" s="43"/>
      <c r="C1543" s="2"/>
      <c r="D1543" s="2"/>
      <c r="E1543" s="2"/>
      <c r="F1543" s="25"/>
      <c r="I1543" s="23"/>
    </row>
    <row r="1544" spans="1:9" ht="12.75">
      <c r="A1544" s="2"/>
      <c r="B1544" s="43"/>
      <c r="C1544" s="2"/>
      <c r="D1544" s="2"/>
      <c r="E1544" s="2"/>
      <c r="F1544" s="25"/>
      <c r="I1544" s="23"/>
    </row>
    <row r="1545" spans="1:9" ht="12.75">
      <c r="A1545" s="2"/>
      <c r="B1545" s="43"/>
      <c r="C1545" s="2"/>
      <c r="D1545" s="2"/>
      <c r="E1545" s="2"/>
      <c r="F1545" s="25"/>
      <c r="I1545" s="23"/>
    </row>
    <row r="1546" spans="1:9" ht="12.75">
      <c r="A1546" s="2"/>
      <c r="B1546" s="43"/>
      <c r="C1546" s="2"/>
      <c r="D1546" s="2"/>
      <c r="E1546" s="2"/>
      <c r="F1546" s="25"/>
      <c r="I1546" s="23"/>
    </row>
    <row r="1547" spans="1:9" ht="12.75">
      <c r="A1547" s="2"/>
      <c r="B1547" s="43"/>
      <c r="C1547" s="2"/>
      <c r="D1547" s="2"/>
      <c r="E1547" s="2"/>
      <c r="F1547" s="25"/>
      <c r="I1547" s="23"/>
    </row>
    <row r="1548" spans="1:9" ht="12.75">
      <c r="A1548" s="2"/>
      <c r="B1548" s="43"/>
      <c r="C1548" s="2"/>
      <c r="D1548" s="2"/>
      <c r="E1548" s="2"/>
      <c r="F1548" s="25"/>
      <c r="I1548" s="23"/>
    </row>
    <row r="1549" spans="1:9" ht="12.75">
      <c r="A1549" s="2"/>
      <c r="B1549" s="43"/>
      <c r="C1549" s="2"/>
      <c r="D1549" s="2"/>
      <c r="E1549" s="2"/>
      <c r="F1549" s="25"/>
      <c r="I1549" s="23"/>
    </row>
    <row r="1550" spans="1:9" ht="12.75">
      <c r="A1550" s="2"/>
      <c r="B1550" s="43"/>
      <c r="C1550" s="2"/>
      <c r="D1550" s="2"/>
      <c r="E1550" s="2"/>
      <c r="F1550" s="25"/>
      <c r="I1550" s="23"/>
    </row>
    <row r="1551" spans="1:9" ht="12.75">
      <c r="A1551" s="2"/>
      <c r="B1551" s="43"/>
      <c r="C1551" s="2"/>
      <c r="D1551" s="2"/>
      <c r="E1551" s="2"/>
      <c r="F1551" s="25"/>
      <c r="I1551" s="23"/>
    </row>
    <row r="1552" spans="1:9" ht="12.75">
      <c r="A1552" s="2"/>
      <c r="B1552" s="43"/>
      <c r="C1552" s="2"/>
      <c r="D1552" s="2"/>
      <c r="E1552" s="2"/>
      <c r="F1552" s="25"/>
      <c r="I1552" s="23"/>
    </row>
    <row r="1553" spans="1:9" ht="12.75">
      <c r="A1553" s="2"/>
      <c r="B1553" s="43"/>
      <c r="C1553" s="2"/>
      <c r="D1553" s="2"/>
      <c r="E1553" s="2"/>
      <c r="F1553" s="25"/>
      <c r="I1553" s="23"/>
    </row>
    <row r="1554" spans="1:9" ht="12.75">
      <c r="A1554" s="2"/>
      <c r="B1554" s="43"/>
      <c r="C1554" s="2"/>
      <c r="D1554" s="2"/>
      <c r="E1554" s="2"/>
      <c r="F1554" s="25"/>
      <c r="I1554" s="23"/>
    </row>
    <row r="1555" spans="1:9" ht="12.75">
      <c r="A1555" s="2"/>
      <c r="B1555" s="43"/>
      <c r="C1555" s="2"/>
      <c r="D1555" s="2"/>
      <c r="E1555" s="2"/>
      <c r="F1555" s="25"/>
      <c r="I1555" s="23"/>
    </row>
    <row r="1556" spans="1:9" ht="12.75">
      <c r="A1556" s="2"/>
      <c r="B1556" s="43"/>
      <c r="C1556" s="2"/>
      <c r="D1556" s="2"/>
      <c r="E1556" s="2"/>
      <c r="F1556" s="25"/>
      <c r="I1556" s="23"/>
    </row>
    <row r="1557" spans="1:9" ht="12.75">
      <c r="A1557" s="2"/>
      <c r="B1557" s="43"/>
      <c r="C1557" s="2"/>
      <c r="D1557" s="2"/>
      <c r="E1557" s="2"/>
      <c r="F1557" s="25"/>
      <c r="I1557" s="23"/>
    </row>
    <row r="1558" spans="1:9" ht="12.75">
      <c r="A1558" s="2"/>
      <c r="B1558" s="43"/>
      <c r="C1558" s="2"/>
      <c r="D1558" s="2"/>
      <c r="E1558" s="2"/>
      <c r="F1558" s="25"/>
      <c r="I1558" s="23"/>
    </row>
    <row r="1559" spans="1:9" ht="12.75">
      <c r="A1559" s="2"/>
      <c r="B1559" s="43"/>
      <c r="C1559" s="2"/>
      <c r="D1559" s="2"/>
      <c r="E1559" s="2"/>
      <c r="F1559" s="25"/>
      <c r="I1559" s="23"/>
    </row>
    <row r="1560" spans="1:9" ht="12.75">
      <c r="A1560" s="2"/>
      <c r="B1560" s="43"/>
      <c r="C1560" s="2"/>
      <c r="D1560" s="2"/>
      <c r="E1560" s="2"/>
      <c r="F1560" s="25"/>
      <c r="I1560" s="23"/>
    </row>
    <row r="1561" spans="1:9" ht="12.75">
      <c r="A1561" s="2"/>
      <c r="B1561" s="43"/>
      <c r="C1561" s="2"/>
      <c r="D1561" s="2"/>
      <c r="E1561" s="2"/>
      <c r="F1561" s="25"/>
      <c r="I1561" s="23"/>
    </row>
    <row r="1562" spans="1:9" ht="12.75">
      <c r="A1562" s="2"/>
      <c r="B1562" s="43"/>
      <c r="C1562" s="2"/>
      <c r="D1562" s="2"/>
      <c r="E1562" s="2"/>
      <c r="F1562" s="25"/>
      <c r="I1562" s="23"/>
    </row>
    <row r="1563" spans="1:9" ht="12.75">
      <c r="A1563" s="2"/>
      <c r="B1563" s="43"/>
      <c r="C1563" s="2"/>
      <c r="D1563" s="2"/>
      <c r="E1563" s="2"/>
      <c r="F1563" s="25"/>
      <c r="I1563" s="23"/>
    </row>
    <row r="1564" spans="1:9" ht="12.75">
      <c r="A1564" s="2"/>
      <c r="B1564" s="43"/>
      <c r="C1564" s="2"/>
      <c r="D1564" s="2"/>
      <c r="E1564" s="2"/>
      <c r="F1564" s="25"/>
      <c r="I1564" s="23"/>
    </row>
    <row r="1565" spans="1:9" ht="12.75">
      <c r="A1565" s="2"/>
      <c r="B1565" s="43"/>
      <c r="C1565" s="2"/>
      <c r="D1565" s="2"/>
      <c r="E1565" s="2"/>
      <c r="F1565" s="25"/>
      <c r="I1565" s="23"/>
    </row>
    <row r="1566" spans="1:9" ht="12.75">
      <c r="A1566" s="2"/>
      <c r="B1566" s="43"/>
      <c r="C1566" s="2"/>
      <c r="D1566" s="2"/>
      <c r="E1566" s="2"/>
      <c r="F1566" s="25"/>
      <c r="I1566" s="23"/>
    </row>
    <row r="1567" spans="1:9" ht="12.75">
      <c r="A1567" s="2"/>
      <c r="B1567" s="43"/>
      <c r="C1567" s="2"/>
      <c r="D1567" s="2"/>
      <c r="E1567" s="2"/>
      <c r="F1567" s="25"/>
      <c r="I1567" s="23"/>
    </row>
    <row r="1568" spans="1:9" ht="12.75">
      <c r="A1568" s="2"/>
      <c r="B1568" s="43"/>
      <c r="C1568" s="2"/>
      <c r="D1568" s="2"/>
      <c r="E1568" s="2"/>
      <c r="F1568" s="25"/>
      <c r="I1568" s="23"/>
    </row>
    <row r="1569" spans="1:9" ht="12.75">
      <c r="A1569" s="2"/>
      <c r="B1569" s="43"/>
      <c r="C1569" s="2"/>
      <c r="D1569" s="2"/>
      <c r="E1569" s="2"/>
      <c r="F1569" s="25"/>
      <c r="I1569" s="23"/>
    </row>
    <row r="1570" spans="1:9" ht="12.75">
      <c r="A1570" s="2"/>
      <c r="B1570" s="43"/>
      <c r="C1570" s="2"/>
      <c r="D1570" s="2"/>
      <c r="E1570" s="2"/>
      <c r="F1570" s="25"/>
      <c r="I1570" s="23"/>
    </row>
    <row r="1571" spans="1:9" ht="12.75">
      <c r="A1571" s="2"/>
      <c r="B1571" s="43"/>
      <c r="C1571" s="2"/>
      <c r="D1571" s="2"/>
      <c r="E1571" s="2"/>
      <c r="F1571" s="25"/>
      <c r="I1571" s="23"/>
    </row>
    <row r="1572" spans="1:9" ht="12.75">
      <c r="A1572" s="2"/>
      <c r="B1572" s="43"/>
      <c r="C1572" s="2"/>
      <c r="D1572" s="2"/>
      <c r="E1572" s="2"/>
      <c r="F1572" s="25"/>
      <c r="I1572" s="23"/>
    </row>
    <row r="1573" spans="1:9" ht="12.75">
      <c r="A1573" s="2"/>
      <c r="B1573" s="43"/>
      <c r="C1573" s="2"/>
      <c r="D1573" s="2"/>
      <c r="E1573" s="2"/>
      <c r="F1573" s="25"/>
      <c r="I1573" s="23"/>
    </row>
    <row r="1574" spans="1:9" ht="12.75">
      <c r="A1574" s="2"/>
      <c r="B1574" s="43"/>
      <c r="C1574" s="2"/>
      <c r="D1574" s="2"/>
      <c r="E1574" s="2"/>
      <c r="F1574" s="25"/>
      <c r="I1574" s="23"/>
    </row>
    <row r="1575" spans="1:9" ht="12.75">
      <c r="A1575" s="2"/>
      <c r="B1575" s="43"/>
      <c r="C1575" s="2"/>
      <c r="D1575" s="2"/>
      <c r="E1575" s="2"/>
      <c r="F1575" s="25"/>
      <c r="I1575" s="23"/>
    </row>
    <row r="1576" spans="1:9" ht="12.75">
      <c r="A1576" s="2"/>
      <c r="B1576" s="43"/>
      <c r="C1576" s="2"/>
      <c r="D1576" s="2"/>
      <c r="E1576" s="2"/>
      <c r="F1576" s="25"/>
      <c r="I1576" s="23"/>
    </row>
    <row r="1577" spans="1:9" ht="12.75">
      <c r="A1577" s="2"/>
      <c r="B1577" s="43"/>
      <c r="C1577" s="2"/>
      <c r="D1577" s="2"/>
      <c r="E1577" s="2"/>
      <c r="F1577" s="25"/>
      <c r="I1577" s="23"/>
    </row>
    <row r="1578" spans="1:9" ht="12.75">
      <c r="A1578" s="2"/>
      <c r="B1578" s="43"/>
      <c r="C1578" s="2"/>
      <c r="D1578" s="2"/>
      <c r="E1578" s="2"/>
      <c r="F1578" s="25"/>
      <c r="I1578" s="23"/>
    </row>
    <row r="1579" spans="1:9" ht="12.75">
      <c r="A1579" s="2"/>
      <c r="B1579" s="43"/>
      <c r="C1579" s="2"/>
      <c r="D1579" s="2"/>
      <c r="E1579" s="2"/>
      <c r="F1579" s="25"/>
      <c r="I1579" s="23"/>
    </row>
    <row r="1580" spans="1:9" ht="12.75">
      <c r="A1580" s="2"/>
      <c r="B1580" s="43"/>
      <c r="C1580" s="2"/>
      <c r="D1580" s="2"/>
      <c r="E1580" s="2"/>
      <c r="F1580" s="25"/>
      <c r="I1580" s="23"/>
    </row>
    <row r="1581" spans="1:9" ht="12.75">
      <c r="A1581" s="2"/>
      <c r="B1581" s="43"/>
      <c r="C1581" s="2"/>
      <c r="D1581" s="2"/>
      <c r="E1581" s="2"/>
      <c r="F1581" s="25"/>
      <c r="I1581" s="23"/>
    </row>
    <row r="1582" spans="1:9" ht="12.75">
      <c r="A1582" s="2"/>
      <c r="B1582" s="43"/>
      <c r="C1582" s="2"/>
      <c r="D1582" s="2"/>
      <c r="E1582" s="2"/>
      <c r="F1582" s="25"/>
      <c r="I1582" s="23"/>
    </row>
    <row r="1583" spans="1:9" ht="12.75">
      <c r="A1583" s="2"/>
      <c r="B1583" s="43"/>
      <c r="C1583" s="2"/>
      <c r="D1583" s="2"/>
      <c r="E1583" s="2"/>
      <c r="F1583" s="25"/>
      <c r="I1583" s="23"/>
    </row>
    <row r="1584" spans="1:9" ht="12.75">
      <c r="A1584" s="2"/>
      <c r="B1584" s="43"/>
      <c r="C1584" s="2"/>
      <c r="D1584" s="2"/>
      <c r="E1584" s="2"/>
      <c r="F1584" s="25"/>
      <c r="I1584" s="23"/>
    </row>
    <row r="1585" spans="1:9" ht="12.75">
      <c r="A1585" s="2"/>
      <c r="B1585" s="43"/>
      <c r="C1585" s="2"/>
      <c r="D1585" s="2"/>
      <c r="E1585" s="2"/>
      <c r="F1585" s="25"/>
      <c r="I1585" s="23"/>
    </row>
    <row r="1586" spans="1:9" ht="12.75">
      <c r="A1586" s="2"/>
      <c r="B1586" s="43"/>
      <c r="C1586" s="2"/>
      <c r="D1586" s="2"/>
      <c r="E1586" s="2"/>
      <c r="F1586" s="25"/>
      <c r="I1586" s="23"/>
    </row>
    <row r="1587" spans="1:9" ht="12.75">
      <c r="A1587" s="2"/>
      <c r="B1587" s="43"/>
      <c r="C1587" s="2"/>
      <c r="D1587" s="2"/>
      <c r="E1587" s="2"/>
      <c r="F1587" s="25"/>
      <c r="I1587" s="23"/>
    </row>
    <row r="1588" spans="1:9" ht="12.75">
      <c r="A1588" s="2"/>
      <c r="B1588" s="43"/>
      <c r="C1588" s="2"/>
      <c r="D1588" s="2"/>
      <c r="E1588" s="2"/>
      <c r="F1588" s="25"/>
      <c r="I1588" s="23"/>
    </row>
    <row r="1589" spans="1:9" ht="12.75">
      <c r="A1589" s="2"/>
      <c r="B1589" s="43"/>
      <c r="C1589" s="2"/>
      <c r="D1589" s="2"/>
      <c r="E1589" s="2"/>
      <c r="F1589" s="25"/>
      <c r="I1589" s="23"/>
    </row>
    <row r="1590" spans="1:9" ht="12.75">
      <c r="A1590" s="2"/>
      <c r="B1590" s="43"/>
      <c r="C1590" s="2"/>
      <c r="D1590" s="2"/>
      <c r="E1590" s="2"/>
      <c r="F1590" s="25"/>
      <c r="I1590" s="23"/>
    </row>
    <row r="1591" spans="1:9" ht="12.75">
      <c r="A1591" s="2"/>
      <c r="B1591" s="43"/>
      <c r="C1591" s="2"/>
      <c r="D1591" s="2"/>
      <c r="E1591" s="2"/>
      <c r="F1591" s="25"/>
      <c r="I1591" s="23"/>
    </row>
    <row r="1592" spans="1:9" ht="12.75">
      <c r="A1592" s="2"/>
      <c r="B1592" s="43"/>
      <c r="C1592" s="2"/>
      <c r="D1592" s="2"/>
      <c r="E1592" s="2"/>
      <c r="F1592" s="25"/>
      <c r="I1592" s="23"/>
    </row>
    <row r="1593" spans="1:9" ht="12.75">
      <c r="A1593" s="2"/>
      <c r="B1593" s="43"/>
      <c r="C1593" s="2"/>
      <c r="D1593" s="2"/>
      <c r="E1593" s="2"/>
      <c r="F1593" s="25"/>
      <c r="I1593" s="23"/>
    </row>
    <row r="1594" spans="1:9" ht="12.75">
      <c r="A1594" s="2"/>
      <c r="B1594" s="43"/>
      <c r="C1594" s="2"/>
      <c r="D1594" s="2"/>
      <c r="E1594" s="2"/>
      <c r="F1594" s="25"/>
      <c r="I1594" s="23"/>
    </row>
    <row r="1595" spans="1:9" ht="12.75">
      <c r="A1595" s="2"/>
      <c r="B1595" s="43"/>
      <c r="C1595" s="2"/>
      <c r="D1595" s="2"/>
      <c r="E1595" s="2"/>
      <c r="F1595" s="25"/>
      <c r="I1595" s="23"/>
    </row>
    <row r="1596" spans="1:9" ht="12.75">
      <c r="A1596" s="2"/>
      <c r="B1596" s="43"/>
      <c r="C1596" s="2"/>
      <c r="D1596" s="2"/>
      <c r="E1596" s="2"/>
      <c r="F1596" s="25"/>
      <c r="I1596" s="23"/>
    </row>
    <row r="1597" spans="1:9" ht="12.75">
      <c r="A1597" s="2"/>
      <c r="B1597" s="43"/>
      <c r="C1597" s="2"/>
      <c r="D1597" s="2"/>
      <c r="E1597" s="2"/>
      <c r="F1597" s="25"/>
      <c r="I1597" s="23"/>
    </row>
    <row r="1598" spans="1:9" ht="12.75">
      <c r="A1598" s="2"/>
      <c r="B1598" s="43"/>
      <c r="C1598" s="2"/>
      <c r="D1598" s="2"/>
      <c r="E1598" s="2"/>
      <c r="F1598" s="25"/>
      <c r="I1598" s="23"/>
    </row>
    <row r="1599" spans="1:9" ht="12.75">
      <c r="A1599" s="2"/>
      <c r="B1599" s="43"/>
      <c r="C1599" s="2"/>
      <c r="D1599" s="2"/>
      <c r="E1599" s="2"/>
      <c r="F1599" s="25"/>
      <c r="I1599" s="23"/>
    </row>
    <row r="1600" spans="1:9" ht="12.75">
      <c r="A1600" s="2"/>
      <c r="B1600" s="43"/>
      <c r="C1600" s="2"/>
      <c r="D1600" s="2"/>
      <c r="E1600" s="2"/>
      <c r="F1600" s="25"/>
      <c r="I1600" s="23"/>
    </row>
    <row r="1601" spans="1:9" ht="12.75">
      <c r="A1601" s="2"/>
      <c r="B1601" s="43"/>
      <c r="C1601" s="2"/>
      <c r="D1601" s="2"/>
      <c r="E1601" s="2"/>
      <c r="F1601" s="25"/>
      <c r="I1601" s="23"/>
    </row>
    <row r="1602" spans="1:9" ht="12.75">
      <c r="A1602" s="2"/>
      <c r="B1602" s="43"/>
      <c r="C1602" s="2"/>
      <c r="D1602" s="2"/>
      <c r="E1602" s="2"/>
      <c r="F1602" s="25"/>
      <c r="I1602" s="23"/>
    </row>
    <row r="1603" spans="1:9" ht="12.75">
      <c r="A1603" s="2"/>
      <c r="B1603" s="43"/>
      <c r="C1603" s="2"/>
      <c r="D1603" s="2"/>
      <c r="E1603" s="2"/>
      <c r="F1603" s="25"/>
      <c r="I1603" s="23"/>
    </row>
    <row r="1604" spans="1:9" ht="12.75">
      <c r="A1604" s="2"/>
      <c r="B1604" s="43"/>
      <c r="C1604" s="2"/>
      <c r="D1604" s="2"/>
      <c r="E1604" s="2"/>
      <c r="F1604" s="25"/>
      <c r="I1604" s="23"/>
    </row>
    <row r="1605" spans="1:9" ht="12.75">
      <c r="A1605" s="2"/>
      <c r="B1605" s="43"/>
      <c r="C1605" s="2"/>
      <c r="D1605" s="2"/>
      <c r="E1605" s="2"/>
      <c r="F1605" s="25"/>
      <c r="I1605" s="23"/>
    </row>
    <row r="1606" spans="1:9" ht="12.75">
      <c r="A1606" s="2"/>
      <c r="B1606" s="43"/>
      <c r="C1606" s="2"/>
      <c r="D1606" s="2"/>
      <c r="E1606" s="2"/>
      <c r="F1606" s="25"/>
      <c r="I1606" s="23"/>
    </row>
    <row r="1607" spans="1:9" ht="12.75">
      <c r="A1607" s="2"/>
      <c r="B1607" s="43"/>
      <c r="C1607" s="2"/>
      <c r="D1607" s="2"/>
      <c r="E1607" s="2"/>
      <c r="F1607" s="25"/>
      <c r="I1607" s="23"/>
    </row>
    <row r="1608" spans="1:9" ht="12.75">
      <c r="A1608" s="2"/>
      <c r="B1608" s="43"/>
      <c r="C1608" s="2"/>
      <c r="D1608" s="2"/>
      <c r="E1608" s="2"/>
      <c r="F1608" s="25"/>
      <c r="I1608" s="23"/>
    </row>
    <row r="1609" spans="1:9" ht="12.75">
      <c r="A1609" s="2"/>
      <c r="B1609" s="43"/>
      <c r="C1609" s="2"/>
      <c r="D1609" s="2"/>
      <c r="E1609" s="2"/>
      <c r="F1609" s="25"/>
      <c r="I1609" s="23"/>
    </row>
    <row r="1610" spans="1:9" ht="12.75">
      <c r="A1610" s="2"/>
      <c r="B1610" s="43"/>
      <c r="C1610" s="2"/>
      <c r="D1610" s="2"/>
      <c r="E1610" s="2"/>
      <c r="F1610" s="25"/>
      <c r="I1610" s="23"/>
    </row>
    <row r="1611" spans="1:9" ht="12.75">
      <c r="A1611" s="2"/>
      <c r="B1611" s="43"/>
      <c r="C1611" s="2"/>
      <c r="D1611" s="2"/>
      <c r="E1611" s="2"/>
      <c r="F1611" s="25"/>
      <c r="I1611" s="23"/>
    </row>
    <row r="1612" spans="1:9" ht="12.75">
      <c r="A1612" s="2"/>
      <c r="B1612" s="43"/>
      <c r="C1612" s="2"/>
      <c r="D1612" s="2"/>
      <c r="E1612" s="2"/>
      <c r="F1612" s="25"/>
      <c r="I1612" s="23"/>
    </row>
    <row r="1613" spans="1:9" ht="12.75">
      <c r="A1613" s="2"/>
      <c r="B1613" s="43"/>
      <c r="C1613" s="2"/>
      <c r="D1613" s="2"/>
      <c r="E1613" s="2"/>
      <c r="F1613" s="25"/>
      <c r="I1613" s="23"/>
    </row>
    <row r="1614" spans="1:9" ht="12.75">
      <c r="A1614" s="2"/>
      <c r="B1614" s="43"/>
      <c r="C1614" s="2"/>
      <c r="D1614" s="2"/>
      <c r="E1614" s="2"/>
      <c r="F1614" s="25"/>
      <c r="I1614" s="23"/>
    </row>
    <row r="1615" spans="1:9" ht="12.75">
      <c r="A1615" s="2"/>
      <c r="B1615" s="43"/>
      <c r="C1615" s="2"/>
      <c r="D1615" s="2"/>
      <c r="E1615" s="2"/>
      <c r="F1615" s="25"/>
      <c r="I1615" s="23"/>
    </row>
    <row r="1616" spans="1:9" ht="12.75">
      <c r="A1616" s="2"/>
      <c r="B1616" s="43"/>
      <c r="C1616" s="2"/>
      <c r="D1616" s="2"/>
      <c r="E1616" s="2"/>
      <c r="F1616" s="25"/>
      <c r="I1616" s="23"/>
    </row>
    <row r="1617" spans="1:9" ht="12.75">
      <c r="A1617" s="2"/>
      <c r="B1617" s="43"/>
      <c r="C1617" s="2"/>
      <c r="D1617" s="2"/>
      <c r="E1617" s="2"/>
      <c r="F1617" s="25"/>
      <c r="I1617" s="23"/>
    </row>
    <row r="1618" spans="1:9" ht="12.75">
      <c r="A1618" s="2"/>
      <c r="B1618" s="43"/>
      <c r="C1618" s="2"/>
      <c r="D1618" s="2"/>
      <c r="E1618" s="2"/>
      <c r="F1618" s="25"/>
      <c r="I1618" s="23"/>
    </row>
    <row r="1619" spans="1:9" ht="12.75">
      <c r="A1619" s="2"/>
      <c r="B1619" s="43"/>
      <c r="C1619" s="2"/>
      <c r="D1619" s="2"/>
      <c r="E1619" s="2"/>
      <c r="F1619" s="25"/>
      <c r="I1619" s="23"/>
    </row>
    <row r="1620" spans="1:9" ht="12.75">
      <c r="A1620" s="2"/>
      <c r="B1620" s="43"/>
      <c r="C1620" s="2"/>
      <c r="D1620" s="2"/>
      <c r="E1620" s="2"/>
      <c r="F1620" s="25"/>
      <c r="I1620" s="23"/>
    </row>
    <row r="1621" spans="1:9" ht="12.75">
      <c r="A1621" s="2"/>
      <c r="B1621" s="43"/>
      <c r="C1621" s="2"/>
      <c r="D1621" s="2"/>
      <c r="E1621" s="2"/>
      <c r="F1621" s="25"/>
      <c r="I1621" s="23"/>
    </row>
    <row r="1622" spans="1:9" ht="12.75">
      <c r="A1622" s="2"/>
      <c r="B1622" s="43"/>
      <c r="C1622" s="2"/>
      <c r="D1622" s="2"/>
      <c r="E1622" s="2"/>
      <c r="F1622" s="25"/>
      <c r="I1622" s="23"/>
    </row>
    <row r="1623" spans="1:9" ht="12.75">
      <c r="A1623" s="2"/>
      <c r="B1623" s="43"/>
      <c r="C1623" s="2"/>
      <c r="D1623" s="2"/>
      <c r="E1623" s="2"/>
      <c r="F1623" s="25"/>
      <c r="I1623" s="23"/>
    </row>
    <row r="1624" spans="1:9" ht="12.75">
      <c r="A1624" s="2"/>
      <c r="B1624" s="43"/>
      <c r="C1624" s="2"/>
      <c r="D1624" s="2"/>
      <c r="E1624" s="2"/>
      <c r="F1624" s="25"/>
      <c r="I1624" s="23"/>
    </row>
    <row r="1625" spans="1:9" ht="12.75">
      <c r="A1625" s="2"/>
      <c r="B1625" s="43"/>
      <c r="C1625" s="2"/>
      <c r="D1625" s="2"/>
      <c r="E1625" s="2"/>
      <c r="F1625" s="25"/>
      <c r="I1625" s="23"/>
    </row>
    <row r="1626" spans="1:9" ht="12.75">
      <c r="A1626" s="2"/>
      <c r="B1626" s="43"/>
      <c r="C1626" s="2"/>
      <c r="D1626" s="2"/>
      <c r="E1626" s="2"/>
      <c r="F1626" s="25"/>
      <c r="I1626" s="23"/>
    </row>
    <row r="1627" spans="1:9" ht="12.75">
      <c r="A1627" s="2"/>
      <c r="B1627" s="43"/>
      <c r="C1627" s="2"/>
      <c r="D1627" s="2"/>
      <c r="E1627" s="2"/>
      <c r="F1627" s="25"/>
      <c r="I1627" s="23"/>
    </row>
    <row r="1628" spans="1:9" ht="12.75">
      <c r="A1628" s="2"/>
      <c r="B1628" s="43"/>
      <c r="C1628" s="2"/>
      <c r="D1628" s="2"/>
      <c r="E1628" s="2"/>
      <c r="F1628" s="25"/>
      <c r="I1628" s="23"/>
    </row>
    <row r="1629" spans="1:9" ht="12.75">
      <c r="A1629" s="2"/>
      <c r="B1629" s="43"/>
      <c r="C1629" s="2"/>
      <c r="D1629" s="2"/>
      <c r="E1629" s="2"/>
      <c r="F1629" s="25"/>
      <c r="I1629" s="23"/>
    </row>
    <row r="1630" spans="1:9" ht="12.75">
      <c r="A1630" s="2"/>
      <c r="B1630" s="43"/>
      <c r="C1630" s="2"/>
      <c r="D1630" s="2"/>
      <c r="E1630" s="2"/>
      <c r="F1630" s="25"/>
      <c r="I1630" s="23"/>
    </row>
    <row r="1631" spans="1:9" ht="12.75">
      <c r="A1631" s="2"/>
      <c r="B1631" s="43"/>
      <c r="C1631" s="2"/>
      <c r="D1631" s="2"/>
      <c r="E1631" s="2"/>
      <c r="F1631" s="25"/>
      <c r="I1631" s="23"/>
    </row>
    <row r="1632" spans="1:9" ht="12.75">
      <c r="A1632" s="2"/>
      <c r="B1632" s="43"/>
      <c r="C1632" s="2"/>
      <c r="D1632" s="2"/>
      <c r="E1632" s="2"/>
      <c r="F1632" s="25"/>
      <c r="I1632" s="23"/>
    </row>
    <row r="1633" spans="1:9" ht="12.75">
      <c r="A1633" s="2"/>
      <c r="B1633" s="43"/>
      <c r="C1633" s="2"/>
      <c r="D1633" s="2"/>
      <c r="E1633" s="2"/>
      <c r="F1633" s="25"/>
      <c r="I1633" s="23"/>
    </row>
    <row r="1634" spans="1:9" ht="12.75">
      <c r="A1634" s="2"/>
      <c r="B1634" s="43"/>
      <c r="C1634" s="2"/>
      <c r="D1634" s="2"/>
      <c r="E1634" s="2"/>
      <c r="F1634" s="25"/>
      <c r="I1634" s="23"/>
    </row>
    <row r="1635" spans="1:9" ht="12.75">
      <c r="A1635" s="2"/>
      <c r="B1635" s="43"/>
      <c r="C1635" s="2"/>
      <c r="D1635" s="2"/>
      <c r="E1635" s="2"/>
      <c r="F1635" s="25"/>
      <c r="I1635" s="23"/>
    </row>
    <row r="1636" spans="1:9" ht="12.75">
      <c r="A1636" s="2"/>
      <c r="B1636" s="43"/>
      <c r="C1636" s="2"/>
      <c r="D1636" s="2"/>
      <c r="E1636" s="2"/>
      <c r="F1636" s="25"/>
      <c r="I1636" s="23"/>
    </row>
    <row r="1637" spans="1:9" ht="12.75">
      <c r="A1637" s="2"/>
      <c r="B1637" s="43"/>
      <c r="C1637" s="2"/>
      <c r="D1637" s="2"/>
      <c r="E1637" s="2"/>
      <c r="F1637" s="25"/>
      <c r="I1637" s="23"/>
    </row>
    <row r="1638" spans="1:9" ht="12.75">
      <c r="A1638" s="2"/>
      <c r="B1638" s="43"/>
      <c r="C1638" s="2"/>
      <c r="D1638" s="2"/>
      <c r="E1638" s="2"/>
      <c r="F1638" s="25"/>
      <c r="I1638" s="23"/>
    </row>
    <row r="1639" spans="1:9" ht="12.75">
      <c r="A1639" s="2"/>
      <c r="B1639" s="43"/>
      <c r="C1639" s="2"/>
      <c r="D1639" s="2"/>
      <c r="E1639" s="2"/>
      <c r="F1639" s="25"/>
      <c r="I1639" s="23"/>
    </row>
    <row r="1640" spans="1:9" ht="12.75">
      <c r="A1640" s="2"/>
      <c r="B1640" s="43"/>
      <c r="C1640" s="2"/>
      <c r="D1640" s="2"/>
      <c r="E1640" s="2"/>
      <c r="F1640" s="25"/>
      <c r="I1640" s="23"/>
    </row>
    <row r="1641" spans="1:9" ht="12.75">
      <c r="A1641" s="2"/>
      <c r="B1641" s="43"/>
      <c r="C1641" s="2"/>
      <c r="D1641" s="2"/>
      <c r="E1641" s="2"/>
      <c r="F1641" s="25"/>
      <c r="I1641" s="23"/>
    </row>
    <row r="1642" spans="6:9" ht="12.75">
      <c r="F1642" s="25"/>
      <c r="I1642" s="23"/>
    </row>
    <row r="1643" spans="6:9" ht="12.75">
      <c r="F1643" s="25"/>
      <c r="I1643" s="23"/>
    </row>
    <row r="1644" spans="6:9" ht="12.75">
      <c r="F1644" s="25"/>
      <c r="I1644" s="23"/>
    </row>
    <row r="1645" spans="6:9" ht="12.75">
      <c r="F1645" s="25"/>
      <c r="I1645" s="23"/>
    </row>
    <row r="1646" spans="6:9" ht="12.75">
      <c r="F1646" s="25"/>
      <c r="I1646" s="23"/>
    </row>
    <row r="1647" spans="6:9" ht="12.75">
      <c r="F1647" s="25"/>
      <c r="I1647" s="23"/>
    </row>
    <row r="1648" spans="6:9" ht="12.75">
      <c r="F1648" s="25"/>
      <c r="I1648" s="23"/>
    </row>
    <row r="1649" spans="6:9" ht="12.75">
      <c r="F1649" s="25"/>
      <c r="I1649" s="23"/>
    </row>
    <row r="1650" spans="6:9" ht="12.75">
      <c r="F1650" s="25"/>
      <c r="I1650" s="23"/>
    </row>
    <row r="1651" spans="6:9" ht="12.75">
      <c r="F1651" s="25"/>
      <c r="I1651" s="23"/>
    </row>
    <row r="1652" spans="6:9" ht="12.75">
      <c r="F1652" s="25"/>
      <c r="I1652" s="23"/>
    </row>
    <row r="1653" spans="6:9" ht="12.75">
      <c r="F1653" s="25"/>
      <c r="I1653" s="23"/>
    </row>
    <row r="1654" spans="6:9" ht="12.75">
      <c r="F1654" s="25"/>
      <c r="I1654" s="23"/>
    </row>
    <row r="1655" spans="6:9" ht="12.75">
      <c r="F1655" s="25"/>
      <c r="I1655" s="23"/>
    </row>
    <row r="1656" spans="6:9" ht="12.75">
      <c r="F1656" s="25"/>
      <c r="I1656" s="23"/>
    </row>
    <row r="1657" spans="6:9" ht="12.75">
      <c r="F1657" s="25"/>
      <c r="I1657" s="23"/>
    </row>
    <row r="1658" spans="6:9" ht="12.75">
      <c r="F1658" s="25"/>
      <c r="I1658" s="23"/>
    </row>
    <row r="1659" spans="6:9" ht="12.75">
      <c r="F1659" s="25"/>
      <c r="I1659" s="23"/>
    </row>
    <row r="1660" spans="6:9" ht="12.75">
      <c r="F1660" s="25"/>
      <c r="I1660" s="23"/>
    </row>
    <row r="1661" spans="6:9" ht="12.75">
      <c r="F1661" s="25"/>
      <c r="I1661" s="23"/>
    </row>
    <row r="1662" spans="6:9" ht="12.75">
      <c r="F1662" s="25"/>
      <c r="I1662" s="23"/>
    </row>
    <row r="1663" spans="6:9" ht="12.75">
      <c r="F1663" s="25"/>
      <c r="I1663" s="23"/>
    </row>
    <row r="1664" spans="6:9" ht="12.75">
      <c r="F1664" s="25"/>
      <c r="I1664" s="23"/>
    </row>
    <row r="1665" spans="6:9" ht="12.75">
      <c r="F1665" s="25"/>
      <c r="I1665" s="23"/>
    </row>
    <row r="1666" spans="6:9" ht="12.75">
      <c r="F1666" s="25"/>
      <c r="I1666" s="23"/>
    </row>
    <row r="1667" spans="6:9" ht="12.75">
      <c r="F1667" s="25"/>
      <c r="I1667" s="23"/>
    </row>
    <row r="1668" spans="6:9" ht="12.75">
      <c r="F1668" s="25"/>
      <c r="I1668" s="23"/>
    </row>
    <row r="1669" spans="6:9" ht="12.75">
      <c r="F1669" s="25"/>
      <c r="I1669" s="23"/>
    </row>
    <row r="1670" spans="6:9" ht="12.75">
      <c r="F1670" s="25"/>
      <c r="I1670" s="23"/>
    </row>
    <row r="1671" spans="6:9" ht="12.75">
      <c r="F1671" s="25"/>
      <c r="I1671" s="23"/>
    </row>
    <row r="1672" spans="6:9" ht="12.75">
      <c r="F1672" s="25"/>
      <c r="I1672" s="23"/>
    </row>
    <row r="1673" spans="6:9" ht="12.75">
      <c r="F1673" s="25"/>
      <c r="I1673" s="23"/>
    </row>
    <row r="1674" spans="6:9" ht="12.75">
      <c r="F1674" s="25"/>
      <c r="I1674" s="23"/>
    </row>
    <row r="1675" spans="6:9" ht="12.75">
      <c r="F1675" s="25"/>
      <c r="I1675" s="23"/>
    </row>
    <row r="1676" spans="6:9" ht="12.75">
      <c r="F1676" s="25"/>
      <c r="I1676" s="23"/>
    </row>
    <row r="1677" spans="6:9" ht="12.75">
      <c r="F1677" s="25"/>
      <c r="I1677" s="23"/>
    </row>
    <row r="1678" spans="6:9" ht="12.75">
      <c r="F1678" s="25"/>
      <c r="I1678" s="23"/>
    </row>
    <row r="1679" spans="6:9" ht="12.75">
      <c r="F1679" s="25"/>
      <c r="I1679" s="23"/>
    </row>
    <row r="1680" spans="6:9" ht="12.75">
      <c r="F1680" s="25"/>
      <c r="I1680" s="23"/>
    </row>
    <row r="1681" spans="6:9" ht="12.75">
      <c r="F1681" s="25"/>
      <c r="I1681" s="23"/>
    </row>
    <row r="1682" spans="6:9" ht="12.75">
      <c r="F1682" s="25"/>
      <c r="I1682" s="23"/>
    </row>
    <row r="1683" spans="6:9" ht="12.75">
      <c r="F1683" s="25"/>
      <c r="I1683" s="23"/>
    </row>
    <row r="1684" spans="6:9" ht="12.75">
      <c r="F1684" s="25"/>
      <c r="I1684" s="23"/>
    </row>
    <row r="1685" spans="6:9" ht="12.75">
      <c r="F1685" s="25"/>
      <c r="I1685" s="23"/>
    </row>
    <row r="1686" spans="6:9" ht="12.75">
      <c r="F1686" s="25"/>
      <c r="I1686" s="23"/>
    </row>
    <row r="1687" spans="6:9" ht="12.75">
      <c r="F1687" s="25"/>
      <c r="I1687" s="23"/>
    </row>
    <row r="1688" spans="6:9" ht="12.75">
      <c r="F1688" s="25"/>
      <c r="I1688" s="23"/>
    </row>
    <row r="1689" spans="6:9" ht="12.75">
      <c r="F1689" s="25"/>
      <c r="I1689" s="23"/>
    </row>
    <row r="1690" spans="6:9" ht="12.75">
      <c r="F1690" s="25"/>
      <c r="I1690" s="23"/>
    </row>
    <row r="1691" spans="6:9" ht="12.75">
      <c r="F1691" s="25"/>
      <c r="I1691" s="23"/>
    </row>
    <row r="1692" spans="6:9" ht="12.75">
      <c r="F1692" s="25"/>
      <c r="I1692" s="23"/>
    </row>
    <row r="1693" spans="6:9" ht="12.75">
      <c r="F1693" s="25"/>
      <c r="I1693" s="23"/>
    </row>
    <row r="1694" spans="6:9" ht="12.75">
      <c r="F1694" s="25"/>
      <c r="I1694" s="23"/>
    </row>
    <row r="1695" spans="6:9" ht="12.75">
      <c r="F1695" s="25"/>
      <c r="I1695" s="23"/>
    </row>
    <row r="1696" spans="6:9" ht="12.75">
      <c r="F1696" s="25"/>
      <c r="I1696" s="23"/>
    </row>
    <row r="1697" spans="6:9" ht="12.75">
      <c r="F1697" s="25"/>
      <c r="I1697" s="23"/>
    </row>
    <row r="1698" spans="6:9" ht="12.75">
      <c r="F1698" s="25"/>
      <c r="I1698" s="23"/>
    </row>
    <row r="1699" spans="6:9" ht="12.75">
      <c r="F1699" s="25"/>
      <c r="I1699" s="23"/>
    </row>
    <row r="1700" spans="6:9" ht="12.75">
      <c r="F1700" s="25"/>
      <c r="I1700" s="23"/>
    </row>
    <row r="1701" spans="6:9" ht="12.75">
      <c r="F1701" s="25"/>
      <c r="I1701" s="23"/>
    </row>
    <row r="1702" spans="6:9" ht="12.75">
      <c r="F1702" s="25"/>
      <c r="I1702" s="23"/>
    </row>
    <row r="1703" spans="6:9" ht="12.75">
      <c r="F1703" s="25"/>
      <c r="I1703" s="23"/>
    </row>
    <row r="1704" spans="6:9" ht="12.75">
      <c r="F1704" s="25"/>
      <c r="I1704" s="23"/>
    </row>
    <row r="1705" spans="6:9" ht="12.75">
      <c r="F1705" s="25"/>
      <c r="I1705" s="23"/>
    </row>
    <row r="1706" spans="6:9" ht="12.75">
      <c r="F1706" s="25"/>
      <c r="I1706" s="23"/>
    </row>
    <row r="1707" spans="6:9" ht="12.75">
      <c r="F1707" s="25"/>
      <c r="I1707" s="23"/>
    </row>
    <row r="1708" spans="6:9" ht="12.75">
      <c r="F1708" s="25"/>
      <c r="I1708" s="23"/>
    </row>
    <row r="1709" spans="6:9" ht="12.75">
      <c r="F1709" s="25"/>
      <c r="I1709" s="23"/>
    </row>
    <row r="1710" spans="6:9" ht="12.75">
      <c r="F1710" s="25"/>
      <c r="I1710" s="23"/>
    </row>
    <row r="1711" spans="6:9" ht="12.75">
      <c r="F1711" s="25"/>
      <c r="I1711" s="23"/>
    </row>
    <row r="1712" spans="6:9" ht="12.75">
      <c r="F1712" s="25"/>
      <c r="I1712" s="23"/>
    </row>
    <row r="1713" spans="6:9" ht="12.75">
      <c r="F1713" s="25"/>
      <c r="I1713" s="23"/>
    </row>
    <row r="1714" spans="6:9" ht="12.75">
      <c r="F1714" s="25"/>
      <c r="I1714" s="23"/>
    </row>
    <row r="1715" spans="6:9" ht="12.75">
      <c r="F1715" s="25"/>
      <c r="I1715" s="23"/>
    </row>
    <row r="1716" spans="6:9" ht="12.75">
      <c r="F1716" s="25"/>
      <c r="I1716" s="23"/>
    </row>
    <row r="1717" spans="6:9" ht="12.75">
      <c r="F1717" s="25"/>
      <c r="I1717" s="23"/>
    </row>
    <row r="1718" spans="6:9" ht="12.75">
      <c r="F1718" s="25"/>
      <c r="I1718" s="23"/>
    </row>
    <row r="1719" spans="6:9" ht="12.75">
      <c r="F1719" s="25"/>
      <c r="I1719" s="23"/>
    </row>
    <row r="1720" spans="6:9" ht="12.75">
      <c r="F1720" s="25"/>
      <c r="I1720" s="23"/>
    </row>
    <row r="1721" spans="6:9" ht="12.75">
      <c r="F1721" s="25"/>
      <c r="I1721" s="23"/>
    </row>
    <row r="1722" spans="6:9" ht="12.75">
      <c r="F1722" s="25"/>
      <c r="I1722" s="23"/>
    </row>
    <row r="1723" spans="6:9" ht="12.75">
      <c r="F1723" s="25"/>
      <c r="I1723" s="23"/>
    </row>
    <row r="1724" spans="6:9" ht="12.75">
      <c r="F1724" s="25"/>
      <c r="I1724" s="23"/>
    </row>
    <row r="1725" spans="6:9" ht="12.75">
      <c r="F1725" s="25"/>
      <c r="I1725" s="23"/>
    </row>
    <row r="1726" spans="6:9" ht="12.75">
      <c r="F1726" s="25"/>
      <c r="I1726" s="23"/>
    </row>
    <row r="1727" spans="6:9" ht="12.75">
      <c r="F1727" s="25"/>
      <c r="I1727" s="23"/>
    </row>
    <row r="1728" spans="6:9" ht="12.75">
      <c r="F1728" s="25"/>
      <c r="I1728" s="23"/>
    </row>
    <row r="1729" spans="6:9" ht="12.75">
      <c r="F1729" s="25"/>
      <c r="I1729" s="23"/>
    </row>
    <row r="1730" spans="6:9" ht="12.75">
      <c r="F1730" s="25"/>
      <c r="I1730" s="23"/>
    </row>
    <row r="1731" spans="6:9" ht="12.75">
      <c r="F1731" s="25"/>
      <c r="I1731" s="23"/>
    </row>
    <row r="1732" spans="6:9" ht="12.75">
      <c r="F1732" s="25"/>
      <c r="I1732" s="23"/>
    </row>
    <row r="1733" spans="6:9" ht="12.75">
      <c r="F1733" s="25"/>
      <c r="I1733" s="23"/>
    </row>
    <row r="1734" spans="6:9" ht="12.75">
      <c r="F1734" s="25"/>
      <c r="I1734" s="23"/>
    </row>
    <row r="1735" spans="6:9" ht="12.75">
      <c r="F1735" s="25"/>
      <c r="I1735" s="23"/>
    </row>
    <row r="1736" spans="6:9" ht="12.75">
      <c r="F1736" s="25"/>
      <c r="I1736" s="23"/>
    </row>
    <row r="1737" spans="6:9" ht="12.75">
      <c r="F1737" s="25"/>
      <c r="I1737" s="23"/>
    </row>
    <row r="1738" spans="6:9" ht="12.75">
      <c r="F1738" s="25"/>
      <c r="I1738" s="23"/>
    </row>
    <row r="1739" spans="6:9" ht="12.75">
      <c r="F1739" s="25"/>
      <c r="I1739" s="23"/>
    </row>
    <row r="1740" spans="6:9" ht="12.75">
      <c r="F1740" s="25"/>
      <c r="I1740" s="23"/>
    </row>
    <row r="1741" spans="6:9" ht="12.75">
      <c r="F1741" s="25"/>
      <c r="I1741" s="23"/>
    </row>
    <row r="1742" spans="6:9" ht="12.75">
      <c r="F1742" s="25"/>
      <c r="I1742" s="23"/>
    </row>
    <row r="1743" spans="6:9" ht="12.75">
      <c r="F1743" s="25"/>
      <c r="I1743" s="23"/>
    </row>
    <row r="1744" spans="6:9" ht="12.75">
      <c r="F1744" s="25"/>
      <c r="I1744" s="23"/>
    </row>
    <row r="1745" spans="6:9" ht="12.75">
      <c r="F1745" s="25"/>
      <c r="I1745" s="23"/>
    </row>
    <row r="1746" spans="6:9" ht="12.75">
      <c r="F1746" s="25"/>
      <c r="I1746" s="23"/>
    </row>
    <row r="1747" spans="6:9" ht="12.75">
      <c r="F1747" s="25"/>
      <c r="I1747" s="23"/>
    </row>
    <row r="1748" spans="6:9" ht="12.75">
      <c r="F1748" s="25"/>
      <c r="I1748" s="23"/>
    </row>
    <row r="1749" spans="6:9" ht="12.75">
      <c r="F1749" s="25"/>
      <c r="I1749" s="23"/>
    </row>
    <row r="1750" spans="6:9" ht="12.75">
      <c r="F1750" s="25"/>
      <c r="I1750" s="23"/>
    </row>
    <row r="1751" spans="6:9" ht="12.75">
      <c r="F1751" s="25"/>
      <c r="I1751" s="23"/>
    </row>
    <row r="1752" spans="6:9" ht="12.75">
      <c r="F1752" s="25"/>
      <c r="I1752" s="23"/>
    </row>
    <row r="1753" spans="6:9" ht="12.75">
      <c r="F1753" s="25"/>
      <c r="I1753" s="23"/>
    </row>
    <row r="1754" spans="6:9" ht="12.75">
      <c r="F1754" s="25"/>
      <c r="I1754" s="23"/>
    </row>
    <row r="1755" spans="6:9" ht="12.75">
      <c r="F1755" s="25"/>
      <c r="I1755" s="23"/>
    </row>
    <row r="1756" spans="6:9" ht="12.75">
      <c r="F1756" s="25"/>
      <c r="I1756" s="23"/>
    </row>
    <row r="1757" spans="6:9" ht="12.75">
      <c r="F1757" s="25"/>
      <c r="I1757" s="23"/>
    </row>
    <row r="1758" spans="6:9" ht="12.75">
      <c r="F1758" s="25"/>
      <c r="I1758" s="23"/>
    </row>
    <row r="1759" spans="6:9" ht="12.75">
      <c r="F1759" s="25"/>
      <c r="I1759" s="23"/>
    </row>
    <row r="1760" spans="6:9" ht="12.75">
      <c r="F1760" s="25"/>
      <c r="I1760" s="23"/>
    </row>
    <row r="1761" spans="6:9" ht="12.75">
      <c r="F1761" s="25"/>
      <c r="I1761" s="23"/>
    </row>
    <row r="1762" spans="6:9" ht="12.75">
      <c r="F1762" s="25"/>
      <c r="I1762" s="23"/>
    </row>
    <row r="1763" spans="6:9" ht="12.75">
      <c r="F1763" s="25"/>
      <c r="I1763" s="23"/>
    </row>
    <row r="1764" spans="6:9" ht="12.75">
      <c r="F1764" s="25"/>
      <c r="I1764" s="23"/>
    </row>
    <row r="1765" spans="6:9" ht="12.75">
      <c r="F1765" s="25"/>
      <c r="I1765" s="23"/>
    </row>
    <row r="1766" spans="6:9" ht="12.75">
      <c r="F1766" s="25"/>
      <c r="I1766" s="23"/>
    </row>
    <row r="1767" spans="6:9" ht="12.75">
      <c r="F1767" s="25"/>
      <c r="I1767" s="23"/>
    </row>
    <row r="1768" spans="6:9" ht="12.75">
      <c r="F1768" s="25"/>
      <c r="I1768" s="23"/>
    </row>
    <row r="1769" spans="6:9" ht="12.75">
      <c r="F1769" s="25"/>
      <c r="I1769" s="23"/>
    </row>
    <row r="1770" spans="6:9" ht="12.75">
      <c r="F1770" s="25"/>
      <c r="I1770" s="23"/>
    </row>
    <row r="1771" spans="6:9" ht="12.75">
      <c r="F1771" s="25"/>
      <c r="I1771" s="23"/>
    </row>
    <row r="1772" spans="6:9" ht="12.75">
      <c r="F1772" s="25"/>
      <c r="I1772" s="23"/>
    </row>
    <row r="1773" spans="6:9" ht="12.75">
      <c r="F1773" s="25"/>
      <c r="I1773" s="23"/>
    </row>
    <row r="1774" spans="6:9" ht="12.75">
      <c r="F1774" s="25"/>
      <c r="I1774" s="23"/>
    </row>
    <row r="1775" spans="6:9" ht="12.75">
      <c r="F1775" s="25"/>
      <c r="I1775" s="23"/>
    </row>
    <row r="1776" spans="6:9" ht="12.75">
      <c r="F1776" s="25"/>
      <c r="I1776" s="23"/>
    </row>
    <row r="1777" spans="6:9" ht="12.75">
      <c r="F1777" s="25"/>
      <c r="I1777" s="23"/>
    </row>
    <row r="1778" spans="6:9" ht="12.75">
      <c r="F1778" s="25"/>
      <c r="I1778" s="23"/>
    </row>
    <row r="1779" spans="6:9" ht="12.75">
      <c r="F1779" s="25"/>
      <c r="I1779" s="23"/>
    </row>
    <row r="1780" spans="6:9" ht="12.75">
      <c r="F1780" s="25"/>
      <c r="I1780" s="23"/>
    </row>
    <row r="1781" spans="6:9" ht="12.75">
      <c r="F1781" s="25"/>
      <c r="I1781" s="23"/>
    </row>
    <row r="1782" spans="6:9" ht="12.75">
      <c r="F1782" s="25"/>
      <c r="I1782" s="23"/>
    </row>
    <row r="1783" spans="6:9" ht="12.75">
      <c r="F1783" s="25"/>
      <c r="I1783" s="23"/>
    </row>
    <row r="1784" spans="6:9" ht="12.75">
      <c r="F1784" s="25"/>
      <c r="I1784" s="23"/>
    </row>
    <row r="1785" spans="6:9" ht="12.75">
      <c r="F1785" s="25"/>
      <c r="I1785" s="23"/>
    </row>
    <row r="1786" spans="6:9" ht="12.75">
      <c r="F1786" s="25"/>
      <c r="I1786" s="23"/>
    </row>
    <row r="1787" spans="6:9" ht="12.75">
      <c r="F1787" s="25"/>
      <c r="I1787" s="23"/>
    </row>
    <row r="1788" spans="6:9" ht="12.75">
      <c r="F1788" s="25"/>
      <c r="I1788" s="23"/>
    </row>
    <row r="1789" spans="6:9" ht="12.75">
      <c r="F1789" s="25"/>
      <c r="I1789" s="23"/>
    </row>
    <row r="1790" spans="6:9" ht="12.75">
      <c r="F1790" s="25"/>
      <c r="I1790" s="23"/>
    </row>
    <row r="1791" spans="6:9" ht="12.75">
      <c r="F1791" s="25"/>
      <c r="I1791" s="23"/>
    </row>
    <row r="1792" spans="6:9" ht="12.75">
      <c r="F1792" s="25"/>
      <c r="I1792" s="23"/>
    </row>
    <row r="1793" spans="6:9" ht="12.75">
      <c r="F1793" s="25"/>
      <c r="I1793" s="23"/>
    </row>
    <row r="1794" spans="6:9" ht="12.75">
      <c r="F1794" s="25"/>
      <c r="I1794" s="23"/>
    </row>
    <row r="1795" spans="6:9" ht="12.75">
      <c r="F1795" s="25"/>
      <c r="I1795" s="23"/>
    </row>
    <row r="1796" spans="6:9" ht="12.75">
      <c r="F1796" s="25"/>
      <c r="I1796" s="23"/>
    </row>
    <row r="1797" spans="6:9" ht="12.75">
      <c r="F1797" s="25"/>
      <c r="I1797" s="23"/>
    </row>
    <row r="1798" spans="6:9" ht="12.75">
      <c r="F1798" s="25"/>
      <c r="I1798" s="23"/>
    </row>
    <row r="1799" spans="6:9" ht="12.75">
      <c r="F1799" s="25"/>
      <c r="I1799" s="23"/>
    </row>
    <row r="1800" spans="6:9" ht="12.75">
      <c r="F1800" s="25"/>
      <c r="I1800" s="23"/>
    </row>
    <row r="1801" spans="6:9" ht="12.75">
      <c r="F1801" s="25"/>
      <c r="I1801" s="23"/>
    </row>
    <row r="1802" spans="6:9" ht="12.75">
      <c r="F1802" s="25"/>
      <c r="I1802" s="23"/>
    </row>
    <row r="1803" spans="6:9" ht="12.75">
      <c r="F1803" s="25"/>
      <c r="I1803" s="23"/>
    </row>
    <row r="1804" spans="6:9" ht="12.75">
      <c r="F1804" s="25"/>
      <c r="I1804" s="23"/>
    </row>
    <row r="1805" spans="6:9" ht="12.75">
      <c r="F1805" s="25"/>
      <c r="I1805" s="23"/>
    </row>
    <row r="1806" spans="6:9" ht="12.75">
      <c r="F1806" s="25"/>
      <c r="I1806" s="23"/>
    </row>
    <row r="1807" spans="6:9" ht="12.75">
      <c r="F1807" s="25"/>
      <c r="I1807" s="23"/>
    </row>
    <row r="1808" spans="6:9" ht="12.75">
      <c r="F1808" s="25"/>
      <c r="I1808" s="23"/>
    </row>
    <row r="1809" spans="6:9" ht="12.75">
      <c r="F1809" s="25"/>
      <c r="I1809" s="23"/>
    </row>
    <row r="1810" spans="6:9" ht="12.75">
      <c r="F1810" s="25"/>
      <c r="I1810" s="23"/>
    </row>
    <row r="1811" spans="6:9" ht="12.75">
      <c r="F1811" s="25"/>
      <c r="I1811" s="23"/>
    </row>
    <row r="1812" spans="6:9" ht="12.75">
      <c r="F1812" s="25"/>
      <c r="I1812" s="23"/>
    </row>
    <row r="1813" spans="6:9" ht="12.75">
      <c r="F1813" s="25"/>
      <c r="I1813" s="23"/>
    </row>
    <row r="1814" spans="6:9" ht="12.75">
      <c r="F1814" s="25"/>
      <c r="I1814" s="23"/>
    </row>
    <row r="1815" spans="6:9" ht="12.75">
      <c r="F1815" s="25"/>
      <c r="I1815" s="23"/>
    </row>
    <row r="1816" spans="6:9" ht="12.75">
      <c r="F1816" s="25"/>
      <c r="I1816" s="23"/>
    </row>
    <row r="1817" spans="6:9" ht="12.75">
      <c r="F1817" s="25"/>
      <c r="I1817" s="23"/>
    </row>
    <row r="1818" spans="6:9" ht="12.75">
      <c r="F1818" s="25"/>
      <c r="I1818" s="23"/>
    </row>
    <row r="1819" spans="6:9" ht="12.75">
      <c r="F1819" s="25"/>
      <c r="I1819" s="23"/>
    </row>
    <row r="1820" spans="6:9" ht="12.75">
      <c r="F1820" s="25"/>
      <c r="I1820" s="23"/>
    </row>
    <row r="1821" spans="6:9" ht="12.75">
      <c r="F1821" s="25"/>
      <c r="I1821" s="23"/>
    </row>
    <row r="1822" spans="6:9" ht="12.75">
      <c r="F1822" s="25"/>
      <c r="I1822" s="23"/>
    </row>
    <row r="1823" spans="6:9" ht="12.75">
      <c r="F1823" s="25"/>
      <c r="I1823" s="23"/>
    </row>
    <row r="1824" spans="6:9" ht="12.75">
      <c r="F1824" s="25"/>
      <c r="I1824" s="23"/>
    </row>
    <row r="1825" spans="6:9" ht="12.75">
      <c r="F1825" s="25"/>
      <c r="I1825" s="23"/>
    </row>
    <row r="1826" spans="6:9" ht="12.75">
      <c r="F1826" s="25"/>
      <c r="I1826" s="23"/>
    </row>
    <row r="1827" spans="6:9" ht="12.75">
      <c r="F1827" s="25"/>
      <c r="I1827" s="23"/>
    </row>
    <row r="1828" spans="6:9" ht="12.75">
      <c r="F1828" s="25"/>
      <c r="I1828" s="23"/>
    </row>
    <row r="1829" spans="6:9" ht="12.75">
      <c r="F1829" s="25"/>
      <c r="I1829" s="23"/>
    </row>
    <row r="1830" spans="6:9" ht="12.75">
      <c r="F1830" s="25"/>
      <c r="I1830" s="23"/>
    </row>
    <row r="1831" spans="6:9" ht="12.75">
      <c r="F1831" s="25"/>
      <c r="I1831" s="23"/>
    </row>
    <row r="1832" spans="6:9" ht="12.75">
      <c r="F1832" s="25"/>
      <c r="I1832" s="23"/>
    </row>
    <row r="1833" spans="6:9" ht="12.75">
      <c r="F1833" s="25"/>
      <c r="I1833" s="23"/>
    </row>
    <row r="1834" spans="6:9" ht="12.75">
      <c r="F1834" s="25"/>
      <c r="I1834" s="23"/>
    </row>
    <row r="1835" spans="6:9" ht="12.75">
      <c r="F1835" s="25"/>
      <c r="I1835" s="23"/>
    </row>
    <row r="1836" spans="6:9" ht="12.75">
      <c r="F1836" s="25"/>
      <c r="I1836" s="23"/>
    </row>
    <row r="1837" spans="6:9" ht="12.75">
      <c r="F1837" s="25"/>
      <c r="I1837" s="23"/>
    </row>
    <row r="1838" spans="6:9" ht="12.75">
      <c r="F1838" s="25"/>
      <c r="I1838" s="23"/>
    </row>
    <row r="1839" spans="6:9" ht="12.75">
      <c r="F1839" s="25"/>
      <c r="I1839" s="23"/>
    </row>
    <row r="1840" spans="6:9" ht="12.75">
      <c r="F1840" s="25"/>
      <c r="I1840" s="23"/>
    </row>
    <row r="1841" spans="6:9" ht="12.75">
      <c r="F1841" s="25"/>
      <c r="I1841" s="23"/>
    </row>
    <row r="1842" spans="6:9" ht="12.75">
      <c r="F1842" s="25"/>
      <c r="I1842" s="23"/>
    </row>
    <row r="1843" spans="6:9" ht="12.75">
      <c r="F1843" s="25"/>
      <c r="I1843" s="23"/>
    </row>
    <row r="1844" spans="6:9" ht="12.75">
      <c r="F1844" s="25"/>
      <c r="I1844" s="23"/>
    </row>
    <row r="1845" spans="6:9" ht="12.75">
      <c r="F1845" s="25"/>
      <c r="I1845" s="23"/>
    </row>
    <row r="1846" spans="6:9" ht="12.75">
      <c r="F1846" s="25"/>
      <c r="I1846" s="23"/>
    </row>
    <row r="1847" spans="6:9" ht="12.75">
      <c r="F1847" s="25"/>
      <c r="I1847" s="23"/>
    </row>
    <row r="1848" spans="6:9" ht="12.75">
      <c r="F1848" s="25"/>
      <c r="I1848" s="23"/>
    </row>
    <row r="1849" spans="6:9" ht="12.75">
      <c r="F1849" s="25"/>
      <c r="I1849" s="23"/>
    </row>
    <row r="1850" spans="6:9" ht="12.75">
      <c r="F1850" s="25"/>
      <c r="I1850" s="23"/>
    </row>
    <row r="1851" spans="6:9" ht="12.75">
      <c r="F1851" s="25"/>
      <c r="I1851" s="23"/>
    </row>
    <row r="1852" spans="6:9" ht="12.75">
      <c r="F1852" s="25"/>
      <c r="I1852" s="23"/>
    </row>
    <row r="1853" spans="6:9" ht="12.75">
      <c r="F1853" s="25"/>
      <c r="I1853" s="23"/>
    </row>
    <row r="1854" spans="6:9" ht="12.75">
      <c r="F1854" s="25"/>
      <c r="I1854" s="23"/>
    </row>
    <row r="1855" spans="6:9" ht="12.75">
      <c r="F1855" s="25"/>
      <c r="I1855" s="23"/>
    </row>
    <row r="1856" spans="6:9" ht="12.75">
      <c r="F1856" s="25"/>
      <c r="I1856" s="23"/>
    </row>
    <row r="1857" spans="6:9" ht="12.75">
      <c r="F1857" s="25"/>
      <c r="I1857" s="23"/>
    </row>
    <row r="1858" spans="6:9" ht="12.75">
      <c r="F1858" s="25"/>
      <c r="I1858" s="23"/>
    </row>
    <row r="1859" spans="6:9" ht="12.75">
      <c r="F1859" s="25"/>
      <c r="I1859" s="23"/>
    </row>
    <row r="1860" spans="6:9" ht="12.75">
      <c r="F1860" s="25"/>
      <c r="I1860" s="23"/>
    </row>
    <row r="1861" spans="6:9" ht="12.75">
      <c r="F1861" s="25"/>
      <c r="I1861" s="23"/>
    </row>
    <row r="1862" spans="6:9" ht="12.75">
      <c r="F1862" s="25"/>
      <c r="I1862" s="23"/>
    </row>
    <row r="1863" spans="6:9" ht="12.75">
      <c r="F1863" s="25"/>
      <c r="I1863" s="23"/>
    </row>
    <row r="1864" spans="6:9" ht="12.75">
      <c r="F1864" s="25"/>
      <c r="I1864" s="23"/>
    </row>
    <row r="1865" spans="6:9" ht="12.75">
      <c r="F1865" s="25"/>
      <c r="I1865" s="23"/>
    </row>
    <row r="1866" spans="6:9" ht="12.75">
      <c r="F1866" s="25"/>
      <c r="I1866" s="23"/>
    </row>
    <row r="1867" spans="6:9" ht="12.75">
      <c r="F1867" s="25"/>
      <c r="I1867" s="23"/>
    </row>
    <row r="1868" spans="6:9" ht="12.75">
      <c r="F1868" s="25"/>
      <c r="I1868" s="23"/>
    </row>
    <row r="1869" spans="6:9" ht="12.75">
      <c r="F1869" s="25"/>
      <c r="I1869" s="23"/>
    </row>
    <row r="1870" spans="6:9" ht="12.75">
      <c r="F1870" s="25"/>
      <c r="I1870" s="23"/>
    </row>
    <row r="1871" spans="6:9" ht="12.75">
      <c r="F1871" s="25"/>
      <c r="I1871" s="23"/>
    </row>
    <row r="1872" spans="6:9" ht="12.75">
      <c r="F1872" s="25"/>
      <c r="I1872" s="23"/>
    </row>
    <row r="1873" spans="6:9" ht="12.75">
      <c r="F1873" s="25"/>
      <c r="I1873" s="23"/>
    </row>
    <row r="1874" spans="6:9" ht="12.75">
      <c r="F1874" s="25"/>
      <c r="I1874" s="23"/>
    </row>
    <row r="1875" spans="6:9" ht="12.75">
      <c r="F1875" s="25"/>
      <c r="I1875" s="23"/>
    </row>
    <row r="1876" spans="6:9" ht="12.75">
      <c r="F1876" s="25"/>
      <c r="I1876" s="23"/>
    </row>
    <row r="1877" spans="6:9" ht="12.75">
      <c r="F1877" s="25"/>
      <c r="I1877" s="23"/>
    </row>
    <row r="1878" spans="6:9" ht="12.75">
      <c r="F1878" s="25"/>
      <c r="I1878" s="23"/>
    </row>
    <row r="1879" spans="6:9" ht="12.75">
      <c r="F1879" s="25"/>
      <c r="I1879" s="23"/>
    </row>
    <row r="1880" spans="6:9" ht="12.75">
      <c r="F1880" s="25"/>
      <c r="I1880" s="23"/>
    </row>
    <row r="1881" spans="6:9" ht="12.75">
      <c r="F1881" s="25"/>
      <c r="I1881" s="23"/>
    </row>
    <row r="1882" spans="6:9" ht="12.75">
      <c r="F1882" s="25"/>
      <c r="I1882" s="23"/>
    </row>
    <row r="1883" spans="6:9" ht="12.75">
      <c r="F1883" s="25"/>
      <c r="I1883" s="23"/>
    </row>
    <row r="1884" spans="6:9" ht="12.75">
      <c r="F1884" s="25"/>
      <c r="I1884" s="23"/>
    </row>
    <row r="1885" spans="6:9" ht="12.75">
      <c r="F1885" s="25"/>
      <c r="I1885" s="23"/>
    </row>
    <row r="1886" spans="6:9" ht="12.75">
      <c r="F1886" s="25"/>
      <c r="I1886" s="23"/>
    </row>
    <row r="1887" spans="6:9" ht="12.75">
      <c r="F1887" s="25"/>
      <c r="I1887" s="23"/>
    </row>
    <row r="1888" spans="6:9" ht="12.75">
      <c r="F1888" s="25"/>
      <c r="I1888" s="23"/>
    </row>
    <row r="1889" spans="6:9" ht="12.75">
      <c r="F1889" s="25"/>
      <c r="I1889" s="23"/>
    </row>
    <row r="1890" spans="6:9" ht="12.75">
      <c r="F1890" s="25"/>
      <c r="I1890" s="23"/>
    </row>
    <row r="1891" spans="6:9" ht="12.75">
      <c r="F1891" s="25"/>
      <c r="I1891" s="23"/>
    </row>
    <row r="1892" spans="6:9" ht="12.75">
      <c r="F1892" s="25"/>
      <c r="I1892" s="23"/>
    </row>
    <row r="1893" spans="6:9" ht="12.75">
      <c r="F1893" s="25"/>
      <c r="I1893" s="23"/>
    </row>
    <row r="1894" spans="6:9" ht="12.75">
      <c r="F1894" s="25"/>
      <c r="I1894" s="23"/>
    </row>
    <row r="1895" spans="6:9" ht="12.75">
      <c r="F1895" s="25"/>
      <c r="I1895" s="23"/>
    </row>
    <row r="1896" spans="6:9" ht="12.75">
      <c r="F1896" s="25"/>
      <c r="I1896" s="23"/>
    </row>
    <row r="1897" spans="6:9" ht="12.75">
      <c r="F1897" s="25"/>
      <c r="I1897" s="23"/>
    </row>
    <row r="1898" spans="6:9" ht="12.75">
      <c r="F1898" s="25"/>
      <c r="I1898" s="23"/>
    </row>
    <row r="1899" spans="6:9" ht="12.75">
      <c r="F1899" s="25"/>
      <c r="I1899" s="23"/>
    </row>
    <row r="1900" spans="6:9" ht="12.75">
      <c r="F1900" s="25"/>
      <c r="I1900" s="23"/>
    </row>
    <row r="1901" spans="6:9" ht="12.75">
      <c r="F1901" s="25"/>
      <c r="I1901" s="23"/>
    </row>
    <row r="1902" spans="6:9" ht="12.75">
      <c r="F1902" s="25"/>
      <c r="I1902" s="23"/>
    </row>
    <row r="1903" spans="6:9" ht="12.75">
      <c r="F1903" s="25"/>
      <c r="I1903" s="23"/>
    </row>
    <row r="1904" spans="6:9" ht="12.75">
      <c r="F1904" s="25"/>
      <c r="I1904" s="23"/>
    </row>
    <row r="1905" spans="6:9" ht="12.75">
      <c r="F1905" s="25"/>
      <c r="I1905" s="23"/>
    </row>
    <row r="1906" spans="6:9" ht="12.75">
      <c r="F1906" s="25"/>
      <c r="I1906" s="23"/>
    </row>
    <row r="1907" spans="6:9" ht="12.75">
      <c r="F1907" s="25"/>
      <c r="I1907" s="23"/>
    </row>
    <row r="1908" spans="6:9" ht="12.75">
      <c r="F1908" s="25"/>
      <c r="I1908" s="23"/>
    </row>
    <row r="1909" spans="6:9" ht="12.75">
      <c r="F1909" s="25"/>
      <c r="I1909" s="23"/>
    </row>
    <row r="1910" spans="6:9" ht="12.75">
      <c r="F1910" s="25"/>
      <c r="I1910" s="23"/>
    </row>
    <row r="1911" spans="6:9" ht="12.75">
      <c r="F1911" s="25"/>
      <c r="I1911" s="23"/>
    </row>
    <row r="1912" spans="6:9" ht="12.75">
      <c r="F1912" s="25"/>
      <c r="I1912" s="23"/>
    </row>
    <row r="1913" spans="6:9" ht="12.75">
      <c r="F1913" s="25"/>
      <c r="I1913" s="23"/>
    </row>
    <row r="1914" spans="6:9" ht="12.75">
      <c r="F1914" s="25"/>
      <c r="I1914" s="23"/>
    </row>
    <row r="1915" spans="6:9" ht="12.75">
      <c r="F1915" s="25"/>
      <c r="I1915" s="23"/>
    </row>
    <row r="1916" spans="6:9" ht="12.75">
      <c r="F1916" s="25"/>
      <c r="I1916" s="23"/>
    </row>
    <row r="1917" spans="6:9" ht="12.75">
      <c r="F1917" s="25"/>
      <c r="I1917" s="23"/>
    </row>
    <row r="1918" spans="6:9" ht="12.75">
      <c r="F1918" s="25"/>
      <c r="I1918" s="23"/>
    </row>
    <row r="1919" spans="6:9" ht="12.75">
      <c r="F1919" s="25"/>
      <c r="I1919" s="23"/>
    </row>
    <row r="1920" spans="6:9" ht="12.75">
      <c r="F1920" s="25"/>
      <c r="I1920" s="23"/>
    </row>
    <row r="1921" spans="6:9" ht="12.75">
      <c r="F1921" s="25"/>
      <c r="I1921" s="23"/>
    </row>
    <row r="1922" spans="6:9" ht="12.75">
      <c r="F1922" s="25"/>
      <c r="I1922" s="23"/>
    </row>
    <row r="1923" spans="6:9" ht="12.75">
      <c r="F1923" s="25"/>
      <c r="I1923" s="23"/>
    </row>
    <row r="1924" spans="6:9" ht="12.75">
      <c r="F1924" s="25"/>
      <c r="I1924" s="23"/>
    </row>
    <row r="1925" spans="6:9" ht="12.75">
      <c r="F1925" s="25"/>
      <c r="I1925" s="23"/>
    </row>
    <row r="1926" spans="6:9" ht="12.75">
      <c r="F1926" s="25"/>
      <c r="I1926" s="23"/>
    </row>
    <row r="1927" spans="6:9" ht="12.75">
      <c r="F1927" s="25"/>
      <c r="I1927" s="23"/>
    </row>
    <row r="1928" spans="6:9" ht="12.75">
      <c r="F1928" s="25"/>
      <c r="I1928" s="23"/>
    </row>
    <row r="1929" spans="6:9" ht="12.75">
      <c r="F1929" s="25"/>
      <c r="I1929" s="23"/>
    </row>
    <row r="1930" spans="6:9" ht="12.75">
      <c r="F1930" s="25"/>
      <c r="I1930" s="23"/>
    </row>
    <row r="1931" spans="6:9" ht="12.75">
      <c r="F1931" s="25"/>
      <c r="I1931" s="23"/>
    </row>
    <row r="1932" spans="6:9" ht="12.75">
      <c r="F1932" s="25"/>
      <c r="I1932" s="23"/>
    </row>
    <row r="1933" spans="6:9" ht="12.75">
      <c r="F1933" s="25"/>
      <c r="I1933" s="23"/>
    </row>
    <row r="1934" spans="6:9" ht="12.75">
      <c r="F1934" s="25"/>
      <c r="I1934" s="23"/>
    </row>
    <row r="1935" spans="6:9" ht="12.75">
      <c r="F1935" s="25"/>
      <c r="I1935" s="23"/>
    </row>
    <row r="1936" spans="6:9" ht="12.75">
      <c r="F1936" s="25"/>
      <c r="I1936" s="23"/>
    </row>
    <row r="1937" spans="6:9" ht="12.75">
      <c r="F1937" s="25"/>
      <c r="I1937" s="23"/>
    </row>
    <row r="1938" spans="6:9" ht="12.75">
      <c r="F1938" s="25"/>
      <c r="I1938" s="23"/>
    </row>
    <row r="1939" spans="6:9" ht="12.75">
      <c r="F1939" s="25"/>
      <c r="I1939" s="23"/>
    </row>
    <row r="1940" spans="6:9" ht="12.75">
      <c r="F1940" s="25"/>
      <c r="I1940" s="23"/>
    </row>
    <row r="1941" spans="6:9" ht="12.75">
      <c r="F1941" s="25"/>
      <c r="I1941" s="23"/>
    </row>
    <row r="1942" spans="6:9" ht="12.75">
      <c r="F1942" s="25"/>
      <c r="I1942" s="23"/>
    </row>
    <row r="1943" spans="6:9" ht="12.75">
      <c r="F1943" s="25"/>
      <c r="I1943" s="23"/>
    </row>
    <row r="1944" spans="6:9" ht="12.75">
      <c r="F1944" s="25"/>
      <c r="I1944" s="23"/>
    </row>
    <row r="1945" spans="6:9" ht="12.75">
      <c r="F1945" s="25"/>
      <c r="I1945" s="23"/>
    </row>
    <row r="1946" spans="6:9" ht="12.75">
      <c r="F1946" s="25"/>
      <c r="I1946" s="23"/>
    </row>
    <row r="1947" spans="6:9" ht="12.75">
      <c r="F1947" s="25"/>
      <c r="I1947" s="23"/>
    </row>
    <row r="1948" spans="6:9" ht="12.75">
      <c r="F1948" s="25"/>
      <c r="I1948" s="23"/>
    </row>
    <row r="1949" spans="6:9" ht="12.75">
      <c r="F1949" s="25"/>
      <c r="I1949" s="23"/>
    </row>
    <row r="1950" spans="6:9" ht="12.75">
      <c r="F1950" s="25"/>
      <c r="I1950" s="23"/>
    </row>
    <row r="1951" spans="6:9" ht="12.75">
      <c r="F1951" s="25"/>
      <c r="I1951" s="23"/>
    </row>
    <row r="1952" spans="6:9" ht="12.75">
      <c r="F1952" s="25"/>
      <c r="I1952" s="23"/>
    </row>
    <row r="1953" spans="6:9" ht="12.75">
      <c r="F1953" s="25"/>
      <c r="I1953" s="23"/>
    </row>
    <row r="1954" spans="6:9" ht="12.75">
      <c r="F1954" s="25"/>
      <c r="I1954" s="23"/>
    </row>
    <row r="1955" spans="6:9" ht="12.75">
      <c r="F1955" s="25"/>
      <c r="I1955" s="23"/>
    </row>
    <row r="1956" spans="6:9" ht="12.75">
      <c r="F1956" s="25"/>
      <c r="I1956" s="23"/>
    </row>
    <row r="1957" spans="6:9" ht="12.75">
      <c r="F1957" s="25"/>
      <c r="I1957" s="23"/>
    </row>
    <row r="1958" spans="6:9" ht="12.75">
      <c r="F1958" s="25"/>
      <c r="I1958" s="23"/>
    </row>
    <row r="1959" spans="6:9" ht="12.75">
      <c r="F1959" s="25"/>
      <c r="I1959" s="23"/>
    </row>
    <row r="1960" spans="6:9" ht="12.75">
      <c r="F1960" s="25"/>
      <c r="I1960" s="23"/>
    </row>
    <row r="1961" spans="6:9" ht="12.75">
      <c r="F1961" s="25"/>
      <c r="I1961" s="23"/>
    </row>
    <row r="1962" spans="6:9" ht="12.75">
      <c r="F1962" s="25"/>
      <c r="I1962" s="23"/>
    </row>
    <row r="1963" spans="6:9" ht="12.75">
      <c r="F1963" s="25"/>
      <c r="I1963" s="23"/>
    </row>
    <row r="1964" spans="6:9" ht="12.75">
      <c r="F1964" s="25"/>
      <c r="I1964" s="23"/>
    </row>
    <row r="1965" spans="6:9" ht="12.75">
      <c r="F1965" s="25"/>
      <c r="I1965" s="23"/>
    </row>
    <row r="1966" spans="6:9" ht="12.75">
      <c r="F1966" s="25"/>
      <c r="I1966" s="23"/>
    </row>
    <row r="1967" spans="6:9" ht="12.75">
      <c r="F1967" s="25"/>
      <c r="I1967" s="23"/>
    </row>
    <row r="1968" spans="6:9" ht="12.75">
      <c r="F1968" s="25"/>
      <c r="I1968" s="23"/>
    </row>
    <row r="1969" spans="6:9" ht="12.75">
      <c r="F1969" s="25"/>
      <c r="I1969" s="23"/>
    </row>
    <row r="1970" spans="6:9" ht="12.75">
      <c r="F1970" s="25"/>
      <c r="I1970" s="23"/>
    </row>
    <row r="1971" spans="6:9" ht="12.75">
      <c r="F1971" s="25"/>
      <c r="I1971" s="23"/>
    </row>
    <row r="1972" spans="6:9" ht="12.75">
      <c r="F1972" s="25"/>
      <c r="I1972" s="23"/>
    </row>
    <row r="1973" spans="6:9" ht="12.75">
      <c r="F1973" s="25"/>
      <c r="I1973" s="23"/>
    </row>
    <row r="1974" spans="6:9" ht="12.75">
      <c r="F1974" s="25"/>
      <c r="I1974" s="23"/>
    </row>
    <row r="1975" spans="6:9" ht="12.75">
      <c r="F1975" s="25"/>
      <c r="I1975" s="23"/>
    </row>
    <row r="1976" spans="6:9" ht="12.75">
      <c r="F1976" s="25"/>
      <c r="I1976" s="23"/>
    </row>
    <row r="1977" spans="6:9" ht="12.75">
      <c r="F1977" s="25"/>
      <c r="I1977" s="23"/>
    </row>
    <row r="1978" spans="6:9" ht="12.75">
      <c r="F1978" s="25"/>
      <c r="I1978" s="23"/>
    </row>
    <row r="1979" spans="6:9" ht="12.75">
      <c r="F1979" s="25"/>
      <c r="I1979" s="23"/>
    </row>
    <row r="1980" spans="6:9" ht="12.75">
      <c r="F1980" s="25"/>
      <c r="I1980" s="23"/>
    </row>
    <row r="1981" spans="6:9" ht="12.75">
      <c r="F1981" s="25"/>
      <c r="I1981" s="23"/>
    </row>
    <row r="1982" spans="6:9" ht="12.75">
      <c r="F1982" s="25"/>
      <c r="I1982" s="23"/>
    </row>
    <row r="1983" spans="6:9" ht="12.75">
      <c r="F1983" s="25"/>
      <c r="I1983" s="23"/>
    </row>
    <row r="1984" spans="6:9" ht="12.75">
      <c r="F1984" s="25"/>
      <c r="I1984" s="23"/>
    </row>
    <row r="1985" spans="6:9" ht="12.75">
      <c r="F1985" s="25"/>
      <c r="I1985" s="23"/>
    </row>
    <row r="1986" spans="6:9" ht="12.75">
      <c r="F1986" s="25"/>
      <c r="I1986" s="23"/>
    </row>
    <row r="1987" spans="6:9" ht="12.75">
      <c r="F1987" s="25"/>
      <c r="I1987" s="23"/>
    </row>
    <row r="1988" spans="6:9" ht="12.75">
      <c r="F1988" s="25"/>
      <c r="I1988" s="23"/>
    </row>
    <row r="1989" spans="6:9" ht="12.75">
      <c r="F1989" s="25"/>
      <c r="I1989" s="23"/>
    </row>
    <row r="1990" spans="6:9" ht="12.75">
      <c r="F1990" s="25"/>
      <c r="I1990" s="23"/>
    </row>
    <row r="1991" spans="6:9" ht="12.75">
      <c r="F1991" s="25"/>
      <c r="I1991" s="23"/>
    </row>
    <row r="1992" spans="6:9" ht="12.75">
      <c r="F1992" s="25"/>
      <c r="I1992" s="23"/>
    </row>
    <row r="1993" spans="6:9" ht="12.75">
      <c r="F1993" s="25"/>
      <c r="I1993" s="23"/>
    </row>
    <row r="1994" spans="6:9" ht="12.75">
      <c r="F1994" s="25"/>
      <c r="I1994" s="23"/>
    </row>
    <row r="1995" spans="6:9" ht="12.75">
      <c r="F1995" s="25"/>
      <c r="I1995" s="23"/>
    </row>
    <row r="1996" spans="6:9" ht="12.75">
      <c r="F1996" s="25"/>
      <c r="I1996" s="23"/>
    </row>
    <row r="1997" spans="6:9" ht="12.75">
      <c r="F1997" s="25"/>
      <c r="I1997" s="23"/>
    </row>
    <row r="1998" spans="6:9" ht="12.75">
      <c r="F1998" s="25"/>
      <c r="I1998" s="23"/>
    </row>
    <row r="1999" spans="6:9" ht="12.75">
      <c r="F1999" s="25"/>
      <c r="I1999" s="23"/>
    </row>
    <row r="2000" spans="6:9" ht="12.75">
      <c r="F2000" s="25"/>
      <c r="I2000" s="23"/>
    </row>
    <row r="2001" spans="6:9" ht="12.75">
      <c r="F2001" s="25"/>
      <c r="I2001" s="23"/>
    </row>
    <row r="2002" spans="6:9" ht="12.75">
      <c r="F2002" s="25"/>
      <c r="I2002" s="23"/>
    </row>
    <row r="2003" spans="6:9" ht="12.75">
      <c r="F2003" s="25"/>
      <c r="I2003" s="23"/>
    </row>
    <row r="2004" spans="6:9" ht="12.75">
      <c r="F2004" s="25"/>
      <c r="I2004" s="23"/>
    </row>
    <row r="2005" spans="6:9" ht="12.75">
      <c r="F2005" s="25"/>
      <c r="I2005" s="23"/>
    </row>
    <row r="2006" spans="6:9" ht="12.75">
      <c r="F2006" s="25"/>
      <c r="I2006" s="23"/>
    </row>
    <row r="2007" spans="6:9" ht="12.75">
      <c r="F2007" s="25"/>
      <c r="I2007" s="23"/>
    </row>
    <row r="2008" spans="6:9" ht="12.75">
      <c r="F2008" s="25"/>
      <c r="I2008" s="23"/>
    </row>
    <row r="2009" spans="6:9" ht="12.75">
      <c r="F2009" s="25"/>
      <c r="I2009" s="23"/>
    </row>
    <row r="2010" spans="6:9" ht="12.75">
      <c r="F2010" s="25"/>
      <c r="I2010" s="23"/>
    </row>
    <row r="2011" spans="6:9" ht="12.75">
      <c r="F2011" s="25"/>
      <c r="I2011" s="23"/>
    </row>
    <row r="2012" spans="6:9" ht="12.75">
      <c r="F2012" s="25"/>
      <c r="I2012" s="23"/>
    </row>
    <row r="2013" spans="6:9" ht="12.75">
      <c r="F2013" s="25"/>
      <c r="I2013" s="23"/>
    </row>
    <row r="2014" spans="6:9" ht="12.75">
      <c r="F2014" s="25"/>
      <c r="I2014" s="23"/>
    </row>
    <row r="2015" spans="6:9" ht="12.75">
      <c r="F2015" s="25"/>
      <c r="I2015" s="23"/>
    </row>
    <row r="2016" spans="6:9" ht="12.75">
      <c r="F2016" s="25"/>
      <c r="I2016" s="23"/>
    </row>
    <row r="2017" spans="6:9" ht="12.75">
      <c r="F2017" s="25"/>
      <c r="I2017" s="23"/>
    </row>
    <row r="2018" spans="6:9" ht="12.75">
      <c r="F2018" s="25"/>
      <c r="I2018" s="23"/>
    </row>
    <row r="2019" spans="6:9" ht="12.75">
      <c r="F2019" s="25"/>
      <c r="I2019" s="23"/>
    </row>
    <row r="2020" spans="6:9" ht="12.75">
      <c r="F2020" s="25"/>
      <c r="I2020" s="23"/>
    </row>
    <row r="2021" spans="6:9" ht="12.75">
      <c r="F2021" s="25"/>
      <c r="I2021" s="23"/>
    </row>
    <row r="2022" spans="6:9" ht="12.75">
      <c r="F2022" s="25"/>
      <c r="I2022" s="23"/>
    </row>
    <row r="2023" spans="6:9" ht="12.75">
      <c r="F2023" s="25"/>
      <c r="I2023" s="23"/>
    </row>
    <row r="2024" spans="6:9" ht="12.75">
      <c r="F2024" s="25"/>
      <c r="I2024" s="23"/>
    </row>
    <row r="2025" spans="6:9" ht="12.75">
      <c r="F2025" s="25"/>
      <c r="I2025" s="23"/>
    </row>
    <row r="2026" spans="6:9" ht="12.75">
      <c r="F2026" s="25"/>
      <c r="I2026" s="23"/>
    </row>
    <row r="2027" spans="6:9" ht="12.75">
      <c r="F2027" s="25"/>
      <c r="I2027" s="23"/>
    </row>
    <row r="2028" spans="6:9" ht="12.75">
      <c r="F2028" s="25"/>
      <c r="I2028" s="23"/>
    </row>
    <row r="2029" spans="6:9" ht="12.75">
      <c r="F2029" s="25"/>
      <c r="I2029" s="23"/>
    </row>
    <row r="2030" spans="6:9" ht="12.75">
      <c r="F2030" s="25"/>
      <c r="I2030" s="23"/>
    </row>
    <row r="2031" spans="6:9" ht="12.75">
      <c r="F2031" s="25"/>
      <c r="I2031" s="23"/>
    </row>
    <row r="2032" spans="6:9" ht="12.75">
      <c r="F2032" s="25"/>
      <c r="I2032" s="23"/>
    </row>
    <row r="2033" spans="6:9" ht="12.75">
      <c r="F2033" s="25"/>
      <c r="I2033" s="23"/>
    </row>
    <row r="2034" spans="6:9" ht="12.75">
      <c r="F2034" s="25"/>
      <c r="I2034" s="23"/>
    </row>
    <row r="2035" spans="6:9" ht="12.75">
      <c r="F2035" s="25"/>
      <c r="I2035" s="23"/>
    </row>
    <row r="2036" spans="6:9" ht="12.75">
      <c r="F2036" s="25"/>
      <c r="I2036" s="23"/>
    </row>
    <row r="2037" spans="6:9" ht="12.75">
      <c r="F2037" s="25"/>
      <c r="I2037" s="23"/>
    </row>
    <row r="2038" spans="6:9" ht="12.75">
      <c r="F2038" s="25"/>
      <c r="I2038" s="23"/>
    </row>
    <row r="2039" spans="6:9" ht="12.75">
      <c r="F2039" s="25"/>
      <c r="I2039" s="23"/>
    </row>
    <row r="2040" spans="6:9" ht="12.75">
      <c r="F2040" s="25"/>
      <c r="I2040" s="23"/>
    </row>
    <row r="2041" spans="6:9" ht="12.75">
      <c r="F2041" s="25"/>
      <c r="I2041" s="23"/>
    </row>
    <row r="2042" spans="6:9" ht="12.75">
      <c r="F2042" s="25"/>
      <c r="I2042" s="23"/>
    </row>
    <row r="2043" spans="6:9" ht="12.75">
      <c r="F2043" s="25"/>
      <c r="I2043" s="23"/>
    </row>
    <row r="2044" spans="6:9" ht="12.75">
      <c r="F2044" s="25"/>
      <c r="I2044" s="23"/>
    </row>
    <row r="2045" spans="6:9" ht="12.75">
      <c r="F2045" s="25"/>
      <c r="I2045" s="23"/>
    </row>
    <row r="2046" spans="6:9" ht="12.75">
      <c r="F2046" s="25"/>
      <c r="I2046" s="23"/>
    </row>
    <row r="2047" spans="6:9" ht="12.75">
      <c r="F2047" s="25"/>
      <c r="I2047" s="23"/>
    </row>
    <row r="2048" spans="6:9" ht="12.75">
      <c r="F2048" s="25"/>
      <c r="I2048" s="23"/>
    </row>
    <row r="2049" spans="6:9" ht="12.75">
      <c r="F2049" s="25"/>
      <c r="I2049" s="23"/>
    </row>
    <row r="2050" spans="6:9" ht="12.75">
      <c r="F2050" s="25"/>
      <c r="I2050" s="23"/>
    </row>
    <row r="2051" spans="6:9" ht="12.75">
      <c r="F2051" s="25"/>
      <c r="I2051" s="23"/>
    </row>
    <row r="2052" spans="6:9" ht="12.75">
      <c r="F2052" s="25"/>
      <c r="I2052" s="23"/>
    </row>
    <row r="2053" spans="6:9" ht="12.75">
      <c r="F2053" s="25"/>
      <c r="I2053" s="23"/>
    </row>
    <row r="2054" spans="6:9" ht="12.75">
      <c r="F2054" s="25"/>
      <c r="I2054" s="23"/>
    </row>
    <row r="2055" spans="6:9" ht="12.75">
      <c r="F2055" s="25"/>
      <c r="I2055" s="23"/>
    </row>
    <row r="2056" spans="6:9" ht="12.75">
      <c r="F2056" s="25"/>
      <c r="I2056" s="23"/>
    </row>
    <row r="2057" spans="6:9" ht="12.75">
      <c r="F2057" s="25"/>
      <c r="I2057" s="23"/>
    </row>
    <row r="2058" spans="6:9" ht="12.75">
      <c r="F2058" s="25"/>
      <c r="I2058" s="23"/>
    </row>
    <row r="2059" spans="6:9" ht="12.75">
      <c r="F2059" s="25"/>
      <c r="I2059" s="23"/>
    </row>
    <row r="2060" spans="6:9" ht="12.75">
      <c r="F2060" s="25"/>
      <c r="I2060" s="23"/>
    </row>
    <row r="2061" spans="6:9" ht="12.75">
      <c r="F2061" s="25"/>
      <c r="I2061" s="23"/>
    </row>
    <row r="2062" spans="6:9" ht="12.75">
      <c r="F2062" s="25"/>
      <c r="I2062" s="23"/>
    </row>
    <row r="2063" spans="6:9" ht="12.75">
      <c r="F2063" s="25"/>
      <c r="I2063" s="23"/>
    </row>
    <row r="2064" spans="6:9" ht="12.75">
      <c r="F2064" s="25"/>
      <c r="I2064" s="23"/>
    </row>
    <row r="2065" spans="6:9" ht="12.75">
      <c r="F2065" s="25"/>
      <c r="I2065" s="23"/>
    </row>
    <row r="2066" spans="6:9" ht="12.75">
      <c r="F2066" s="25"/>
      <c r="I2066" s="23"/>
    </row>
    <row r="2067" spans="6:9" ht="12.75">
      <c r="F2067" s="25"/>
      <c r="I2067" s="23"/>
    </row>
    <row r="2068" spans="6:9" ht="12.75">
      <c r="F2068" s="25"/>
      <c r="I2068" s="23"/>
    </row>
    <row r="2069" spans="6:9" ht="12.75">
      <c r="F2069" s="25"/>
      <c r="I2069" s="23"/>
    </row>
    <row r="2070" spans="6:9" ht="12.75">
      <c r="F2070" s="25"/>
      <c r="I2070" s="23"/>
    </row>
    <row r="2071" spans="6:9" ht="12.75">
      <c r="F2071" s="25"/>
      <c r="I2071" s="23"/>
    </row>
    <row r="2072" spans="6:9" ht="12.75">
      <c r="F2072" s="25"/>
      <c r="I2072" s="23"/>
    </row>
    <row r="2073" spans="6:9" ht="12.75">
      <c r="F2073" s="25"/>
      <c r="I2073" s="23"/>
    </row>
    <row r="2074" spans="6:9" ht="12.75">
      <c r="F2074" s="25"/>
      <c r="I2074" s="23"/>
    </row>
    <row r="2075" spans="6:9" ht="12.75">
      <c r="F2075" s="25"/>
      <c r="I2075" s="23"/>
    </row>
    <row r="2076" spans="6:9" ht="12.75">
      <c r="F2076" s="25"/>
      <c r="I2076" s="23"/>
    </row>
    <row r="2077" spans="6:9" ht="12.75">
      <c r="F2077" s="25"/>
      <c r="I2077" s="23"/>
    </row>
    <row r="2078" spans="6:9" ht="12.75">
      <c r="F2078" s="25"/>
      <c r="I2078" s="23"/>
    </row>
    <row r="2079" spans="6:9" ht="12.75">
      <c r="F2079" s="25"/>
      <c r="I2079" s="23"/>
    </row>
    <row r="2080" spans="6:9" ht="12.75">
      <c r="F2080" s="25"/>
      <c r="I2080" s="23"/>
    </row>
    <row r="2081" spans="6:9" ht="12.75">
      <c r="F2081" s="25"/>
      <c r="I2081" s="23"/>
    </row>
    <row r="2082" spans="6:9" ht="12.75">
      <c r="F2082" s="25"/>
      <c r="I2082" s="23"/>
    </row>
    <row r="2083" spans="6:9" ht="12.75">
      <c r="F2083" s="25"/>
      <c r="I2083" s="23"/>
    </row>
    <row r="2084" spans="6:9" ht="12.75">
      <c r="F2084" s="25"/>
      <c r="I2084" s="23"/>
    </row>
    <row r="2085" spans="6:9" ht="12.75">
      <c r="F2085" s="25"/>
      <c r="I2085" s="23"/>
    </row>
    <row r="2086" spans="6:9" ht="12.75">
      <c r="F2086" s="25"/>
      <c r="I2086" s="23"/>
    </row>
    <row r="2087" spans="6:9" ht="12.75">
      <c r="F2087" s="25"/>
      <c r="I2087" s="23"/>
    </row>
    <row r="2088" spans="6:9" ht="12.75">
      <c r="F2088" s="25"/>
      <c r="I2088" s="23"/>
    </row>
    <row r="2089" spans="6:9" ht="12.75">
      <c r="F2089" s="25"/>
      <c r="I2089" s="23"/>
    </row>
    <row r="2090" spans="6:9" ht="12.75">
      <c r="F2090" s="25"/>
      <c r="I2090" s="23"/>
    </row>
    <row r="2091" spans="6:9" ht="12.75">
      <c r="F2091" s="25"/>
      <c r="I2091" s="23"/>
    </row>
    <row r="2092" spans="6:9" ht="12.75">
      <c r="F2092" s="25"/>
      <c r="I2092" s="23"/>
    </row>
    <row r="2093" spans="6:9" ht="12.75">
      <c r="F2093" s="25"/>
      <c r="I2093" s="23"/>
    </row>
    <row r="2094" spans="6:9" ht="12.75">
      <c r="F2094" s="25"/>
      <c r="I2094" s="23"/>
    </row>
    <row r="2095" spans="6:9" ht="12.75">
      <c r="F2095" s="25"/>
      <c r="I2095" s="23"/>
    </row>
    <row r="2096" spans="6:9" ht="12.75">
      <c r="F2096" s="25"/>
      <c r="I2096" s="23"/>
    </row>
    <row r="2097" spans="6:9" ht="12.75">
      <c r="F2097" s="25"/>
      <c r="I2097" s="23"/>
    </row>
    <row r="2098" spans="6:9" ht="12.75">
      <c r="F2098" s="25"/>
      <c r="I2098" s="23"/>
    </row>
    <row r="2099" spans="6:9" ht="12.75">
      <c r="F2099" s="25"/>
      <c r="I2099" s="23"/>
    </row>
    <row r="2100" spans="6:9" ht="12.75">
      <c r="F2100" s="25"/>
      <c r="I2100" s="23"/>
    </row>
    <row r="2101" spans="6:9" ht="12.75">
      <c r="F2101" s="25"/>
      <c r="I2101" s="23"/>
    </row>
    <row r="2102" spans="6:9" ht="12.75">
      <c r="F2102" s="25"/>
      <c r="I2102" s="23"/>
    </row>
    <row r="2103" spans="6:9" ht="12.75">
      <c r="F2103" s="25"/>
      <c r="I2103" s="23"/>
    </row>
    <row r="2104" spans="6:9" ht="12.75">
      <c r="F2104" s="25"/>
      <c r="I2104" s="23"/>
    </row>
    <row r="2105" spans="6:9" ht="12.75">
      <c r="F2105" s="25"/>
      <c r="I2105" s="23"/>
    </row>
    <row r="2106" spans="6:9" ht="12.75">
      <c r="F2106" s="25"/>
      <c r="I2106" s="23"/>
    </row>
    <row r="2107" spans="6:9" ht="12.75">
      <c r="F2107" s="25"/>
      <c r="I2107" s="23"/>
    </row>
    <row r="2108" spans="6:9" ht="12.75">
      <c r="F2108" s="25"/>
      <c r="I2108" s="23"/>
    </row>
    <row r="2109" spans="6:9" ht="12.75">
      <c r="F2109" s="25"/>
      <c r="I2109" s="23"/>
    </row>
    <row r="2110" spans="6:9" ht="12.75">
      <c r="F2110" s="25"/>
      <c r="I2110" s="23"/>
    </row>
    <row r="2111" spans="6:9" ht="12.75">
      <c r="F2111" s="25"/>
      <c r="I2111" s="23"/>
    </row>
    <row r="2112" spans="6:9" ht="12.75">
      <c r="F2112" s="25"/>
      <c r="I2112" s="23"/>
    </row>
    <row r="2113" spans="6:9" ht="12.75">
      <c r="F2113" s="25"/>
      <c r="I2113" s="23"/>
    </row>
    <row r="2114" spans="6:9" ht="12.75">
      <c r="F2114" s="25"/>
      <c r="I2114" s="23"/>
    </row>
    <row r="2115" spans="6:9" ht="12.75">
      <c r="F2115" s="25"/>
      <c r="I2115" s="23"/>
    </row>
    <row r="2116" spans="6:9" ht="12.75">
      <c r="F2116" s="25"/>
      <c r="I2116" s="23"/>
    </row>
    <row r="2117" spans="6:9" ht="12.75">
      <c r="F2117" s="25"/>
      <c r="I2117" s="23"/>
    </row>
    <row r="2118" spans="6:9" ht="12.75">
      <c r="F2118" s="25"/>
      <c r="I2118" s="23"/>
    </row>
    <row r="2119" spans="6:9" ht="12.75">
      <c r="F2119" s="25"/>
      <c r="I2119" s="23"/>
    </row>
    <row r="2120" spans="6:9" ht="12.75">
      <c r="F2120" s="25"/>
      <c r="I2120" s="23"/>
    </row>
    <row r="2121" spans="6:9" ht="12.75">
      <c r="F2121" s="25"/>
      <c r="I2121" s="23"/>
    </row>
    <row r="2122" spans="6:9" ht="12.75">
      <c r="F2122" s="25"/>
      <c r="I2122" s="23"/>
    </row>
    <row r="2123" spans="6:9" ht="12.75">
      <c r="F2123" s="25"/>
      <c r="I2123" s="23"/>
    </row>
    <row r="2124" spans="6:9" ht="12.75">
      <c r="F2124" s="25"/>
      <c r="I2124" s="23"/>
    </row>
    <row r="2125" spans="6:9" ht="12.75">
      <c r="F2125" s="25"/>
      <c r="I2125" s="23"/>
    </row>
    <row r="2126" spans="6:9" ht="12.75">
      <c r="F2126" s="25"/>
      <c r="I2126" s="23"/>
    </row>
    <row r="2127" spans="6:9" ht="12.75">
      <c r="F2127" s="25"/>
      <c r="I2127" s="23"/>
    </row>
    <row r="2128" spans="6:9" ht="12.75">
      <c r="F2128" s="25"/>
      <c r="I2128" s="23"/>
    </row>
    <row r="2129" spans="6:9" ht="12.75">
      <c r="F2129" s="25"/>
      <c r="I2129" s="23"/>
    </row>
    <row r="2130" spans="6:9" ht="12.75">
      <c r="F2130" s="25"/>
      <c r="I2130" s="23"/>
    </row>
    <row r="2131" spans="6:9" ht="12.75">
      <c r="F2131" s="25"/>
      <c r="I2131" s="23"/>
    </row>
    <row r="2132" spans="6:9" ht="12.75">
      <c r="F2132" s="25"/>
      <c r="I2132" s="23"/>
    </row>
    <row r="2133" spans="6:9" ht="12.75">
      <c r="F2133" s="25"/>
      <c r="I2133" s="23"/>
    </row>
    <row r="2134" spans="6:9" ht="12.75">
      <c r="F2134" s="25"/>
      <c r="I2134" s="23"/>
    </row>
    <row r="2135" spans="6:9" ht="12.75">
      <c r="F2135" s="25"/>
      <c r="I2135" s="23"/>
    </row>
    <row r="2136" spans="6:9" ht="12.75">
      <c r="F2136" s="25"/>
      <c r="I2136" s="23"/>
    </row>
    <row r="2137" spans="6:9" ht="12.75">
      <c r="F2137" s="25"/>
      <c r="I2137" s="23"/>
    </row>
    <row r="2138" spans="6:9" ht="12.75">
      <c r="F2138" s="25"/>
      <c r="I2138" s="23"/>
    </row>
    <row r="2139" spans="6:9" ht="12.75">
      <c r="F2139" s="25"/>
      <c r="I2139" s="23"/>
    </row>
    <row r="2140" spans="6:9" ht="12.75">
      <c r="F2140" s="25"/>
      <c r="I2140" s="23"/>
    </row>
    <row r="2141" spans="6:9" ht="12.75">
      <c r="F2141" s="25"/>
      <c r="I2141" s="23"/>
    </row>
    <row r="2142" spans="6:9" ht="12.75">
      <c r="F2142" s="25"/>
      <c r="I2142" s="23"/>
    </row>
    <row r="2143" spans="6:9" ht="12.75">
      <c r="F2143" s="25"/>
      <c r="I2143" s="23"/>
    </row>
    <row r="2144" spans="6:9" ht="12.75">
      <c r="F2144" s="25"/>
      <c r="I2144" s="23"/>
    </row>
    <row r="2145" spans="6:9" ht="12.75">
      <c r="F2145" s="25"/>
      <c r="I2145" s="23"/>
    </row>
    <row r="2146" spans="6:9" ht="12.75">
      <c r="F2146" s="25"/>
      <c r="I2146" s="23"/>
    </row>
    <row r="2147" spans="6:9" ht="12.75">
      <c r="F2147" s="25"/>
      <c r="I2147" s="23"/>
    </row>
    <row r="2148" spans="6:9" ht="12.75">
      <c r="F2148" s="25"/>
      <c r="I2148" s="23"/>
    </row>
    <row r="2149" spans="6:9" ht="12.75">
      <c r="F2149" s="25"/>
      <c r="I2149" s="23"/>
    </row>
    <row r="2150" spans="6:9" ht="12.75">
      <c r="F2150" s="25"/>
      <c r="I2150" s="23"/>
    </row>
    <row r="2151" spans="6:9" ht="12.75">
      <c r="F2151" s="25"/>
      <c r="I2151" s="23"/>
    </row>
    <row r="2152" spans="6:9" ht="12.75">
      <c r="F2152" s="25"/>
      <c r="I2152" s="23"/>
    </row>
    <row r="2153" spans="6:9" ht="12.75">
      <c r="F2153" s="25"/>
      <c r="I2153" s="23"/>
    </row>
    <row r="2154" spans="6:9" ht="12.75">
      <c r="F2154" s="25"/>
      <c r="I2154" s="23"/>
    </row>
    <row r="2155" spans="6:9" ht="12.75">
      <c r="F2155" s="25"/>
      <c r="I2155" s="23"/>
    </row>
    <row r="2156" spans="6:9" ht="12.75">
      <c r="F2156" s="25"/>
      <c r="I2156" s="23"/>
    </row>
    <row r="2157" spans="6:9" ht="12.75">
      <c r="F2157" s="25"/>
      <c r="I2157" s="23"/>
    </row>
    <row r="2158" spans="6:9" ht="12.75">
      <c r="F2158" s="25"/>
      <c r="I2158" s="23"/>
    </row>
    <row r="2159" spans="6:9" ht="12.75">
      <c r="F2159" s="25"/>
      <c r="I2159" s="23"/>
    </row>
    <row r="2160" spans="6:9" ht="12.75">
      <c r="F2160" s="25"/>
      <c r="I2160" s="23"/>
    </row>
    <row r="2161" spans="6:9" ht="12.75">
      <c r="F2161" s="25"/>
      <c r="I2161" s="23"/>
    </row>
    <row r="2162" spans="6:9" ht="12.75">
      <c r="F2162" s="25"/>
      <c r="I2162" s="23"/>
    </row>
    <row r="2163" spans="6:9" ht="12.75">
      <c r="F2163" s="25"/>
      <c r="I2163" s="23"/>
    </row>
    <row r="2164" spans="6:9" ht="12.75">
      <c r="F2164" s="25"/>
      <c r="I2164" s="23"/>
    </row>
    <row r="2165" spans="6:9" ht="12.75">
      <c r="F2165" s="25"/>
      <c r="I2165" s="23"/>
    </row>
    <row r="2166" spans="6:9" ht="12.75">
      <c r="F2166" s="25"/>
      <c r="I2166" s="23"/>
    </row>
    <row r="2167" spans="6:9" ht="12.75">
      <c r="F2167" s="25"/>
      <c r="I2167" s="23"/>
    </row>
    <row r="2168" spans="6:9" ht="12.75">
      <c r="F2168" s="25"/>
      <c r="I2168" s="23"/>
    </row>
    <row r="2169" spans="6:9" ht="12.75">
      <c r="F2169" s="25"/>
      <c r="I2169" s="23"/>
    </row>
    <row r="2170" spans="6:9" ht="12.75">
      <c r="F2170" s="25"/>
      <c r="I2170" s="23"/>
    </row>
    <row r="2171" spans="6:9" ht="12.75">
      <c r="F2171" s="25"/>
      <c r="I2171" s="23"/>
    </row>
    <row r="2172" spans="6:9" ht="12.75">
      <c r="F2172" s="25"/>
      <c r="I2172" s="23"/>
    </row>
    <row r="2173" spans="6:9" ht="12.75">
      <c r="F2173" s="25"/>
      <c r="I2173" s="23"/>
    </row>
    <row r="2174" spans="6:9" ht="12.75">
      <c r="F2174" s="25"/>
      <c r="I2174" s="23"/>
    </row>
    <row r="2175" spans="6:9" ht="12.75">
      <c r="F2175" s="25"/>
      <c r="I2175" s="23"/>
    </row>
    <row r="2176" spans="6:9" ht="12.75">
      <c r="F2176" s="25"/>
      <c r="I2176" s="23"/>
    </row>
    <row r="2177" spans="6:9" ht="12.75">
      <c r="F2177" s="25"/>
      <c r="I2177" s="23"/>
    </row>
    <row r="2178" spans="6:9" ht="12.75">
      <c r="F2178" s="25"/>
      <c r="I2178" s="23"/>
    </row>
    <row r="2179" spans="6:9" ht="12.75">
      <c r="F2179" s="25"/>
      <c r="I2179" s="23"/>
    </row>
    <row r="2180" spans="6:9" ht="12.75">
      <c r="F2180" s="25"/>
      <c r="I2180" s="23"/>
    </row>
    <row r="2181" spans="6:9" ht="12.75">
      <c r="F2181" s="25"/>
      <c r="I2181" s="23"/>
    </row>
    <row r="2182" spans="6:9" ht="12.75">
      <c r="F2182" s="25"/>
      <c r="I2182" s="23"/>
    </row>
    <row r="2183" spans="6:9" ht="12.75">
      <c r="F2183" s="25"/>
      <c r="I2183" s="23"/>
    </row>
    <row r="2184" spans="6:9" ht="12.75">
      <c r="F2184" s="25"/>
      <c r="I2184" s="23"/>
    </row>
    <row r="2185" spans="6:9" ht="12.75">
      <c r="F2185" s="25"/>
      <c r="I2185" s="23"/>
    </row>
    <row r="2186" spans="6:9" ht="12.75">
      <c r="F2186" s="25"/>
      <c r="I2186" s="23"/>
    </row>
    <row r="2187" spans="6:9" ht="12.75">
      <c r="F2187" s="25"/>
      <c r="I2187" s="23"/>
    </row>
    <row r="2188" spans="6:9" ht="12.75">
      <c r="F2188" s="25"/>
      <c r="I2188" s="23"/>
    </row>
    <row r="2189" spans="6:9" ht="12.75">
      <c r="F2189" s="25"/>
      <c r="I2189" s="23"/>
    </row>
    <row r="2190" spans="6:9" ht="12.75">
      <c r="F2190" s="25"/>
      <c r="I2190" s="23"/>
    </row>
    <row r="2191" spans="6:9" ht="12.75">
      <c r="F2191" s="25"/>
      <c r="I2191" s="23"/>
    </row>
    <row r="2192" spans="6:9" ht="12.75">
      <c r="F2192" s="25"/>
      <c r="I2192" s="23"/>
    </row>
    <row r="2193" spans="6:9" ht="12.75">
      <c r="F2193" s="25"/>
      <c r="I2193" s="23"/>
    </row>
    <row r="2194" spans="6:9" ht="12.75">
      <c r="F2194" s="25"/>
      <c r="I2194" s="23"/>
    </row>
    <row r="2195" spans="6:9" ht="12.75">
      <c r="F2195" s="25"/>
      <c r="I2195" s="23"/>
    </row>
    <row r="2196" spans="6:9" ht="12.75">
      <c r="F2196" s="25"/>
      <c r="I2196" s="23"/>
    </row>
    <row r="2197" spans="6:9" ht="12.75">
      <c r="F2197" s="25"/>
      <c r="I2197" s="23"/>
    </row>
    <row r="2198" spans="6:9" ht="12.75">
      <c r="F2198" s="25"/>
      <c r="I2198" s="23"/>
    </row>
    <row r="2199" spans="6:9" ht="12.75">
      <c r="F2199" s="25"/>
      <c r="I2199" s="23"/>
    </row>
    <row r="2200" spans="6:9" ht="12.75">
      <c r="F2200" s="25"/>
      <c r="I2200" s="23"/>
    </row>
    <row r="2201" spans="6:9" ht="12.75">
      <c r="F2201" s="25"/>
      <c r="I2201" s="23"/>
    </row>
    <row r="2202" spans="6:9" ht="12.75">
      <c r="F2202" s="25"/>
      <c r="I2202" s="23"/>
    </row>
    <row r="2203" spans="6:9" ht="12.75">
      <c r="F2203" s="25"/>
      <c r="I2203" s="23"/>
    </row>
    <row r="2204" spans="6:9" ht="12.75">
      <c r="F2204" s="25"/>
      <c r="I2204" s="23"/>
    </row>
    <row r="2205" spans="6:9" ht="12.75">
      <c r="F2205" s="25"/>
      <c r="I2205" s="23"/>
    </row>
    <row r="2206" spans="6:9" ht="12.75">
      <c r="F2206" s="25"/>
      <c r="I2206" s="23"/>
    </row>
    <row r="2207" spans="6:9" ht="12.75">
      <c r="F2207" s="25"/>
      <c r="I2207" s="23"/>
    </row>
    <row r="2208" spans="6:9" ht="12.75">
      <c r="F2208" s="25"/>
      <c r="I2208" s="23"/>
    </row>
    <row r="2209" spans="6:9" ht="12.75">
      <c r="F2209" s="25"/>
      <c r="I2209" s="23"/>
    </row>
    <row r="2210" spans="6:9" ht="12.75">
      <c r="F2210" s="25"/>
      <c r="I2210" s="23"/>
    </row>
    <row r="2211" spans="6:9" ht="12.75">
      <c r="F2211" s="25"/>
      <c r="I2211" s="23"/>
    </row>
    <row r="2212" spans="6:9" ht="12.75">
      <c r="F2212" s="25"/>
      <c r="I2212" s="23"/>
    </row>
    <row r="2213" spans="6:9" ht="12.75">
      <c r="F2213" s="25"/>
      <c r="I2213" s="23"/>
    </row>
    <row r="2214" spans="6:9" ht="12.75">
      <c r="F2214" s="25"/>
      <c r="I2214" s="23"/>
    </row>
    <row r="2215" spans="6:9" ht="12.75">
      <c r="F2215" s="25"/>
      <c r="I2215" s="23"/>
    </row>
    <row r="2216" spans="6:9" ht="12.75">
      <c r="F2216" s="25"/>
      <c r="I2216" s="23"/>
    </row>
    <row r="2217" spans="6:9" ht="12.75">
      <c r="F2217" s="25"/>
      <c r="I2217" s="23"/>
    </row>
    <row r="2218" spans="6:9" ht="12.75">
      <c r="F2218" s="25"/>
      <c r="I2218" s="23"/>
    </row>
    <row r="2219" spans="6:9" ht="12.75">
      <c r="F2219" s="25"/>
      <c r="I2219" s="23"/>
    </row>
    <row r="2220" spans="6:9" ht="12.75">
      <c r="F2220" s="25"/>
      <c r="I2220" s="23"/>
    </row>
    <row r="2221" spans="6:9" ht="12.75">
      <c r="F2221" s="25"/>
      <c r="I2221" s="23"/>
    </row>
    <row r="2222" spans="6:9" ht="12.75">
      <c r="F2222" s="25"/>
      <c r="I2222" s="23"/>
    </row>
    <row r="2223" spans="6:9" ht="12.75">
      <c r="F2223" s="25"/>
      <c r="I2223" s="23"/>
    </row>
    <row r="2224" spans="6:9" ht="12.75">
      <c r="F2224" s="25"/>
      <c r="I2224" s="23"/>
    </row>
    <row r="2225" spans="6:9" ht="12.75">
      <c r="F2225" s="25"/>
      <c r="I2225" s="23"/>
    </row>
    <row r="2226" spans="6:9" ht="12.75">
      <c r="F2226" s="25"/>
      <c r="I2226" s="23"/>
    </row>
    <row r="2227" spans="6:9" ht="12.75">
      <c r="F2227" s="25"/>
      <c r="I2227" s="23"/>
    </row>
    <row r="2228" spans="6:9" ht="12.75">
      <c r="F2228" s="25"/>
      <c r="I2228" s="23"/>
    </row>
    <row r="2229" spans="6:9" ht="12.75">
      <c r="F2229" s="25"/>
      <c r="I2229" s="23"/>
    </row>
    <row r="2230" spans="6:9" ht="12.75">
      <c r="F2230" s="25"/>
      <c r="I2230" s="23"/>
    </row>
    <row r="2231" spans="6:9" ht="12.75">
      <c r="F2231" s="25"/>
      <c r="I2231" s="23"/>
    </row>
    <row r="2232" spans="6:9" ht="12.75">
      <c r="F2232" s="25"/>
      <c r="I2232" s="23"/>
    </row>
    <row r="2233" spans="6:9" ht="12.75">
      <c r="F2233" s="25"/>
      <c r="I2233" s="23"/>
    </row>
    <row r="2234" spans="6:9" ht="12.75">
      <c r="F2234" s="25"/>
      <c r="I2234" s="23"/>
    </row>
    <row r="2235" spans="6:9" ht="12.75">
      <c r="F2235" s="25"/>
      <c r="I2235" s="23"/>
    </row>
    <row r="2236" spans="6:9" ht="12.75">
      <c r="F2236" s="25"/>
      <c r="I2236" s="23"/>
    </row>
    <row r="2237" spans="6:9" ht="12.75">
      <c r="F2237" s="25"/>
      <c r="I2237" s="23"/>
    </row>
    <row r="2238" spans="6:9" ht="12.75">
      <c r="F2238" s="25"/>
      <c r="I2238" s="23"/>
    </row>
    <row r="2239" spans="6:9" ht="12.75">
      <c r="F2239" s="25"/>
      <c r="I2239" s="23"/>
    </row>
    <row r="2240" spans="6:9" ht="12.75">
      <c r="F2240" s="25"/>
      <c r="I2240" s="23"/>
    </row>
    <row r="2241" spans="6:9" ht="12.75">
      <c r="F2241" s="25"/>
      <c r="I2241" s="23"/>
    </row>
    <row r="2242" spans="6:9" ht="12.75">
      <c r="F2242" s="25"/>
      <c r="I2242" s="23"/>
    </row>
    <row r="2243" spans="6:9" ht="12.75">
      <c r="F2243" s="25"/>
      <c r="I2243" s="23"/>
    </row>
    <row r="2244" spans="6:9" ht="12.75">
      <c r="F2244" s="25"/>
      <c r="I2244" s="23"/>
    </row>
    <row r="2245" spans="6:9" ht="12.75">
      <c r="F2245" s="25"/>
      <c r="I2245" s="23"/>
    </row>
    <row r="2246" spans="6:9" ht="12.75">
      <c r="F2246" s="25"/>
      <c r="I2246" s="23"/>
    </row>
    <row r="2247" spans="6:9" ht="12.75">
      <c r="F2247" s="25"/>
      <c r="I2247" s="23"/>
    </row>
    <row r="2248" spans="6:9" ht="12.75">
      <c r="F2248" s="25"/>
      <c r="I2248" s="23"/>
    </row>
    <row r="2249" spans="6:9" ht="12.75">
      <c r="F2249" s="25"/>
      <c r="I2249" s="23"/>
    </row>
    <row r="2250" spans="6:9" ht="12.75">
      <c r="F2250" s="25"/>
      <c r="I2250" s="23"/>
    </row>
    <row r="2251" spans="6:9" ht="12.75">
      <c r="F2251" s="25"/>
      <c r="I2251" s="23"/>
    </row>
    <row r="2252" spans="6:9" ht="12.75">
      <c r="F2252" s="25"/>
      <c r="I2252" s="23"/>
    </row>
    <row r="2253" spans="6:9" ht="12.75">
      <c r="F2253" s="25"/>
      <c r="I2253" s="23"/>
    </row>
    <row r="2254" spans="6:9" ht="12.75">
      <c r="F2254" s="25"/>
      <c r="I2254" s="23"/>
    </row>
    <row r="2255" spans="6:9" ht="12.75">
      <c r="F2255" s="25"/>
      <c r="I2255" s="23"/>
    </row>
    <row r="2256" spans="6:9" ht="12.75">
      <c r="F2256" s="25"/>
      <c r="I2256" s="23"/>
    </row>
    <row r="2257" spans="6:9" ht="12.75">
      <c r="F2257" s="25"/>
      <c r="I2257" s="23"/>
    </row>
    <row r="2258" spans="6:9" ht="12.75">
      <c r="F2258" s="25"/>
      <c r="I2258" s="23"/>
    </row>
    <row r="2259" spans="6:9" ht="12.75">
      <c r="F2259" s="25"/>
      <c r="I2259" s="23"/>
    </row>
    <row r="2260" spans="6:9" ht="12.75">
      <c r="F2260" s="25"/>
      <c r="I2260" s="23"/>
    </row>
    <row r="2261" spans="6:9" ht="12.75">
      <c r="F2261" s="25"/>
      <c r="I2261" s="23"/>
    </row>
    <row r="2262" spans="6:9" ht="12.75">
      <c r="F2262" s="25"/>
      <c r="I2262" s="23"/>
    </row>
    <row r="2263" spans="6:9" ht="12.75">
      <c r="F2263" s="25"/>
      <c r="I2263" s="23"/>
    </row>
    <row r="2264" spans="6:9" ht="12.75">
      <c r="F2264" s="25"/>
      <c r="I2264" s="23"/>
    </row>
    <row r="2265" spans="6:9" ht="12.75">
      <c r="F2265" s="25"/>
      <c r="I2265" s="23"/>
    </row>
    <row r="2266" spans="6:9" ht="12.75">
      <c r="F2266" s="25"/>
      <c r="I2266" s="23"/>
    </row>
    <row r="2267" spans="6:9" ht="12.75">
      <c r="F2267" s="25"/>
      <c r="I2267" s="23"/>
    </row>
    <row r="2268" spans="6:9" ht="12.75">
      <c r="F2268" s="25"/>
      <c r="I2268" s="23"/>
    </row>
    <row r="2269" spans="6:9" ht="12.75">
      <c r="F2269" s="25"/>
      <c r="I2269" s="23"/>
    </row>
    <row r="2270" spans="6:9" ht="12.75">
      <c r="F2270" s="25"/>
      <c r="I2270" s="23"/>
    </row>
    <row r="2271" spans="6:9" ht="12.75">
      <c r="F2271" s="25"/>
      <c r="I2271" s="23"/>
    </row>
    <row r="2272" spans="6:9" ht="12.75">
      <c r="F2272" s="25"/>
      <c r="I2272" s="23"/>
    </row>
    <row r="2273" spans="6:9" ht="12.75">
      <c r="F2273" s="25"/>
      <c r="I2273" s="23"/>
    </row>
    <row r="2274" spans="6:9" ht="12.75">
      <c r="F2274" s="25"/>
      <c r="I2274" s="23"/>
    </row>
    <row r="2275" spans="6:9" ht="12.75">
      <c r="F2275" s="25"/>
      <c r="I2275" s="23"/>
    </row>
    <row r="2276" spans="6:9" ht="12.75">
      <c r="F2276" s="25"/>
      <c r="I2276" s="23"/>
    </row>
    <row r="2277" spans="6:9" ht="12.75">
      <c r="F2277" s="25"/>
      <c r="I2277" s="23"/>
    </row>
    <row r="2278" spans="6:9" ht="12.75">
      <c r="F2278" s="25"/>
      <c r="I2278" s="23"/>
    </row>
    <row r="2279" spans="6:9" ht="12.75">
      <c r="F2279" s="25"/>
      <c r="I2279" s="23"/>
    </row>
    <row r="2280" spans="6:9" ht="12.75">
      <c r="F2280" s="25"/>
      <c r="I2280" s="23"/>
    </row>
    <row r="2281" spans="6:9" ht="12.75">
      <c r="F2281" s="25"/>
      <c r="I2281" s="23"/>
    </row>
    <row r="2282" spans="6:9" ht="12.75">
      <c r="F2282" s="25"/>
      <c r="I2282" s="23"/>
    </row>
    <row r="2283" spans="6:9" ht="12.75">
      <c r="F2283" s="25"/>
      <c r="I2283" s="23"/>
    </row>
    <row r="2284" spans="6:9" ht="12.75">
      <c r="F2284" s="25"/>
      <c r="I2284" s="23"/>
    </row>
    <row r="2285" spans="6:9" ht="12.75">
      <c r="F2285" s="25"/>
      <c r="I2285" s="23"/>
    </row>
    <row r="2286" spans="6:9" ht="12.75">
      <c r="F2286" s="25"/>
      <c r="I2286" s="23"/>
    </row>
    <row r="2287" spans="6:9" ht="12.75">
      <c r="F2287" s="25"/>
      <c r="I2287" s="23"/>
    </row>
    <row r="2288" spans="6:9" ht="12.75">
      <c r="F2288" s="25"/>
      <c r="I2288" s="23"/>
    </row>
    <row r="2289" spans="6:9" ht="12.75">
      <c r="F2289" s="25"/>
      <c r="I2289" s="23"/>
    </row>
    <row r="2290" spans="6:9" ht="12.75">
      <c r="F2290" s="25"/>
      <c r="I2290" s="23"/>
    </row>
    <row r="2291" spans="6:9" ht="12.75">
      <c r="F2291" s="25"/>
      <c r="I2291" s="23"/>
    </row>
    <row r="2292" spans="6:9" ht="12.75">
      <c r="F2292" s="25"/>
      <c r="I2292" s="23"/>
    </row>
    <row r="2293" spans="6:9" ht="12.75">
      <c r="F2293" s="25"/>
      <c r="I2293" s="23"/>
    </row>
    <row r="2294" spans="6:9" ht="12.75">
      <c r="F2294" s="25"/>
      <c r="I2294" s="23"/>
    </row>
    <row r="2295" spans="6:9" ht="12.75">
      <c r="F2295" s="25"/>
      <c r="I2295" s="23"/>
    </row>
    <row r="2296" spans="6:9" ht="12.75">
      <c r="F2296" s="25"/>
      <c r="I2296" s="23"/>
    </row>
    <row r="2297" spans="6:9" ht="12.75">
      <c r="F2297" s="25"/>
      <c r="I2297" s="23"/>
    </row>
    <row r="2298" spans="6:9" ht="12.75">
      <c r="F2298" s="25"/>
      <c r="I2298" s="23"/>
    </row>
    <row r="2299" spans="6:9" ht="12.75">
      <c r="F2299" s="25"/>
      <c r="I2299" s="23"/>
    </row>
    <row r="2300" spans="6:9" ht="12.75">
      <c r="F2300" s="25"/>
      <c r="I2300" s="23"/>
    </row>
    <row r="2301" spans="6:9" ht="12.75">
      <c r="F2301" s="25"/>
      <c r="I2301" s="23"/>
    </row>
    <row r="2302" spans="6:9" ht="12.75">
      <c r="F2302" s="25"/>
      <c r="I2302" s="23"/>
    </row>
    <row r="2303" spans="6:9" ht="12.75">
      <c r="F2303" s="25"/>
      <c r="I2303" s="23"/>
    </row>
    <row r="2304" spans="6:9" ht="12.75">
      <c r="F2304" s="25"/>
      <c r="I2304" s="23"/>
    </row>
    <row r="2305" spans="6:9" ht="12.75">
      <c r="F2305" s="25"/>
      <c r="I2305" s="23"/>
    </row>
    <row r="2306" spans="6:9" ht="12.75">
      <c r="F2306" s="25"/>
      <c r="I2306" s="23"/>
    </row>
    <row r="2307" spans="6:9" ht="12.75">
      <c r="F2307" s="25"/>
      <c r="I2307" s="23"/>
    </row>
    <row r="2308" spans="6:9" ht="12.75">
      <c r="F2308" s="25"/>
      <c r="I2308" s="23"/>
    </row>
    <row r="2309" spans="6:9" ht="12.75">
      <c r="F2309" s="25"/>
      <c r="I2309" s="23"/>
    </row>
    <row r="2310" spans="6:9" ht="12.75">
      <c r="F2310" s="25"/>
      <c r="I2310" s="23"/>
    </row>
    <row r="2311" spans="6:9" ht="12.75">
      <c r="F2311" s="25"/>
      <c r="I2311" s="23"/>
    </row>
    <row r="2312" spans="6:9" ht="12.75">
      <c r="F2312" s="25"/>
      <c r="I2312" s="23"/>
    </row>
    <row r="2313" spans="6:9" ht="12.75">
      <c r="F2313" s="25"/>
      <c r="I2313" s="23"/>
    </row>
    <row r="2314" spans="6:9" ht="12.75">
      <c r="F2314" s="25"/>
      <c r="I2314" s="23"/>
    </row>
    <row r="2315" spans="6:9" ht="12.75">
      <c r="F2315" s="25"/>
      <c r="I2315" s="23"/>
    </row>
    <row r="2316" spans="6:9" ht="12.75">
      <c r="F2316" s="25"/>
      <c r="I2316" s="23"/>
    </row>
    <row r="2317" spans="6:9" ht="12.75">
      <c r="F2317" s="25"/>
      <c r="I2317" s="23"/>
    </row>
    <row r="2318" spans="6:9" ht="12.75">
      <c r="F2318" s="25"/>
      <c r="I2318" s="23"/>
    </row>
    <row r="2319" spans="6:9" ht="12.75">
      <c r="F2319" s="25"/>
      <c r="I2319" s="23"/>
    </row>
    <row r="2320" spans="6:9" ht="12.75">
      <c r="F2320" s="25"/>
      <c r="I2320" s="23"/>
    </row>
    <row r="2321" spans="6:9" ht="12.75">
      <c r="F2321" s="25"/>
      <c r="I2321" s="23"/>
    </row>
    <row r="2322" spans="6:9" ht="12.75">
      <c r="F2322" s="25"/>
      <c r="I2322" s="23"/>
    </row>
    <row r="2323" spans="6:9" ht="12.75">
      <c r="F2323" s="25"/>
      <c r="I2323" s="23"/>
    </row>
    <row r="2324" spans="6:9" ht="12.75">
      <c r="F2324" s="25"/>
      <c r="I2324" s="23"/>
    </row>
    <row r="2325" spans="6:9" ht="12.75">
      <c r="F2325" s="25"/>
      <c r="I2325" s="23"/>
    </row>
    <row r="2326" spans="6:9" ht="12.75">
      <c r="F2326" s="25"/>
      <c r="I2326" s="23"/>
    </row>
    <row r="2327" spans="6:9" ht="12.75">
      <c r="F2327" s="25"/>
      <c r="I2327" s="23"/>
    </row>
    <row r="2328" spans="6:9" ht="12.75">
      <c r="F2328" s="25"/>
      <c r="I2328" s="23"/>
    </row>
    <row r="2329" spans="6:9" ht="12.75">
      <c r="F2329" s="25"/>
      <c r="I2329" s="23"/>
    </row>
    <row r="2330" spans="6:9" ht="12.75">
      <c r="F2330" s="25"/>
      <c r="I2330" s="23"/>
    </row>
    <row r="2331" spans="6:9" ht="12.75">
      <c r="F2331" s="25"/>
      <c r="I2331" s="23"/>
    </row>
    <row r="2332" spans="6:9" ht="12.75">
      <c r="F2332" s="25"/>
      <c r="I2332" s="23"/>
    </row>
    <row r="2333" spans="6:9" ht="12.75">
      <c r="F2333" s="25"/>
      <c r="I2333" s="23"/>
    </row>
    <row r="2334" spans="6:9" ht="12.75">
      <c r="F2334" s="25"/>
      <c r="I2334" s="23"/>
    </row>
    <row r="2335" spans="6:9" ht="12.75">
      <c r="F2335" s="25"/>
      <c r="I2335" s="23"/>
    </row>
    <row r="2336" spans="6:9" ht="12.75">
      <c r="F2336" s="25"/>
      <c r="I2336" s="23"/>
    </row>
    <row r="2337" spans="6:9" ht="12.75">
      <c r="F2337" s="25"/>
      <c r="I2337" s="23"/>
    </row>
    <row r="2338" spans="6:9" ht="12.75">
      <c r="F2338" s="25"/>
      <c r="I2338" s="23"/>
    </row>
    <row r="2339" spans="6:9" ht="12.75">
      <c r="F2339" s="25"/>
      <c r="I2339" s="23"/>
    </row>
    <row r="2340" spans="6:9" ht="12.75">
      <c r="F2340" s="25"/>
      <c r="I2340" s="23"/>
    </row>
    <row r="2341" spans="6:9" ht="12.75">
      <c r="F2341" s="25"/>
      <c r="I2341" s="23"/>
    </row>
    <row r="2342" spans="6:9" ht="12.75">
      <c r="F2342" s="25"/>
      <c r="I2342" s="23"/>
    </row>
    <row r="2343" spans="6:9" ht="12.75">
      <c r="F2343" s="25"/>
      <c r="I2343" s="23"/>
    </row>
    <row r="2344" spans="6:9" ht="12.75">
      <c r="F2344" s="25"/>
      <c r="I2344" s="23"/>
    </row>
    <row r="2345" spans="6:9" ht="12.75">
      <c r="F2345" s="25"/>
      <c r="I2345" s="23"/>
    </row>
    <row r="2346" spans="6:9" ht="12.75">
      <c r="F2346" s="25"/>
      <c r="I2346" s="23"/>
    </row>
    <row r="2347" spans="6:9" ht="12.75">
      <c r="F2347" s="25"/>
      <c r="I2347" s="23"/>
    </row>
    <row r="2348" spans="6:9" ht="12.75">
      <c r="F2348" s="25"/>
      <c r="I2348" s="23"/>
    </row>
    <row r="2349" spans="6:9" ht="12.75">
      <c r="F2349" s="25"/>
      <c r="I2349" s="23"/>
    </row>
    <row r="2350" spans="6:9" ht="12.75">
      <c r="F2350" s="25"/>
      <c r="I2350" s="23"/>
    </row>
    <row r="2351" spans="6:9" ht="12.75">
      <c r="F2351" s="25"/>
      <c r="I2351" s="23"/>
    </row>
    <row r="2352" spans="6:9" ht="12.75">
      <c r="F2352" s="25"/>
      <c r="I2352" s="23"/>
    </row>
    <row r="2353" spans="6:9" ht="12.75">
      <c r="F2353" s="25"/>
      <c r="I2353" s="23"/>
    </row>
    <row r="2354" spans="6:9" ht="12.75">
      <c r="F2354" s="25"/>
      <c r="I2354" s="23"/>
    </row>
    <row r="2355" spans="6:9" ht="12.75">
      <c r="F2355" s="25"/>
      <c r="I2355" s="23"/>
    </row>
    <row r="2356" spans="6:9" ht="12.75">
      <c r="F2356" s="25"/>
      <c r="I2356" s="23"/>
    </row>
    <row r="2357" spans="6:9" ht="12.75">
      <c r="F2357" s="25"/>
      <c r="I2357" s="23"/>
    </row>
    <row r="2358" spans="6:9" ht="12.75">
      <c r="F2358" s="25"/>
      <c r="I2358" s="23"/>
    </row>
    <row r="2359" spans="6:9" ht="12.75">
      <c r="F2359" s="25"/>
      <c r="I2359" s="23"/>
    </row>
    <row r="2360" spans="6:9" ht="12.75">
      <c r="F2360" s="25"/>
      <c r="I2360" s="23"/>
    </row>
    <row r="2361" spans="6:9" ht="12.75">
      <c r="F2361" s="25"/>
      <c r="I2361" s="23"/>
    </row>
    <row r="2362" spans="6:9" ht="12.75">
      <c r="F2362" s="25"/>
      <c r="I2362" s="23"/>
    </row>
    <row r="2363" spans="6:9" ht="12.75">
      <c r="F2363" s="25"/>
      <c r="I2363" s="23"/>
    </row>
    <row r="2364" spans="6:9" ht="12.75">
      <c r="F2364" s="25"/>
      <c r="I2364" s="23"/>
    </row>
    <row r="2365" spans="6:9" ht="12.75">
      <c r="F2365" s="25"/>
      <c r="I2365" s="23"/>
    </row>
    <row r="2366" spans="6:9" ht="12.75">
      <c r="F2366" s="25"/>
      <c r="I2366" s="23"/>
    </row>
    <row r="2367" spans="6:9" ht="12.75">
      <c r="F2367" s="25"/>
      <c r="I2367" s="23"/>
    </row>
    <row r="2368" spans="6:9" ht="12.75">
      <c r="F2368" s="25"/>
      <c r="I2368" s="23"/>
    </row>
    <row r="2369" spans="6:9" ht="12.75">
      <c r="F2369" s="25"/>
      <c r="I2369" s="23"/>
    </row>
    <row r="2370" spans="6:9" ht="12.75">
      <c r="F2370" s="25"/>
      <c r="I2370" s="23"/>
    </row>
    <row r="2371" spans="6:9" ht="12.75">
      <c r="F2371" s="25"/>
      <c r="I2371" s="23"/>
    </row>
    <row r="2372" spans="6:9" ht="12.75">
      <c r="F2372" s="25"/>
      <c r="I2372" s="23"/>
    </row>
    <row r="2373" spans="6:9" ht="12.75">
      <c r="F2373" s="25"/>
      <c r="I2373" s="23"/>
    </row>
    <row r="2374" spans="6:9" ht="12.75">
      <c r="F2374" s="25"/>
      <c r="I2374" s="23"/>
    </row>
    <row r="2375" spans="6:9" ht="12.75">
      <c r="F2375" s="25"/>
      <c r="I2375" s="23"/>
    </row>
    <row r="2376" spans="6:9" ht="12.75">
      <c r="F2376" s="25"/>
      <c r="I2376" s="23"/>
    </row>
    <row r="2377" spans="6:9" ht="12.75">
      <c r="F2377" s="25"/>
      <c r="I2377" s="23"/>
    </row>
    <row r="2378" spans="6:9" ht="12.75">
      <c r="F2378" s="25"/>
      <c r="I2378" s="23"/>
    </row>
    <row r="2379" spans="6:9" ht="12.75">
      <c r="F2379" s="25"/>
      <c r="I2379" s="23"/>
    </row>
    <row r="2380" spans="6:9" ht="12.75">
      <c r="F2380" s="25"/>
      <c r="I2380" s="23"/>
    </row>
    <row r="2381" spans="6:9" ht="12.75">
      <c r="F2381" s="25"/>
      <c r="I2381" s="23"/>
    </row>
    <row r="2382" spans="6:9" ht="12.75">
      <c r="F2382" s="25"/>
      <c r="I2382" s="23"/>
    </row>
    <row r="2383" spans="6:9" ht="12.75">
      <c r="F2383" s="25"/>
      <c r="I2383" s="23"/>
    </row>
    <row r="2384" spans="6:9" ht="12.75">
      <c r="F2384" s="25"/>
      <c r="I2384" s="23"/>
    </row>
    <row r="2385" spans="6:9" ht="12.75">
      <c r="F2385" s="25"/>
      <c r="I2385" s="23"/>
    </row>
    <row r="2386" spans="6:9" ht="12.75">
      <c r="F2386" s="25"/>
      <c r="I2386" s="23"/>
    </row>
    <row r="2387" spans="6:9" ht="12.75">
      <c r="F2387" s="25"/>
      <c r="I2387" s="23"/>
    </row>
    <row r="2388" spans="6:9" ht="12.75">
      <c r="F2388" s="25"/>
      <c r="I2388" s="23"/>
    </row>
    <row r="2389" spans="6:9" ht="12.75">
      <c r="F2389" s="25"/>
      <c r="I2389" s="23"/>
    </row>
    <row r="2390" spans="6:9" ht="12.75">
      <c r="F2390" s="25"/>
      <c r="I2390" s="23"/>
    </row>
    <row r="2391" spans="6:9" ht="12.75">
      <c r="F2391" s="25"/>
      <c r="I2391" s="23"/>
    </row>
    <row r="2392" spans="6:9" ht="12.75">
      <c r="F2392" s="25"/>
      <c r="I2392" s="23"/>
    </row>
    <row r="2393" spans="6:9" ht="12.75">
      <c r="F2393" s="25"/>
      <c r="I2393" s="23"/>
    </row>
    <row r="2394" spans="6:9" ht="12.75">
      <c r="F2394" s="25"/>
      <c r="I2394" s="23"/>
    </row>
    <row r="2395" spans="6:9" ht="12.75">
      <c r="F2395" s="25"/>
      <c r="I2395" s="23"/>
    </row>
    <row r="2396" spans="6:9" ht="12.75">
      <c r="F2396" s="25"/>
      <c r="I2396" s="23"/>
    </row>
    <row r="2397" spans="6:9" ht="12.75">
      <c r="F2397" s="25"/>
      <c r="I2397" s="23"/>
    </row>
    <row r="2398" spans="6:9" ht="12.75">
      <c r="F2398" s="25"/>
      <c r="I2398" s="23"/>
    </row>
    <row r="2399" spans="6:9" ht="12.75">
      <c r="F2399" s="25"/>
      <c r="I2399" s="23"/>
    </row>
    <row r="2400" spans="6:9" ht="12.75">
      <c r="F2400" s="25"/>
      <c r="I2400" s="23"/>
    </row>
    <row r="2401" spans="6:9" ht="12.75">
      <c r="F2401" s="25"/>
      <c r="I2401" s="23"/>
    </row>
    <row r="2402" spans="6:9" ht="12.75">
      <c r="F2402" s="25"/>
      <c r="I2402" s="23"/>
    </row>
    <row r="2403" spans="6:9" ht="12.75">
      <c r="F2403" s="25"/>
      <c r="I2403" s="23"/>
    </row>
    <row r="2404" spans="6:9" ht="12.75">
      <c r="F2404" s="25"/>
      <c r="I2404" s="23"/>
    </row>
    <row r="2405" spans="6:9" ht="12.75">
      <c r="F2405" s="25"/>
      <c r="I2405" s="23"/>
    </row>
    <row r="2406" spans="6:9" ht="12.75">
      <c r="F2406" s="25"/>
      <c r="I2406" s="23"/>
    </row>
    <row r="2407" spans="6:9" ht="12.75">
      <c r="F2407" s="25"/>
      <c r="I2407" s="23"/>
    </row>
    <row r="2408" spans="6:9" ht="12.75">
      <c r="F2408" s="25"/>
      <c r="I2408" s="23"/>
    </row>
    <row r="2409" spans="6:9" ht="12.75">
      <c r="F2409" s="25"/>
      <c r="I2409" s="23"/>
    </row>
    <row r="2410" spans="6:9" ht="12.75">
      <c r="F2410" s="25"/>
      <c r="I2410" s="23"/>
    </row>
    <row r="2411" spans="6:9" ht="12.75">
      <c r="F2411" s="25"/>
      <c r="I2411" s="23"/>
    </row>
    <row r="2412" spans="6:9" ht="12.75">
      <c r="F2412" s="25"/>
      <c r="I2412" s="23"/>
    </row>
    <row r="2413" spans="6:9" ht="12.75">
      <c r="F2413" s="25"/>
      <c r="I2413" s="23"/>
    </row>
    <row r="2414" spans="6:9" ht="12.75">
      <c r="F2414" s="25"/>
      <c r="I2414" s="23"/>
    </row>
    <row r="2415" spans="6:9" ht="12.75">
      <c r="F2415" s="25"/>
      <c r="I2415" s="23"/>
    </row>
    <row r="2416" spans="6:9" ht="12.75">
      <c r="F2416" s="25"/>
      <c r="I2416" s="23"/>
    </row>
    <row r="2417" spans="6:9" ht="12.75">
      <c r="F2417" s="25"/>
      <c r="I2417" s="23"/>
    </row>
    <row r="2418" spans="6:9" ht="12.75">
      <c r="F2418" s="25"/>
      <c r="I2418" s="23"/>
    </row>
    <row r="2419" spans="6:9" ht="12.75">
      <c r="F2419" s="25"/>
      <c r="I2419" s="23"/>
    </row>
    <row r="2420" spans="6:9" ht="12.75">
      <c r="F2420" s="25"/>
      <c r="I2420" s="23"/>
    </row>
    <row r="2421" spans="6:9" ht="12.75">
      <c r="F2421" s="25"/>
      <c r="I2421" s="23"/>
    </row>
    <row r="2422" spans="6:9" ht="12.75">
      <c r="F2422" s="25"/>
      <c r="I2422" s="23"/>
    </row>
    <row r="2423" spans="6:9" ht="12.75">
      <c r="F2423" s="25"/>
      <c r="I2423" s="23"/>
    </row>
    <row r="2424" spans="6:9" ht="12.75">
      <c r="F2424" s="25"/>
      <c r="I2424" s="23"/>
    </row>
    <row r="2425" spans="6:9" ht="12.75">
      <c r="F2425" s="25"/>
      <c r="I2425" s="23"/>
    </row>
    <row r="2426" spans="6:9" ht="12.75">
      <c r="F2426" s="25"/>
      <c r="I2426" s="23"/>
    </row>
    <row r="2427" spans="6:9" ht="12.75">
      <c r="F2427" s="25"/>
      <c r="I2427" s="23"/>
    </row>
    <row r="2428" spans="6:9" ht="12.75">
      <c r="F2428" s="25"/>
      <c r="I2428" s="23"/>
    </row>
    <row r="2429" spans="6:9" ht="12.75">
      <c r="F2429" s="25"/>
      <c r="I2429" s="23"/>
    </row>
    <row r="2430" spans="6:9" ht="12.75">
      <c r="F2430" s="25"/>
      <c r="I2430" s="23"/>
    </row>
    <row r="2431" spans="6:9" ht="12.75">
      <c r="F2431" s="25"/>
      <c r="I2431" s="23"/>
    </row>
    <row r="2432" spans="6:9" ht="12.75">
      <c r="F2432" s="25"/>
      <c r="I2432" s="23"/>
    </row>
    <row r="2433" spans="6:9" ht="12.75">
      <c r="F2433" s="25"/>
      <c r="I2433" s="23"/>
    </row>
    <row r="2434" spans="6:9" ht="12.75">
      <c r="F2434" s="25"/>
      <c r="I2434" s="23"/>
    </row>
    <row r="2435" spans="6:9" ht="12.75">
      <c r="F2435" s="25"/>
      <c r="I2435" s="23"/>
    </row>
    <row r="2436" spans="6:9" ht="12.75">
      <c r="F2436" s="25"/>
      <c r="I2436" s="23"/>
    </row>
    <row r="2437" spans="6:9" ht="12.75">
      <c r="F2437" s="25"/>
      <c r="I2437" s="23"/>
    </row>
    <row r="2438" spans="6:9" ht="12.75">
      <c r="F2438" s="25"/>
      <c r="I2438" s="23"/>
    </row>
    <row r="2439" spans="6:9" ht="12.75">
      <c r="F2439" s="25"/>
      <c r="I2439" s="23"/>
    </row>
    <row r="2440" spans="6:9" ht="12.75">
      <c r="F2440" s="25"/>
      <c r="I2440" s="23"/>
    </row>
    <row r="2441" spans="6:9" ht="12.75">
      <c r="F2441" s="25"/>
      <c r="I2441" s="23"/>
    </row>
    <row r="2442" spans="6:9" ht="12.75">
      <c r="F2442" s="25"/>
      <c r="I2442" s="23"/>
    </row>
    <row r="2443" spans="6:9" ht="12.75">
      <c r="F2443" s="25"/>
      <c r="I2443" s="23"/>
    </row>
    <row r="2444" spans="6:9" ht="12.75">
      <c r="F2444" s="25"/>
      <c r="I2444" s="23"/>
    </row>
    <row r="2445" spans="6:9" ht="12.75">
      <c r="F2445" s="25"/>
      <c r="I2445" s="23"/>
    </row>
    <row r="2446" spans="6:9" ht="12.75">
      <c r="F2446" s="25"/>
      <c r="I2446" s="23"/>
    </row>
    <row r="2447" spans="6:9" ht="12.75">
      <c r="F2447" s="25"/>
      <c r="I2447" s="23"/>
    </row>
    <row r="2448" spans="6:9" ht="12.75">
      <c r="F2448" s="25"/>
      <c r="I2448" s="23"/>
    </row>
    <row r="2449" spans="6:9" ht="12.75">
      <c r="F2449" s="25"/>
      <c r="I2449" s="23"/>
    </row>
    <row r="2450" spans="6:9" ht="12.75">
      <c r="F2450" s="25"/>
      <c r="I2450" s="23"/>
    </row>
    <row r="2451" spans="6:9" ht="12.75">
      <c r="F2451" s="25"/>
      <c r="I2451" s="23"/>
    </row>
    <row r="2452" spans="6:9" ht="12.75">
      <c r="F2452" s="25"/>
      <c r="I2452" s="23"/>
    </row>
    <row r="2453" spans="6:9" ht="12.75">
      <c r="F2453" s="25"/>
      <c r="I2453" s="23"/>
    </row>
    <row r="2454" spans="6:9" ht="12.75">
      <c r="F2454" s="25"/>
      <c r="I2454" s="23"/>
    </row>
    <row r="2455" spans="6:9" ht="12.75">
      <c r="F2455" s="25"/>
      <c r="I2455" s="23"/>
    </row>
    <row r="2456" spans="6:9" ht="12.75">
      <c r="F2456" s="25"/>
      <c r="I2456" s="23"/>
    </row>
    <row r="2457" spans="6:9" ht="12.75">
      <c r="F2457" s="25"/>
      <c r="I2457" s="23"/>
    </row>
    <row r="2458" spans="6:9" ht="12.75">
      <c r="F2458" s="25"/>
      <c r="I2458" s="23"/>
    </row>
    <row r="2459" spans="6:9" ht="12.75">
      <c r="F2459" s="25"/>
      <c r="I2459" s="23"/>
    </row>
    <row r="2460" spans="6:9" ht="12.75">
      <c r="F2460" s="25"/>
      <c r="I2460" s="23"/>
    </row>
    <row r="2461" spans="6:9" ht="12.75">
      <c r="F2461" s="25"/>
      <c r="I2461" s="23"/>
    </row>
    <row r="2462" spans="6:9" ht="12.75">
      <c r="F2462" s="25"/>
      <c r="I2462" s="23"/>
    </row>
    <row r="2463" spans="6:9" ht="12.75">
      <c r="F2463" s="25"/>
      <c r="I2463" s="23"/>
    </row>
    <row r="2464" spans="6:9" ht="12.75">
      <c r="F2464" s="25"/>
      <c r="I2464" s="23"/>
    </row>
    <row r="2465" spans="6:9" ht="12.75">
      <c r="F2465" s="25"/>
      <c r="I2465" s="23"/>
    </row>
    <row r="2466" spans="6:9" ht="12.75">
      <c r="F2466" s="25"/>
      <c r="I2466" s="23"/>
    </row>
    <row r="2467" spans="6:9" ht="12.75">
      <c r="F2467" s="25"/>
      <c r="I2467" s="23"/>
    </row>
    <row r="2468" spans="6:9" ht="12.75">
      <c r="F2468" s="25"/>
      <c r="I2468" s="23"/>
    </row>
    <row r="2469" spans="6:9" ht="12.75">
      <c r="F2469" s="25"/>
      <c r="I2469" s="23"/>
    </row>
    <row r="2470" spans="6:9" ht="12.75">
      <c r="F2470" s="25"/>
      <c r="I2470" s="23"/>
    </row>
    <row r="2471" spans="6:9" ht="12.75">
      <c r="F2471" s="25"/>
      <c r="I2471" s="23"/>
    </row>
    <row r="2472" spans="6:9" ht="12.75">
      <c r="F2472" s="25"/>
      <c r="I2472" s="23"/>
    </row>
    <row r="2473" spans="6:9" ht="12.75">
      <c r="F2473" s="25"/>
      <c r="I2473" s="23"/>
    </row>
    <row r="2474" spans="6:9" ht="12.75">
      <c r="F2474" s="25"/>
      <c r="I2474" s="23"/>
    </row>
    <row r="2475" spans="6:9" ht="12.75">
      <c r="F2475" s="25"/>
      <c r="I2475" s="23"/>
    </row>
    <row r="2476" spans="6:9" ht="12.75">
      <c r="F2476" s="25"/>
      <c r="I2476" s="23"/>
    </row>
    <row r="2477" spans="6:9" ht="12.75">
      <c r="F2477" s="25"/>
      <c r="I2477" s="23"/>
    </row>
    <row r="2478" spans="6:9" ht="12.75">
      <c r="F2478" s="25"/>
      <c r="I2478" s="23"/>
    </row>
    <row r="2479" spans="6:9" ht="12.75">
      <c r="F2479" s="25"/>
      <c r="I2479" s="23"/>
    </row>
    <row r="2480" spans="6:9" ht="12.75">
      <c r="F2480" s="25"/>
      <c r="I2480" s="23"/>
    </row>
    <row r="2481" spans="6:9" ht="12.75">
      <c r="F2481" s="25"/>
      <c r="I2481" s="23"/>
    </row>
    <row r="2482" spans="6:9" ht="12.75">
      <c r="F2482" s="25"/>
      <c r="I2482" s="23"/>
    </row>
    <row r="2483" spans="6:9" ht="12.75">
      <c r="F2483" s="25"/>
      <c r="I2483" s="23"/>
    </row>
    <row r="2484" spans="6:9" ht="12.75">
      <c r="F2484" s="25"/>
      <c r="I2484" s="23"/>
    </row>
    <row r="2485" spans="6:9" ht="12.75">
      <c r="F2485" s="25"/>
      <c r="I2485" s="23"/>
    </row>
    <row r="2486" spans="6:9" ht="12.75">
      <c r="F2486" s="25"/>
      <c r="I2486" s="23"/>
    </row>
    <row r="2487" spans="6:9" ht="12.75">
      <c r="F2487" s="25"/>
      <c r="I2487" s="23"/>
    </row>
    <row r="2488" spans="6:9" ht="12.75">
      <c r="F2488" s="25"/>
      <c r="I2488" s="23"/>
    </row>
    <row r="2489" spans="6:9" ht="12.75">
      <c r="F2489" s="25"/>
      <c r="I2489" s="23"/>
    </row>
    <row r="2490" spans="6:9" ht="12.75">
      <c r="F2490" s="25"/>
      <c r="I2490" s="23"/>
    </row>
    <row r="2491" spans="6:9" ht="12.75">
      <c r="F2491" s="25"/>
      <c r="I2491" s="23"/>
    </row>
    <row r="2492" spans="6:9" ht="12.75">
      <c r="F2492" s="25"/>
      <c r="I2492" s="23"/>
    </row>
    <row r="2493" spans="6:9" ht="12.75">
      <c r="F2493" s="25"/>
      <c r="I2493" s="23"/>
    </row>
    <row r="2494" spans="6:9" ht="12.75">
      <c r="F2494" s="25"/>
      <c r="I2494" s="23"/>
    </row>
    <row r="2495" spans="6:9" ht="12.75">
      <c r="F2495" s="25"/>
      <c r="I2495" s="23"/>
    </row>
    <row r="2496" spans="6:9" ht="12.75">
      <c r="F2496" s="25"/>
      <c r="I2496" s="23"/>
    </row>
    <row r="2497" spans="6:9" ht="12.75">
      <c r="F2497" s="25"/>
      <c r="I2497" s="23"/>
    </row>
    <row r="2498" spans="6:9" ht="12.75">
      <c r="F2498" s="25"/>
      <c r="I2498" s="23"/>
    </row>
    <row r="2499" spans="6:9" ht="12.75">
      <c r="F2499" s="25"/>
      <c r="I2499" s="23"/>
    </row>
    <row r="2500" spans="6:9" ht="12.75">
      <c r="F2500" s="25"/>
      <c r="I2500" s="23"/>
    </row>
    <row r="2501" spans="6:9" ht="12.75">
      <c r="F2501" s="25"/>
      <c r="I2501" s="23"/>
    </row>
    <row r="2502" spans="6:9" ht="12.75">
      <c r="F2502" s="25"/>
      <c r="I2502" s="23"/>
    </row>
    <row r="2503" spans="6:9" ht="12.75">
      <c r="F2503" s="25"/>
      <c r="I2503" s="23"/>
    </row>
    <row r="2504" spans="6:9" ht="12.75">
      <c r="F2504" s="25"/>
      <c r="I2504" s="23"/>
    </row>
    <row r="2505" spans="6:9" ht="12.75">
      <c r="F2505" s="25"/>
      <c r="I2505" s="23"/>
    </row>
    <row r="2506" spans="6:9" ht="12.75">
      <c r="F2506" s="25"/>
      <c r="I2506" s="23"/>
    </row>
    <row r="2507" spans="6:9" ht="12.75">
      <c r="F2507" s="25"/>
      <c r="I2507" s="23"/>
    </row>
    <row r="2508" spans="6:9" ht="12.75">
      <c r="F2508" s="25"/>
      <c r="I2508" s="23"/>
    </row>
    <row r="2509" spans="6:9" ht="12.75">
      <c r="F2509" s="25"/>
      <c r="I2509" s="23"/>
    </row>
    <row r="2510" spans="6:9" ht="12.75">
      <c r="F2510" s="25"/>
      <c r="I2510" s="23"/>
    </row>
    <row r="2511" spans="6:9" ht="12.75">
      <c r="F2511" s="25"/>
      <c r="I2511" s="23"/>
    </row>
    <row r="2512" spans="6:9" ht="12.75">
      <c r="F2512" s="25"/>
      <c r="I2512" s="23"/>
    </row>
    <row r="2513" spans="6:9" ht="12.75">
      <c r="F2513" s="25"/>
      <c r="I2513" s="23"/>
    </row>
    <row r="2514" spans="6:9" ht="12.75">
      <c r="F2514" s="25"/>
      <c r="I2514" s="23"/>
    </row>
    <row r="2515" spans="6:9" ht="12.75">
      <c r="F2515" s="25"/>
      <c r="I2515" s="23"/>
    </row>
    <row r="2516" spans="6:9" ht="12.75">
      <c r="F2516" s="25"/>
      <c r="I2516" s="23"/>
    </row>
    <row r="2517" spans="6:9" ht="12.75">
      <c r="F2517" s="25"/>
      <c r="I2517" s="23"/>
    </row>
    <row r="2518" spans="6:9" ht="12.75">
      <c r="F2518" s="25"/>
      <c r="I2518" s="23"/>
    </row>
    <row r="2519" spans="6:9" ht="12.75">
      <c r="F2519" s="25"/>
      <c r="I2519" s="23"/>
    </row>
    <row r="2520" spans="6:9" ht="12.75">
      <c r="F2520" s="25"/>
      <c r="I2520" s="23"/>
    </row>
    <row r="2521" spans="6:9" ht="12.75">
      <c r="F2521" s="25"/>
      <c r="I2521" s="23"/>
    </row>
    <row r="2522" spans="6:9" ht="12.75">
      <c r="F2522" s="25"/>
      <c r="I2522" s="23"/>
    </row>
    <row r="2523" spans="6:9" ht="12.75">
      <c r="F2523" s="25"/>
      <c r="I2523" s="23"/>
    </row>
    <row r="2524" spans="6:9" ht="12.75">
      <c r="F2524" s="25"/>
      <c r="I2524" s="23"/>
    </row>
    <row r="2525" spans="6:9" ht="12.75">
      <c r="F2525" s="25"/>
      <c r="I2525" s="23"/>
    </row>
    <row r="2526" spans="6:9" ht="12.75">
      <c r="F2526" s="25"/>
      <c r="I2526" s="23"/>
    </row>
    <row r="2527" spans="6:9" ht="12.75">
      <c r="F2527" s="25"/>
      <c r="I2527" s="23"/>
    </row>
    <row r="2528" spans="6:9" ht="12.75">
      <c r="F2528" s="25"/>
      <c r="I2528" s="23"/>
    </row>
    <row r="2529" spans="6:9" ht="12.75">
      <c r="F2529" s="25"/>
      <c r="I2529" s="23"/>
    </row>
    <row r="2530" spans="6:9" ht="12.75">
      <c r="F2530" s="25"/>
      <c r="I2530" s="23"/>
    </row>
    <row r="2531" spans="6:9" ht="12.75">
      <c r="F2531" s="25"/>
      <c r="I2531" s="23"/>
    </row>
    <row r="2532" spans="6:9" ht="12.75">
      <c r="F2532" s="25"/>
      <c r="I2532" s="23"/>
    </row>
    <row r="2533" spans="6:9" ht="12.75">
      <c r="F2533" s="25"/>
      <c r="I2533" s="23"/>
    </row>
    <row r="2534" spans="6:9" ht="12.75">
      <c r="F2534" s="25"/>
      <c r="I2534" s="23"/>
    </row>
    <row r="2535" spans="6:9" ht="12.75">
      <c r="F2535" s="25"/>
      <c r="I2535" s="23"/>
    </row>
    <row r="2536" spans="6:9" ht="12.75">
      <c r="F2536" s="25"/>
      <c r="I2536" s="23"/>
    </row>
    <row r="2537" spans="6:9" ht="12.75">
      <c r="F2537" s="25"/>
      <c r="I2537" s="23"/>
    </row>
    <row r="2538" spans="6:9" ht="12.75">
      <c r="F2538" s="25"/>
      <c r="I2538" s="23"/>
    </row>
    <row r="2539" spans="6:9" ht="12.75">
      <c r="F2539" s="25"/>
      <c r="I2539" s="23"/>
    </row>
    <row r="2540" spans="6:9" ht="12.75">
      <c r="F2540" s="25"/>
      <c r="I2540" s="23"/>
    </row>
    <row r="2541" spans="6:9" ht="12.75">
      <c r="F2541" s="25"/>
      <c r="I2541" s="23"/>
    </row>
    <row r="2542" spans="6:9" ht="12.75">
      <c r="F2542" s="25"/>
      <c r="I2542" s="23"/>
    </row>
    <row r="2543" spans="6:9" ht="12.75">
      <c r="F2543" s="25"/>
      <c r="I2543" s="23"/>
    </row>
    <row r="2544" spans="6:9" ht="12.75">
      <c r="F2544" s="25"/>
      <c r="I2544" s="23"/>
    </row>
    <row r="2545" spans="6:9" ht="12.75">
      <c r="F2545" s="25"/>
      <c r="I2545" s="23"/>
    </row>
    <row r="2546" spans="6:9" ht="12.75">
      <c r="F2546" s="25"/>
      <c r="I2546" s="23"/>
    </row>
    <row r="2547" spans="6:9" ht="12.75">
      <c r="F2547" s="25"/>
      <c r="I2547" s="23"/>
    </row>
    <row r="2548" spans="6:9" ht="12.75">
      <c r="F2548" s="25"/>
      <c r="I2548" s="23"/>
    </row>
    <row r="2549" spans="6:9" ht="12.75">
      <c r="F2549" s="25"/>
      <c r="I2549" s="23"/>
    </row>
    <row r="2550" spans="6:9" ht="12.75">
      <c r="F2550" s="25"/>
      <c r="I2550" s="23"/>
    </row>
    <row r="2551" spans="6:9" ht="12.75">
      <c r="F2551" s="25"/>
      <c r="I2551" s="23"/>
    </row>
    <row r="2552" spans="6:9" ht="12.75">
      <c r="F2552" s="25"/>
      <c r="I2552" s="23"/>
    </row>
    <row r="2553" spans="6:9" ht="12.75">
      <c r="F2553" s="25"/>
      <c r="I2553" s="23"/>
    </row>
    <row r="2554" spans="6:9" ht="12.75">
      <c r="F2554" s="25"/>
      <c r="I2554" s="23"/>
    </row>
    <row r="2555" spans="6:9" ht="12.75">
      <c r="F2555" s="25"/>
      <c r="I2555" s="23"/>
    </row>
    <row r="2556" spans="6:9" ht="12.75">
      <c r="F2556" s="25"/>
      <c r="I2556" s="23"/>
    </row>
    <row r="2557" spans="6:9" ht="12.75">
      <c r="F2557" s="25"/>
      <c r="I2557" s="23"/>
    </row>
    <row r="2558" spans="6:9" ht="12.75">
      <c r="F2558" s="25"/>
      <c r="I2558" s="23"/>
    </row>
    <row r="2559" spans="6:9" ht="12.75">
      <c r="F2559" s="25"/>
      <c r="I2559" s="23"/>
    </row>
    <row r="2560" spans="6:9" ht="12.75">
      <c r="F2560" s="25"/>
      <c r="I2560" s="23"/>
    </row>
    <row r="2561" spans="6:9" ht="12.75">
      <c r="F2561" s="25"/>
      <c r="I2561" s="23"/>
    </row>
    <row r="2562" spans="6:9" ht="12.75">
      <c r="F2562" s="25"/>
      <c r="I2562" s="23"/>
    </row>
    <row r="2563" spans="6:9" ht="12.75">
      <c r="F2563" s="25"/>
      <c r="I2563" s="23"/>
    </row>
    <row r="2564" spans="6:9" ht="12.75">
      <c r="F2564" s="25"/>
      <c r="I2564" s="23"/>
    </row>
    <row r="2565" spans="6:9" ht="12.75">
      <c r="F2565" s="25"/>
      <c r="I2565" s="23"/>
    </row>
    <row r="2566" spans="6:9" ht="12.75">
      <c r="F2566" s="25"/>
      <c r="I2566" s="23"/>
    </row>
    <row r="2567" spans="6:9" ht="12.75">
      <c r="F2567" s="25"/>
      <c r="I2567" s="23"/>
    </row>
    <row r="2568" spans="6:9" ht="12.75">
      <c r="F2568" s="25"/>
      <c r="I2568" s="23"/>
    </row>
    <row r="2569" spans="6:9" ht="12.75">
      <c r="F2569" s="25"/>
      <c r="I2569" s="23"/>
    </row>
    <row r="2570" spans="6:9" ht="12.75">
      <c r="F2570" s="25"/>
      <c r="I2570" s="23"/>
    </row>
    <row r="2571" spans="6:9" ht="12.75">
      <c r="F2571" s="25"/>
      <c r="I2571" s="23"/>
    </row>
    <row r="2572" spans="6:9" ht="12.75">
      <c r="F2572" s="25"/>
      <c r="I2572" s="23"/>
    </row>
    <row r="2573" spans="6:9" ht="12.75">
      <c r="F2573" s="25"/>
      <c r="I2573" s="23"/>
    </row>
    <row r="2574" spans="6:9" ht="12.75">
      <c r="F2574" s="25"/>
      <c r="I2574" s="23"/>
    </row>
    <row r="2575" spans="6:9" ht="12.75">
      <c r="F2575" s="25"/>
      <c r="I2575" s="23"/>
    </row>
    <row r="2576" spans="6:9" ht="12.75">
      <c r="F2576" s="25"/>
      <c r="I2576" s="23"/>
    </row>
    <row r="2577" spans="6:9" ht="12.75">
      <c r="F2577" s="25"/>
      <c r="I2577" s="23"/>
    </row>
    <row r="2578" spans="6:9" ht="12.75">
      <c r="F2578" s="25"/>
      <c r="I2578" s="23"/>
    </row>
    <row r="2579" spans="6:9" ht="12.75">
      <c r="F2579" s="25"/>
      <c r="I2579" s="23"/>
    </row>
    <row r="2580" spans="6:9" ht="12.75">
      <c r="F2580" s="25"/>
      <c r="I2580" s="23"/>
    </row>
    <row r="2581" spans="6:9" ht="12.75">
      <c r="F2581" s="25"/>
      <c r="I2581" s="23"/>
    </row>
    <row r="2582" spans="6:9" ht="12.75">
      <c r="F2582" s="25"/>
      <c r="I2582" s="23"/>
    </row>
    <row r="2583" spans="6:9" ht="12.75">
      <c r="F2583" s="25"/>
      <c r="I2583" s="23"/>
    </row>
    <row r="2584" spans="6:9" ht="12.75">
      <c r="F2584" s="25"/>
      <c r="I2584" s="23"/>
    </row>
    <row r="2585" spans="6:9" ht="12.75">
      <c r="F2585" s="25"/>
      <c r="I2585" s="23"/>
    </row>
    <row r="2586" spans="6:9" ht="12.75">
      <c r="F2586" s="25"/>
      <c r="I2586" s="23"/>
    </row>
    <row r="2587" spans="6:9" ht="12.75">
      <c r="F2587" s="25"/>
      <c r="I2587" s="23"/>
    </row>
    <row r="2588" spans="6:9" ht="12.75">
      <c r="F2588" s="25"/>
      <c r="I2588" s="23"/>
    </row>
    <row r="2589" spans="6:9" ht="12.75">
      <c r="F2589" s="25"/>
      <c r="I2589" s="23"/>
    </row>
    <row r="2590" spans="6:9" ht="12.75">
      <c r="F2590" s="25"/>
      <c r="I2590" s="23"/>
    </row>
    <row r="2591" spans="6:9" ht="12.75">
      <c r="F2591" s="25"/>
      <c r="I2591" s="23"/>
    </row>
    <row r="2592" spans="6:9" ht="12.75">
      <c r="F2592" s="25"/>
      <c r="I2592" s="23"/>
    </row>
    <row r="2593" spans="6:9" ht="12.75">
      <c r="F2593" s="25"/>
      <c r="I2593" s="23"/>
    </row>
    <row r="2594" spans="6:9" ht="12.75">
      <c r="F2594" s="25"/>
      <c r="I2594" s="23"/>
    </row>
    <row r="2595" spans="6:9" ht="12.75">
      <c r="F2595" s="25"/>
      <c r="I2595" s="23"/>
    </row>
    <row r="2596" spans="6:9" ht="12.75">
      <c r="F2596" s="25"/>
      <c r="I2596" s="23"/>
    </row>
    <row r="2597" spans="6:9" ht="12.75">
      <c r="F2597" s="25"/>
      <c r="I2597" s="23"/>
    </row>
    <row r="2598" spans="6:9" ht="12.75">
      <c r="F2598" s="25"/>
      <c r="I2598" s="23"/>
    </row>
    <row r="2599" spans="6:9" ht="12.75">
      <c r="F2599" s="25"/>
      <c r="I2599" s="23"/>
    </row>
    <row r="2600" spans="6:9" ht="12.75">
      <c r="F2600" s="25"/>
      <c r="I2600" s="23"/>
    </row>
    <row r="2601" spans="6:9" ht="12.75">
      <c r="F2601" s="25"/>
      <c r="I2601" s="23"/>
    </row>
    <row r="2602" spans="6:9" ht="12.75">
      <c r="F2602" s="25"/>
      <c r="I2602" s="23"/>
    </row>
    <row r="2603" spans="6:9" ht="12.75">
      <c r="F2603" s="25"/>
      <c r="I2603" s="23"/>
    </row>
    <row r="2604" spans="6:9" ht="12.75">
      <c r="F2604" s="25"/>
      <c r="I2604" s="23"/>
    </row>
    <row r="2605" spans="6:9" ht="12.75">
      <c r="F2605" s="25"/>
      <c r="I2605" s="23"/>
    </row>
    <row r="2606" spans="6:9" ht="12.75">
      <c r="F2606" s="25"/>
      <c r="I2606" s="23"/>
    </row>
    <row r="2607" spans="6:9" ht="12.75">
      <c r="F2607" s="25"/>
      <c r="I2607" s="23"/>
    </row>
    <row r="2608" spans="6:9" ht="12.75">
      <c r="F2608" s="25"/>
      <c r="I2608" s="23"/>
    </row>
    <row r="2609" spans="6:9" ht="12.75">
      <c r="F2609" s="25"/>
      <c r="I2609" s="23"/>
    </row>
    <row r="2610" spans="6:9" ht="12.75">
      <c r="F2610" s="25"/>
      <c r="I2610" s="23"/>
    </row>
    <row r="2611" spans="6:9" ht="12.75">
      <c r="F2611" s="25"/>
      <c r="I2611" s="23"/>
    </row>
    <row r="2612" spans="6:9" ht="12.75">
      <c r="F2612" s="25"/>
      <c r="I2612" s="23"/>
    </row>
    <row r="2613" spans="6:9" ht="12.75">
      <c r="F2613" s="25"/>
      <c r="I2613" s="23"/>
    </row>
    <row r="2614" spans="6:9" ht="12.75">
      <c r="F2614" s="25"/>
      <c r="I2614" s="23"/>
    </row>
    <row r="2615" spans="6:9" ht="12.75">
      <c r="F2615" s="25"/>
      <c r="I2615" s="23"/>
    </row>
    <row r="2616" spans="6:9" ht="12.75">
      <c r="F2616" s="25"/>
      <c r="I2616" s="23"/>
    </row>
    <row r="2617" spans="6:9" ht="12.75">
      <c r="F2617" s="25"/>
      <c r="I2617" s="23"/>
    </row>
    <row r="2618" spans="6:9" ht="12.75">
      <c r="F2618" s="25"/>
      <c r="I2618" s="23"/>
    </row>
    <row r="2619" spans="6:9" ht="12.75">
      <c r="F2619" s="25"/>
      <c r="I2619" s="23"/>
    </row>
    <row r="2620" spans="6:9" ht="12.75">
      <c r="F2620" s="25"/>
      <c r="I2620" s="23"/>
    </row>
    <row r="2621" spans="6:9" ht="12.75">
      <c r="F2621" s="25"/>
      <c r="I2621" s="23"/>
    </row>
    <row r="2622" spans="6:9" ht="12.75">
      <c r="F2622" s="25"/>
      <c r="I2622" s="23"/>
    </row>
    <row r="2623" spans="6:9" ht="12.75">
      <c r="F2623" s="25"/>
      <c r="I2623" s="23"/>
    </row>
    <row r="2624" spans="6:9" ht="12.75">
      <c r="F2624" s="25"/>
      <c r="I2624" s="23"/>
    </row>
    <row r="2625" spans="6:9" ht="12.75">
      <c r="F2625" s="25"/>
      <c r="I2625" s="23"/>
    </row>
    <row r="2626" spans="6:9" ht="12.75">
      <c r="F2626" s="25"/>
      <c r="I2626" s="23"/>
    </row>
    <row r="2627" spans="6:9" ht="12.75">
      <c r="F2627" s="25"/>
      <c r="I2627" s="23"/>
    </row>
    <row r="2628" spans="6:9" ht="12.75">
      <c r="F2628" s="25"/>
      <c r="I2628" s="23"/>
    </row>
    <row r="2629" spans="6:9" ht="12.75">
      <c r="F2629" s="25"/>
      <c r="I2629" s="23"/>
    </row>
    <row r="2630" spans="6:9" ht="12.75">
      <c r="F2630" s="25"/>
      <c r="I2630" s="23"/>
    </row>
    <row r="2631" spans="6:9" ht="12.75">
      <c r="F2631" s="25"/>
      <c r="I2631" s="23"/>
    </row>
    <row r="2632" spans="6:9" ht="12.75">
      <c r="F2632" s="25"/>
      <c r="I2632" s="23"/>
    </row>
    <row r="2633" spans="6:9" ht="12.75">
      <c r="F2633" s="25"/>
      <c r="I2633" s="23"/>
    </row>
    <row r="2634" spans="6:9" ht="12.75">
      <c r="F2634" s="25"/>
      <c r="I2634" s="23"/>
    </row>
    <row r="2635" spans="6:9" ht="12.75">
      <c r="F2635" s="25"/>
      <c r="I2635" s="23"/>
    </row>
    <row r="2636" spans="6:9" ht="12.75">
      <c r="F2636" s="25"/>
      <c r="I2636" s="23"/>
    </row>
    <row r="2637" spans="6:9" ht="12.75">
      <c r="F2637" s="25"/>
      <c r="I2637" s="23"/>
    </row>
    <row r="2638" spans="6:9" ht="12.75">
      <c r="F2638" s="25"/>
      <c r="I2638" s="23"/>
    </row>
    <row r="2639" spans="6:9" ht="12.75">
      <c r="F2639" s="25"/>
      <c r="I2639" s="23"/>
    </row>
    <row r="2640" spans="6:9" ht="12.75">
      <c r="F2640" s="25"/>
      <c r="I2640" s="23"/>
    </row>
    <row r="2641" spans="6:9" ht="12.75">
      <c r="F2641" s="25"/>
      <c r="I2641" s="23"/>
    </row>
    <row r="2642" spans="6:9" ht="12.75">
      <c r="F2642" s="25"/>
      <c r="I2642" s="23"/>
    </row>
    <row r="2643" spans="6:9" ht="12.75">
      <c r="F2643" s="25"/>
      <c r="I2643" s="23"/>
    </row>
    <row r="2644" spans="6:9" ht="12.75">
      <c r="F2644" s="25"/>
      <c r="I2644" s="23"/>
    </row>
    <row r="2645" spans="6:9" ht="12.75">
      <c r="F2645" s="25"/>
      <c r="I2645" s="23"/>
    </row>
    <row r="2646" spans="6:9" ht="12.75">
      <c r="F2646" s="25"/>
      <c r="I2646" s="23"/>
    </row>
    <row r="2647" spans="6:9" ht="12.75">
      <c r="F2647" s="25"/>
      <c r="I2647" s="23"/>
    </row>
    <row r="2648" spans="6:9" ht="12.75">
      <c r="F2648" s="25"/>
      <c r="I2648" s="23"/>
    </row>
    <row r="2649" spans="6:9" ht="12.75">
      <c r="F2649" s="25"/>
      <c r="I2649" s="23"/>
    </row>
    <row r="2650" spans="6:9" ht="12.75">
      <c r="F2650" s="25"/>
      <c r="I2650" s="23"/>
    </row>
    <row r="2651" spans="6:9" ht="12.75">
      <c r="F2651" s="25"/>
      <c r="I2651" s="23"/>
    </row>
    <row r="2652" spans="6:9" ht="12.75">
      <c r="F2652" s="25"/>
      <c r="I2652" s="23"/>
    </row>
    <row r="2653" spans="6:9" ht="12.75">
      <c r="F2653" s="25"/>
      <c r="I2653" s="23"/>
    </row>
    <row r="2654" spans="6:9" ht="12.75">
      <c r="F2654" s="25"/>
      <c r="I2654" s="23"/>
    </row>
    <row r="2655" spans="6:9" ht="12.75">
      <c r="F2655" s="25"/>
      <c r="I2655" s="23"/>
    </row>
    <row r="2656" spans="6:9" ht="12.75">
      <c r="F2656" s="25"/>
      <c r="I2656" s="23"/>
    </row>
    <row r="2657" spans="6:9" ht="12.75">
      <c r="F2657" s="25"/>
      <c r="I2657" s="23"/>
    </row>
    <row r="2658" spans="6:9" ht="12.75">
      <c r="F2658" s="25"/>
      <c r="I2658" s="23"/>
    </row>
    <row r="2659" spans="6:9" ht="12.75">
      <c r="F2659" s="25"/>
      <c r="I2659" s="23"/>
    </row>
    <row r="2660" spans="6:9" ht="12.75">
      <c r="F2660" s="25"/>
      <c r="I2660" s="23"/>
    </row>
    <row r="2661" spans="6:9" ht="12.75">
      <c r="F2661" s="25"/>
      <c r="I2661" s="23"/>
    </row>
    <row r="2662" spans="6:9" ht="12.75">
      <c r="F2662" s="25"/>
      <c r="I2662" s="23"/>
    </row>
    <row r="2663" spans="6:9" ht="12.75">
      <c r="F2663" s="25"/>
      <c r="I2663" s="23"/>
    </row>
    <row r="2664" spans="6:9" ht="12.75">
      <c r="F2664" s="25"/>
      <c r="I2664" s="23"/>
    </row>
    <row r="2665" spans="6:9" ht="12.75">
      <c r="F2665" s="25"/>
      <c r="I2665" s="23"/>
    </row>
    <row r="2666" spans="6:9" ht="12.75">
      <c r="F2666" s="25"/>
      <c r="I2666" s="23"/>
    </row>
    <row r="2667" spans="6:9" ht="12.75">
      <c r="F2667" s="25"/>
      <c r="I2667" s="23"/>
    </row>
    <row r="2668" spans="6:9" ht="12.75">
      <c r="F2668" s="25"/>
      <c r="I2668" s="23"/>
    </row>
    <row r="2669" spans="6:9" ht="12.75">
      <c r="F2669" s="25"/>
      <c r="I2669" s="23"/>
    </row>
    <row r="2670" spans="6:9" ht="12.75">
      <c r="F2670" s="25"/>
      <c r="I2670" s="23"/>
    </row>
    <row r="2671" spans="6:9" ht="12.75">
      <c r="F2671" s="25"/>
      <c r="I2671" s="23"/>
    </row>
    <row r="2672" spans="6:9" ht="12.75">
      <c r="F2672" s="25"/>
      <c r="I2672" s="23"/>
    </row>
    <row r="2673" spans="6:9" ht="12.75">
      <c r="F2673" s="25"/>
      <c r="I2673" s="23"/>
    </row>
    <row r="2674" spans="6:9" ht="12.75">
      <c r="F2674" s="25"/>
      <c r="I2674" s="23"/>
    </row>
    <row r="2675" spans="6:9" ht="12.75">
      <c r="F2675" s="25"/>
      <c r="I2675" s="23"/>
    </row>
    <row r="2676" spans="6:9" ht="12.75">
      <c r="F2676" s="25"/>
      <c r="I2676" s="23"/>
    </row>
    <row r="2677" spans="6:9" ht="12.75">
      <c r="F2677" s="25"/>
      <c r="I2677" s="23"/>
    </row>
    <row r="2678" spans="6:9" ht="12.75">
      <c r="F2678" s="25"/>
      <c r="I2678" s="23"/>
    </row>
    <row r="2679" spans="6:9" ht="12.75">
      <c r="F2679" s="25"/>
      <c r="I2679" s="23"/>
    </row>
    <row r="2680" spans="6:9" ht="12.75">
      <c r="F2680" s="25"/>
      <c r="I2680" s="23"/>
    </row>
    <row r="2681" spans="6:9" ht="12.75">
      <c r="F2681" s="25"/>
      <c r="I2681" s="23"/>
    </row>
    <row r="2682" spans="6:9" ht="12.75">
      <c r="F2682" s="25"/>
      <c r="I2682" s="23"/>
    </row>
    <row r="2683" spans="6:9" ht="12.75">
      <c r="F2683" s="25"/>
      <c r="I2683" s="23"/>
    </row>
    <row r="2684" spans="6:9" ht="12.75">
      <c r="F2684" s="25"/>
      <c r="I2684" s="23"/>
    </row>
    <row r="2685" spans="6:9" ht="12.75">
      <c r="F2685" s="25"/>
      <c r="I2685" s="23"/>
    </row>
    <row r="2686" spans="6:9" ht="12.75">
      <c r="F2686" s="25"/>
      <c r="I2686" s="23"/>
    </row>
    <row r="2687" spans="6:9" ht="12.75">
      <c r="F2687" s="25"/>
      <c r="I2687" s="23"/>
    </row>
    <row r="2688" spans="6:9" ht="12.75">
      <c r="F2688" s="25"/>
      <c r="I2688" s="23"/>
    </row>
    <row r="2689" spans="6:9" ht="12.75">
      <c r="F2689" s="25"/>
      <c r="I2689" s="23"/>
    </row>
    <row r="2690" spans="6:9" ht="12.75">
      <c r="F2690" s="25"/>
      <c r="I2690" s="23"/>
    </row>
    <row r="2691" spans="6:9" ht="12.75">
      <c r="F2691" s="25"/>
      <c r="I2691" s="23"/>
    </row>
    <row r="2692" spans="6:9" ht="12.75">
      <c r="F2692" s="25"/>
      <c r="I2692" s="23"/>
    </row>
    <row r="2693" spans="6:9" ht="12.75">
      <c r="F2693" s="25"/>
      <c r="I2693" s="23"/>
    </row>
    <row r="2694" spans="6:9" ht="12.75">
      <c r="F2694" s="25"/>
      <c r="I2694" s="23"/>
    </row>
    <row r="2695" spans="6:9" ht="12.75">
      <c r="F2695" s="25"/>
      <c r="I2695" s="23"/>
    </row>
    <row r="2696" spans="6:9" ht="12.75">
      <c r="F2696" s="25"/>
      <c r="I2696" s="23"/>
    </row>
    <row r="2697" spans="6:9" ht="12.75">
      <c r="F2697" s="25"/>
      <c r="I2697" s="23"/>
    </row>
    <row r="2698" spans="6:9" ht="12.75">
      <c r="F2698" s="25"/>
      <c r="I2698" s="23"/>
    </row>
    <row r="2699" spans="6:9" ht="12.75">
      <c r="F2699" s="25"/>
      <c r="I2699" s="23"/>
    </row>
    <row r="2700" spans="6:9" ht="12.75">
      <c r="F2700" s="25"/>
      <c r="I2700" s="23"/>
    </row>
    <row r="2701" spans="6:9" ht="12.75">
      <c r="F2701" s="25"/>
      <c r="I2701" s="23"/>
    </row>
    <row r="2702" spans="6:9" ht="12.75">
      <c r="F2702" s="25"/>
      <c r="I2702" s="23"/>
    </row>
    <row r="2703" spans="6:9" ht="12.75">
      <c r="F2703" s="25"/>
      <c r="I2703" s="23"/>
    </row>
    <row r="2704" spans="6:9" ht="12.75">
      <c r="F2704" s="25"/>
      <c r="I2704" s="23"/>
    </row>
    <row r="2705" spans="6:9" ht="12.75">
      <c r="F2705" s="25"/>
      <c r="I2705" s="23"/>
    </row>
    <row r="2706" spans="6:9" ht="12.75">
      <c r="F2706" s="25"/>
      <c r="I2706" s="23"/>
    </row>
    <row r="2707" spans="6:9" ht="12.75">
      <c r="F2707" s="25"/>
      <c r="I2707" s="23"/>
    </row>
    <row r="2708" spans="6:9" ht="12.75">
      <c r="F2708" s="25"/>
      <c r="I2708" s="23"/>
    </row>
    <row r="2709" spans="6:9" ht="12.75">
      <c r="F2709" s="25"/>
      <c r="I2709" s="23"/>
    </row>
    <row r="2710" spans="6:9" ht="12.75">
      <c r="F2710" s="25"/>
      <c r="I2710" s="23"/>
    </row>
    <row r="2711" spans="6:9" ht="12.75">
      <c r="F2711" s="25"/>
      <c r="I2711" s="23"/>
    </row>
    <row r="2712" spans="6:9" ht="12.75">
      <c r="F2712" s="25"/>
      <c r="I2712" s="23"/>
    </row>
    <row r="2713" spans="6:9" ht="12.75">
      <c r="F2713" s="25"/>
      <c r="I2713" s="23"/>
    </row>
    <row r="2714" spans="6:9" ht="12.75">
      <c r="F2714" s="25"/>
      <c r="I2714" s="23"/>
    </row>
    <row r="2715" spans="6:9" ht="12.75">
      <c r="F2715" s="25"/>
      <c r="I2715" s="23"/>
    </row>
    <row r="2716" spans="6:9" ht="12.75">
      <c r="F2716" s="25"/>
      <c r="I2716" s="23"/>
    </row>
    <row r="2717" spans="6:9" ht="12.75">
      <c r="F2717" s="25"/>
      <c r="I2717" s="23"/>
    </row>
    <row r="2718" spans="6:9" ht="12.75">
      <c r="F2718" s="25"/>
      <c r="I2718" s="23"/>
    </row>
    <row r="2719" spans="6:9" ht="12.75">
      <c r="F2719" s="25"/>
      <c r="I2719" s="23"/>
    </row>
    <row r="2720" spans="6:9" ht="12.75">
      <c r="F2720" s="25"/>
      <c r="I2720" s="23"/>
    </row>
    <row r="2721" spans="6:9" ht="12.75">
      <c r="F2721" s="25"/>
      <c r="I2721" s="23"/>
    </row>
    <row r="2722" spans="6:9" ht="12.75">
      <c r="F2722" s="25"/>
      <c r="I2722" s="23"/>
    </row>
    <row r="2723" spans="6:9" ht="12.75">
      <c r="F2723" s="25"/>
      <c r="I2723" s="23"/>
    </row>
    <row r="2724" spans="6:9" ht="12.75">
      <c r="F2724" s="25"/>
      <c r="I2724" s="23"/>
    </row>
    <row r="2725" spans="6:9" ht="12.75">
      <c r="F2725" s="25"/>
      <c r="I2725" s="23"/>
    </row>
    <row r="2726" spans="6:9" ht="12.75">
      <c r="F2726" s="25"/>
      <c r="I2726" s="23"/>
    </row>
    <row r="2727" spans="6:9" ht="12.75">
      <c r="F2727" s="25"/>
      <c r="I2727" s="23"/>
    </row>
    <row r="2728" spans="6:9" ht="12.75">
      <c r="F2728" s="25"/>
      <c r="I2728" s="23"/>
    </row>
    <row r="2729" spans="6:9" ht="12.75">
      <c r="F2729" s="25"/>
      <c r="I2729" s="23"/>
    </row>
    <row r="2730" spans="6:9" ht="12.75">
      <c r="F2730" s="25"/>
      <c r="I2730" s="23"/>
    </row>
    <row r="2731" spans="6:9" ht="12.75">
      <c r="F2731" s="25"/>
      <c r="I2731" s="23"/>
    </row>
    <row r="2732" spans="6:9" ht="12.75">
      <c r="F2732" s="25"/>
      <c r="I2732" s="23"/>
    </row>
    <row r="2733" spans="6:9" ht="12.75">
      <c r="F2733" s="25"/>
      <c r="I2733" s="23"/>
    </row>
    <row r="2734" spans="6:9" ht="12.75">
      <c r="F2734" s="25"/>
      <c r="I2734" s="23"/>
    </row>
    <row r="2735" spans="6:9" ht="12.75">
      <c r="F2735" s="25"/>
      <c r="I2735" s="23"/>
    </row>
    <row r="2736" spans="6:9" ht="12.75">
      <c r="F2736" s="25"/>
      <c r="I2736" s="23"/>
    </row>
    <row r="2737" spans="6:9" ht="12.75">
      <c r="F2737" s="25"/>
      <c r="I2737" s="23"/>
    </row>
    <row r="2738" spans="6:9" ht="12.75">
      <c r="F2738" s="25"/>
      <c r="I2738" s="23"/>
    </row>
    <row r="2739" spans="6:9" ht="12.75">
      <c r="F2739" s="25"/>
      <c r="I2739" s="23"/>
    </row>
    <row r="2740" spans="6:9" ht="12.75">
      <c r="F2740" s="25"/>
      <c r="I2740" s="23"/>
    </row>
    <row r="2741" spans="6:9" ht="12.75">
      <c r="F2741" s="25"/>
      <c r="I2741" s="23"/>
    </row>
    <row r="2742" spans="6:9" ht="12.75">
      <c r="F2742" s="25"/>
      <c r="I2742" s="23"/>
    </row>
    <row r="2743" spans="6:9" ht="12.75">
      <c r="F2743" s="25"/>
      <c r="I2743" s="23"/>
    </row>
    <row r="2744" spans="6:9" ht="12.75">
      <c r="F2744" s="25"/>
      <c r="I2744" s="23"/>
    </row>
    <row r="2745" spans="6:9" ht="12.75">
      <c r="F2745" s="25"/>
      <c r="I2745" s="23"/>
    </row>
    <row r="2746" spans="6:9" ht="12.75">
      <c r="F2746" s="25"/>
      <c r="I2746" s="23"/>
    </row>
    <row r="2747" spans="6:9" ht="12.75">
      <c r="F2747" s="25"/>
      <c r="I2747" s="23"/>
    </row>
    <row r="2748" spans="6:9" ht="12.75">
      <c r="F2748" s="25"/>
      <c r="I2748" s="23"/>
    </row>
    <row r="2749" spans="6:9" ht="12.75">
      <c r="F2749" s="25"/>
      <c r="I2749" s="23"/>
    </row>
    <row r="2750" spans="6:9" ht="12.75">
      <c r="F2750" s="25"/>
      <c r="I2750" s="23"/>
    </row>
    <row r="2751" spans="6:9" ht="12.75">
      <c r="F2751" s="25"/>
      <c r="I2751" s="23"/>
    </row>
    <row r="2752" spans="6:9" ht="12.75">
      <c r="F2752" s="25"/>
      <c r="I2752" s="23"/>
    </row>
    <row r="2753" spans="6:9" ht="12.75">
      <c r="F2753" s="25"/>
      <c r="I2753" s="23"/>
    </row>
    <row r="2754" spans="6:9" ht="12.75">
      <c r="F2754" s="25"/>
      <c r="I2754" s="23"/>
    </row>
    <row r="2755" spans="6:9" ht="12.75">
      <c r="F2755" s="25"/>
      <c r="I2755" s="23"/>
    </row>
    <row r="2756" spans="6:9" ht="12.75">
      <c r="F2756" s="25"/>
      <c r="I2756" s="23"/>
    </row>
    <row r="2757" spans="6:9" ht="12.75">
      <c r="F2757" s="25"/>
      <c r="I2757" s="23"/>
    </row>
    <row r="2758" spans="6:9" ht="12.75">
      <c r="F2758" s="25"/>
      <c r="I2758" s="23"/>
    </row>
    <row r="2759" spans="6:9" ht="12.75">
      <c r="F2759" s="25"/>
      <c r="I2759" s="23"/>
    </row>
    <row r="2760" spans="6:9" ht="12.75">
      <c r="F2760" s="25"/>
      <c r="I2760" s="23"/>
    </row>
    <row r="2761" spans="6:9" ht="12.75">
      <c r="F2761" s="25"/>
      <c r="I2761" s="23"/>
    </row>
    <row r="2762" spans="6:9" ht="12.75">
      <c r="F2762" s="25"/>
      <c r="I2762" s="23"/>
    </row>
    <row r="2763" spans="6:9" ht="12.75">
      <c r="F2763" s="25"/>
      <c r="I2763" s="23"/>
    </row>
    <row r="2764" spans="6:9" ht="12.75">
      <c r="F2764" s="25"/>
      <c r="I2764" s="23"/>
    </row>
    <row r="2765" spans="6:9" ht="12.75">
      <c r="F2765" s="25"/>
      <c r="I2765" s="23"/>
    </row>
    <row r="2766" spans="6:9" ht="12.75">
      <c r="F2766" s="25"/>
      <c r="I2766" s="23"/>
    </row>
    <row r="2767" spans="6:9" ht="12.75">
      <c r="F2767" s="25"/>
      <c r="I2767" s="23"/>
    </row>
    <row r="2768" spans="6:9" ht="12.75">
      <c r="F2768" s="25"/>
      <c r="I2768" s="23"/>
    </row>
    <row r="2769" spans="6:9" ht="12.75">
      <c r="F2769" s="25"/>
      <c r="I2769" s="23"/>
    </row>
    <row r="2770" spans="6:9" ht="12.75">
      <c r="F2770" s="25"/>
      <c r="I2770" s="23"/>
    </row>
    <row r="2771" spans="6:9" ht="12.75">
      <c r="F2771" s="25"/>
      <c r="I2771" s="23"/>
    </row>
    <row r="2772" spans="6:9" ht="12.75">
      <c r="F2772" s="25"/>
      <c r="I2772" s="23"/>
    </row>
    <row r="2773" spans="6:9" ht="12.75">
      <c r="F2773" s="25"/>
      <c r="I2773" s="23"/>
    </row>
    <row r="2774" spans="6:9" ht="12.75">
      <c r="F2774" s="25"/>
      <c r="I2774" s="23"/>
    </row>
    <row r="2775" spans="6:9" ht="12.75">
      <c r="F2775" s="25"/>
      <c r="I2775" s="23"/>
    </row>
    <row r="2776" spans="6:9" ht="12.75">
      <c r="F2776" s="25"/>
      <c r="I2776" s="23"/>
    </row>
    <row r="2777" spans="6:9" ht="12.75">
      <c r="F2777" s="25"/>
      <c r="I2777" s="23"/>
    </row>
    <row r="2778" spans="6:9" ht="12.75">
      <c r="F2778" s="25"/>
      <c r="I2778" s="23"/>
    </row>
    <row r="2779" spans="6:9" ht="12.75">
      <c r="F2779" s="25"/>
      <c r="I2779" s="23"/>
    </row>
    <row r="2780" spans="6:9" ht="12.75">
      <c r="F2780" s="25"/>
      <c r="I2780" s="23"/>
    </row>
    <row r="2781" spans="6:9" ht="12.75">
      <c r="F2781" s="25"/>
      <c r="I2781" s="23"/>
    </row>
    <row r="2782" spans="6:9" ht="12.75">
      <c r="F2782" s="25"/>
      <c r="I2782" s="23"/>
    </row>
    <row r="2783" spans="6:9" ht="12.75">
      <c r="F2783" s="25"/>
      <c r="I2783" s="23"/>
    </row>
    <row r="2784" spans="6:9" ht="12.75">
      <c r="F2784" s="25"/>
      <c r="I2784" s="23"/>
    </row>
    <row r="2785" spans="6:9" ht="12.75">
      <c r="F2785" s="25"/>
      <c r="I2785" s="23"/>
    </row>
    <row r="2786" spans="6:9" ht="12.75">
      <c r="F2786" s="25"/>
      <c r="I2786" s="23"/>
    </row>
    <row r="2787" spans="6:9" ht="12.75">
      <c r="F2787" s="25"/>
      <c r="I2787" s="23"/>
    </row>
    <row r="2788" spans="6:9" ht="12.75">
      <c r="F2788" s="25"/>
      <c r="I2788" s="23"/>
    </row>
    <row r="2789" spans="6:9" ht="12.75">
      <c r="F2789" s="25"/>
      <c r="I2789" s="23"/>
    </row>
    <row r="2790" spans="6:9" ht="12.75">
      <c r="F2790" s="25"/>
      <c r="I2790" s="23"/>
    </row>
    <row r="2791" spans="6:9" ht="12.75">
      <c r="F2791" s="25"/>
      <c r="I2791" s="23"/>
    </row>
    <row r="2792" spans="6:9" ht="12.75">
      <c r="F2792" s="25"/>
      <c r="I2792" s="23"/>
    </row>
    <row r="2793" spans="6:9" ht="12.75">
      <c r="F2793" s="25"/>
      <c r="I2793" s="23"/>
    </row>
    <row r="2794" spans="6:9" ht="12.75">
      <c r="F2794" s="25"/>
      <c r="I2794" s="23"/>
    </row>
    <row r="2795" spans="6:9" ht="12.75">
      <c r="F2795" s="25"/>
      <c r="I2795" s="23"/>
    </row>
    <row r="2796" spans="6:9" ht="12.75">
      <c r="F2796" s="25"/>
      <c r="I2796" s="23"/>
    </row>
    <row r="2797" spans="6:9" ht="12.75">
      <c r="F2797" s="25"/>
      <c r="I2797" s="23"/>
    </row>
    <row r="2798" spans="6:9" ht="12.75">
      <c r="F2798" s="25"/>
      <c r="I2798" s="23"/>
    </row>
    <row r="2799" spans="6:9" ht="12.75">
      <c r="F2799" s="25"/>
      <c r="I2799" s="23"/>
    </row>
    <row r="2800" spans="6:9" ht="12.75">
      <c r="F2800" s="25"/>
      <c r="I2800" s="23"/>
    </row>
    <row r="2801" spans="6:9" ht="12.75">
      <c r="F2801" s="25"/>
      <c r="I2801" s="23"/>
    </row>
    <row r="2802" spans="6:9" ht="12.75">
      <c r="F2802" s="25"/>
      <c r="I2802" s="23"/>
    </row>
    <row r="2803" spans="6:9" ht="12.75">
      <c r="F2803" s="25"/>
      <c r="I2803" s="23"/>
    </row>
    <row r="2804" spans="6:9" ht="12.75">
      <c r="F2804" s="25"/>
      <c r="I2804" s="23"/>
    </row>
    <row r="2805" spans="6:9" ht="12.75">
      <c r="F2805" s="25"/>
      <c r="I2805" s="23"/>
    </row>
    <row r="2806" spans="6:9" ht="12.75">
      <c r="F2806" s="25"/>
      <c r="I2806" s="23"/>
    </row>
    <row r="2807" spans="6:9" ht="12.75">
      <c r="F2807" s="25"/>
      <c r="I2807" s="23"/>
    </row>
    <row r="2808" spans="6:9" ht="12.75">
      <c r="F2808" s="25"/>
      <c r="I2808" s="23"/>
    </row>
    <row r="2809" spans="6:9" ht="12.75">
      <c r="F2809" s="25"/>
      <c r="I2809" s="23"/>
    </row>
    <row r="2810" spans="6:9" ht="12.75">
      <c r="F2810" s="25"/>
      <c r="I2810" s="23"/>
    </row>
    <row r="2811" spans="6:9" ht="12.75">
      <c r="F2811" s="25"/>
      <c r="I2811" s="23"/>
    </row>
    <row r="2812" spans="6:9" ht="12.75">
      <c r="F2812" s="25"/>
      <c r="I2812" s="23"/>
    </row>
    <row r="2813" spans="6:9" ht="12.75">
      <c r="F2813" s="25"/>
      <c r="I2813" s="23"/>
    </row>
    <row r="2814" spans="6:9" ht="12.75">
      <c r="F2814" s="25"/>
      <c r="I2814" s="23"/>
    </row>
    <row r="2815" spans="6:9" ht="12.75">
      <c r="F2815" s="25"/>
      <c r="I2815" s="23"/>
    </row>
    <row r="2816" spans="6:9" ht="12.75">
      <c r="F2816" s="25"/>
      <c r="I2816" s="23"/>
    </row>
    <row r="2817" spans="6:9" ht="12.75">
      <c r="F2817" s="25"/>
      <c r="I2817" s="23"/>
    </row>
    <row r="2818" spans="6:9" ht="12.75">
      <c r="F2818" s="25"/>
      <c r="I2818" s="23"/>
    </row>
    <row r="2819" spans="6:9" ht="12.75">
      <c r="F2819" s="25"/>
      <c r="I2819" s="23"/>
    </row>
    <row r="2820" spans="6:9" ht="12.75">
      <c r="F2820" s="25"/>
      <c r="I2820" s="23"/>
    </row>
    <row r="2821" spans="6:9" ht="12.75">
      <c r="F2821" s="25"/>
      <c r="I2821" s="23"/>
    </row>
    <row r="2822" spans="6:9" ht="12.75">
      <c r="F2822" s="25"/>
      <c r="I2822" s="23"/>
    </row>
    <row r="2823" spans="6:9" ht="12.75">
      <c r="F2823" s="25"/>
      <c r="I2823" s="23"/>
    </row>
    <row r="2824" spans="6:9" ht="12.75">
      <c r="F2824" s="25"/>
      <c r="I2824" s="23"/>
    </row>
    <row r="2825" spans="6:9" ht="12.75">
      <c r="F2825" s="25"/>
      <c r="I2825" s="23"/>
    </row>
    <row r="2826" spans="6:9" ht="12.75">
      <c r="F2826" s="25"/>
      <c r="I2826" s="23"/>
    </row>
    <row r="2827" spans="6:9" ht="12.75">
      <c r="F2827" s="25"/>
      <c r="I2827" s="23"/>
    </row>
    <row r="2828" spans="6:9" ht="12.75">
      <c r="F2828" s="25"/>
      <c r="I2828" s="23"/>
    </row>
    <row r="2829" spans="6:9" ht="12.75">
      <c r="F2829" s="25"/>
      <c r="I2829" s="23"/>
    </row>
    <row r="2830" spans="6:9" ht="12.75">
      <c r="F2830" s="25"/>
      <c r="I2830" s="23"/>
    </row>
    <row r="2831" spans="6:9" ht="12.75">
      <c r="F2831" s="25"/>
      <c r="I2831" s="23"/>
    </row>
    <row r="2832" spans="6:9" ht="12.75">
      <c r="F2832" s="25"/>
      <c r="I2832" s="23"/>
    </row>
    <row r="2833" spans="6:9" ht="12.75">
      <c r="F2833" s="25"/>
      <c r="I2833" s="23"/>
    </row>
    <row r="2834" spans="6:9" ht="12.75">
      <c r="F2834" s="25"/>
      <c r="I2834" s="23"/>
    </row>
    <row r="2835" spans="6:9" ht="12.75">
      <c r="F2835" s="25"/>
      <c r="I2835" s="23"/>
    </row>
    <row r="2836" spans="6:9" ht="12.75">
      <c r="F2836" s="25"/>
      <c r="I2836" s="23"/>
    </row>
    <row r="2837" spans="6:9" ht="12.75">
      <c r="F2837" s="25"/>
      <c r="I2837" s="23"/>
    </row>
    <row r="2838" spans="6:9" ht="12.75">
      <c r="F2838" s="25"/>
      <c r="I2838" s="23"/>
    </row>
    <row r="2839" spans="6:9" ht="12.75">
      <c r="F2839" s="25"/>
      <c r="I2839" s="23"/>
    </row>
    <row r="2840" spans="6:9" ht="12.75">
      <c r="F2840" s="25"/>
      <c r="I2840" s="23"/>
    </row>
    <row r="2841" spans="6:9" ht="12.75">
      <c r="F2841" s="25"/>
      <c r="I2841" s="23"/>
    </row>
    <row r="2842" spans="6:9" ht="12.75">
      <c r="F2842" s="25"/>
      <c r="I2842" s="23"/>
    </row>
    <row r="2843" spans="6:9" ht="12.75">
      <c r="F2843" s="25"/>
      <c r="I2843" s="23"/>
    </row>
    <row r="2844" spans="6:9" ht="12.75">
      <c r="F2844" s="25"/>
      <c r="I2844" s="23"/>
    </row>
    <row r="2845" spans="6:9" ht="12.75">
      <c r="F2845" s="25"/>
      <c r="I2845" s="23"/>
    </row>
    <row r="2846" spans="6:9" ht="12.75">
      <c r="F2846" s="25"/>
      <c r="I2846" s="23"/>
    </row>
    <row r="2847" spans="6:9" ht="12.75">
      <c r="F2847" s="25"/>
      <c r="I2847" s="23"/>
    </row>
    <row r="2848" spans="6:9" ht="12.75">
      <c r="F2848" s="25"/>
      <c r="I2848" s="23"/>
    </row>
    <row r="2849" spans="6:9" ht="12.75">
      <c r="F2849" s="25"/>
      <c r="I2849" s="23"/>
    </row>
    <row r="2850" spans="6:9" ht="12.75">
      <c r="F2850" s="25"/>
      <c r="I2850" s="23"/>
    </row>
    <row r="2851" spans="6:9" ht="12.75">
      <c r="F2851" s="25"/>
      <c r="I2851" s="23"/>
    </row>
    <row r="2852" spans="6:9" ht="12.75">
      <c r="F2852" s="25"/>
      <c r="I2852" s="23"/>
    </row>
    <row r="2853" spans="6:9" ht="12.75">
      <c r="F2853" s="25"/>
      <c r="I2853" s="23"/>
    </row>
    <row r="2854" spans="6:9" ht="12.75">
      <c r="F2854" s="25"/>
      <c r="I2854" s="23"/>
    </row>
    <row r="2855" spans="6:9" ht="12.75">
      <c r="F2855" s="25"/>
      <c r="I2855" s="23"/>
    </row>
    <row r="2856" spans="6:9" ht="12.75">
      <c r="F2856" s="25"/>
      <c r="I2856" s="23"/>
    </row>
    <row r="2857" spans="6:9" ht="12.75">
      <c r="F2857" s="25"/>
      <c r="I2857" s="23"/>
    </row>
    <row r="2858" spans="6:9" ht="12.75">
      <c r="F2858" s="25"/>
      <c r="I2858" s="23"/>
    </row>
    <row r="2859" spans="6:9" ht="12.75">
      <c r="F2859" s="25"/>
      <c r="I2859" s="23"/>
    </row>
    <row r="2860" spans="6:9" ht="12.75">
      <c r="F2860" s="25"/>
      <c r="I2860" s="23"/>
    </row>
    <row r="2861" spans="6:9" ht="12.75">
      <c r="F2861" s="25"/>
      <c r="I2861" s="23"/>
    </row>
    <row r="2862" spans="6:9" ht="12.75">
      <c r="F2862" s="25"/>
      <c r="I2862" s="23"/>
    </row>
    <row r="2863" spans="6:9" ht="12.75">
      <c r="F2863" s="25"/>
      <c r="I2863" s="23"/>
    </row>
    <row r="2864" spans="6:9" ht="12.75">
      <c r="F2864" s="25"/>
      <c r="I2864" s="23"/>
    </row>
    <row r="2865" spans="6:9" ht="12.75">
      <c r="F2865" s="25"/>
      <c r="I2865" s="23"/>
    </row>
    <row r="2866" spans="6:9" ht="12.75">
      <c r="F2866" s="25"/>
      <c r="I2866" s="23"/>
    </row>
    <row r="2867" spans="6:9" ht="12.75">
      <c r="F2867" s="25"/>
      <c r="I2867" s="23"/>
    </row>
    <row r="2868" spans="6:9" ht="12.75">
      <c r="F2868" s="25"/>
      <c r="I2868" s="23"/>
    </row>
    <row r="2869" spans="6:9" ht="12.75">
      <c r="F2869" s="25"/>
      <c r="I2869" s="23"/>
    </row>
    <row r="2870" spans="6:9" ht="12.75">
      <c r="F2870" s="25"/>
      <c r="I2870" s="23"/>
    </row>
    <row r="2871" spans="6:9" ht="12.75">
      <c r="F2871" s="25"/>
      <c r="I2871" s="23"/>
    </row>
    <row r="2872" spans="6:9" ht="12.75">
      <c r="F2872" s="25"/>
      <c r="I2872" s="23"/>
    </row>
    <row r="2873" spans="6:9" ht="12.75">
      <c r="F2873" s="25"/>
      <c r="I2873" s="23"/>
    </row>
    <row r="2874" spans="6:9" ht="12.75">
      <c r="F2874" s="25"/>
      <c r="I2874" s="23"/>
    </row>
    <row r="2875" spans="6:9" ht="12.75">
      <c r="F2875" s="25"/>
      <c r="I2875" s="23"/>
    </row>
    <row r="2876" spans="6:9" ht="12.75">
      <c r="F2876" s="25"/>
      <c r="I2876" s="23"/>
    </row>
    <row r="2877" spans="6:9" ht="12.75">
      <c r="F2877" s="25"/>
      <c r="I2877" s="23"/>
    </row>
    <row r="2878" spans="6:9" ht="12.75">
      <c r="F2878" s="25"/>
      <c r="I2878" s="23"/>
    </row>
    <row r="2879" spans="6:9" ht="12.75">
      <c r="F2879" s="25"/>
      <c r="I2879" s="23"/>
    </row>
    <row r="2880" spans="6:9" ht="12.75">
      <c r="F2880" s="25"/>
      <c r="I2880" s="23"/>
    </row>
    <row r="2881" spans="6:9" ht="12.75">
      <c r="F2881" s="25"/>
      <c r="I2881" s="23"/>
    </row>
    <row r="2882" spans="6:9" ht="12.75">
      <c r="F2882" s="25"/>
      <c r="I2882" s="23"/>
    </row>
    <row r="2883" spans="6:9" ht="12.75">
      <c r="F2883" s="25"/>
      <c r="I2883" s="23"/>
    </row>
    <row r="2884" spans="6:9" ht="12.75">
      <c r="F2884" s="25"/>
      <c r="I2884" s="23"/>
    </row>
    <row r="2885" spans="6:9" ht="12.75">
      <c r="F2885" s="25"/>
      <c r="I2885" s="23"/>
    </row>
    <row r="2886" spans="6:9" ht="12.75">
      <c r="F2886" s="25"/>
      <c r="I2886" s="23"/>
    </row>
    <row r="2887" spans="6:9" ht="12.75">
      <c r="F2887" s="25"/>
      <c r="I2887" s="23"/>
    </row>
    <row r="2888" spans="6:9" ht="12.75">
      <c r="F2888" s="25"/>
      <c r="I2888" s="23"/>
    </row>
    <row r="2889" spans="6:9" ht="12.75">
      <c r="F2889" s="25"/>
      <c r="I2889" s="23"/>
    </row>
    <row r="2890" spans="6:9" ht="12.75">
      <c r="F2890" s="25"/>
      <c r="I2890" s="23"/>
    </row>
    <row r="2891" spans="6:9" ht="12.75">
      <c r="F2891" s="25"/>
      <c r="I2891" s="23"/>
    </row>
    <row r="2892" spans="6:9" ht="12.75">
      <c r="F2892" s="25"/>
      <c r="I2892" s="23"/>
    </row>
    <row r="2893" spans="6:9" ht="12.75">
      <c r="F2893" s="25"/>
      <c r="I2893" s="23"/>
    </row>
    <row r="2894" spans="6:9" ht="12.75">
      <c r="F2894" s="25"/>
      <c r="I2894" s="23"/>
    </row>
    <row r="2895" spans="6:9" ht="12.75">
      <c r="F2895" s="25"/>
      <c r="I2895" s="23"/>
    </row>
    <row r="2896" spans="6:9" ht="12.75">
      <c r="F2896" s="25"/>
      <c r="I2896" s="23"/>
    </row>
    <row r="2897" spans="6:9" ht="12.75">
      <c r="F2897" s="25"/>
      <c r="I2897" s="23"/>
    </row>
    <row r="2898" spans="6:9" ht="12.75">
      <c r="F2898" s="25"/>
      <c r="I2898" s="23"/>
    </row>
    <row r="2899" spans="6:9" ht="12.75">
      <c r="F2899" s="25"/>
      <c r="I2899" s="23"/>
    </row>
    <row r="2900" spans="6:9" ht="12.75">
      <c r="F2900" s="25"/>
      <c r="I2900" s="23"/>
    </row>
    <row r="2901" spans="6:9" ht="12.75">
      <c r="F2901" s="25"/>
      <c r="I2901" s="23"/>
    </row>
    <row r="2902" spans="6:9" ht="12.75">
      <c r="F2902" s="25"/>
      <c r="I2902" s="23"/>
    </row>
    <row r="2903" spans="6:9" ht="12.75">
      <c r="F2903" s="25"/>
      <c r="I2903" s="23"/>
    </row>
    <row r="2904" spans="6:9" ht="12.75">
      <c r="F2904" s="25"/>
      <c r="I2904" s="23"/>
    </row>
    <row r="2905" spans="6:9" ht="12.75">
      <c r="F2905" s="25"/>
      <c r="I2905" s="23"/>
    </row>
    <row r="2906" spans="6:9" ht="12.75">
      <c r="F2906" s="25"/>
      <c r="I2906" s="23"/>
    </row>
    <row r="2907" spans="6:9" ht="12.75">
      <c r="F2907" s="25"/>
      <c r="I2907" s="23"/>
    </row>
    <row r="2908" spans="6:9" ht="12.75">
      <c r="F2908" s="25"/>
      <c r="I2908" s="23"/>
    </row>
    <row r="2909" spans="6:9" ht="12.75">
      <c r="F2909" s="25"/>
      <c r="I2909" s="23"/>
    </row>
    <row r="2910" spans="6:9" ht="12.75">
      <c r="F2910" s="25"/>
      <c r="I2910" s="23"/>
    </row>
    <row r="2911" spans="6:9" ht="12.75">
      <c r="F2911" s="25"/>
      <c r="I2911" s="23"/>
    </row>
    <row r="2912" spans="6:9" ht="12.75">
      <c r="F2912" s="25"/>
      <c r="I2912" s="23"/>
    </row>
    <row r="2913" spans="6:9" ht="12.75">
      <c r="F2913" s="25"/>
      <c r="I2913" s="23"/>
    </row>
    <row r="2914" spans="6:9" ht="12.75">
      <c r="F2914" s="25"/>
      <c r="I2914" s="23"/>
    </row>
    <row r="2915" spans="6:9" ht="12.75">
      <c r="F2915" s="25"/>
      <c r="I2915" s="23"/>
    </row>
    <row r="2916" spans="6:9" ht="12.75">
      <c r="F2916" s="25"/>
      <c r="I2916" s="23"/>
    </row>
    <row r="2917" spans="6:9" ht="12.75">
      <c r="F2917" s="25"/>
      <c r="I2917" s="23"/>
    </row>
    <row r="2918" spans="6:9" ht="12.75">
      <c r="F2918" s="25"/>
      <c r="I2918" s="23"/>
    </row>
    <row r="2919" spans="6:9" ht="12.75">
      <c r="F2919" s="25"/>
      <c r="I2919" s="23"/>
    </row>
    <row r="2920" spans="6:9" ht="12.75">
      <c r="F2920" s="25"/>
      <c r="I2920" s="23"/>
    </row>
    <row r="2921" spans="6:9" ht="12.75">
      <c r="F2921" s="25"/>
      <c r="I2921" s="23"/>
    </row>
    <row r="2922" spans="6:9" ht="12.75">
      <c r="F2922" s="25"/>
      <c r="I2922" s="23"/>
    </row>
    <row r="2923" spans="6:9" ht="12.75">
      <c r="F2923" s="25"/>
      <c r="I2923" s="23"/>
    </row>
    <row r="2924" spans="6:9" ht="12.75">
      <c r="F2924" s="25"/>
      <c r="I2924" s="23"/>
    </row>
    <row r="2925" spans="6:9" ht="12.75">
      <c r="F2925" s="25"/>
      <c r="I2925" s="23"/>
    </row>
    <row r="2926" spans="6:9" ht="12.75">
      <c r="F2926" s="25"/>
      <c r="I2926" s="23"/>
    </row>
    <row r="2927" spans="6:9" ht="12.75">
      <c r="F2927" s="25"/>
      <c r="I2927" s="23"/>
    </row>
    <row r="2928" spans="6:9" ht="12.75">
      <c r="F2928" s="25"/>
      <c r="I2928" s="23"/>
    </row>
    <row r="2929" spans="6:9" ht="12.75">
      <c r="F2929" s="25"/>
      <c r="I2929" s="23"/>
    </row>
    <row r="2930" spans="6:9" ht="12.75">
      <c r="F2930" s="25"/>
      <c r="I2930" s="23"/>
    </row>
    <row r="2931" spans="6:9" ht="12.75">
      <c r="F2931" s="25"/>
      <c r="I2931" s="23"/>
    </row>
    <row r="2932" spans="6:9" ht="12.75">
      <c r="F2932" s="25"/>
      <c r="I2932" s="23"/>
    </row>
    <row r="2933" spans="6:9" ht="12.75">
      <c r="F2933" s="25"/>
      <c r="I2933" s="23"/>
    </row>
    <row r="2934" spans="6:9" ht="12.75">
      <c r="F2934" s="25"/>
      <c r="I2934" s="23"/>
    </row>
    <row r="2935" spans="6:9" ht="12.75">
      <c r="F2935" s="25"/>
      <c r="I2935" s="23"/>
    </row>
    <row r="2936" spans="6:9" ht="12.75">
      <c r="F2936" s="25"/>
      <c r="I2936" s="23"/>
    </row>
    <row r="2937" spans="6:9" ht="12.75">
      <c r="F2937" s="25"/>
      <c r="I2937" s="23"/>
    </row>
    <row r="2938" spans="6:9" ht="12.75">
      <c r="F2938" s="25"/>
      <c r="I2938" s="23"/>
    </row>
    <row r="2939" spans="6:9" ht="12.75">
      <c r="F2939" s="25"/>
      <c r="I2939" s="23"/>
    </row>
    <row r="2940" spans="6:9" ht="12.75">
      <c r="F2940" s="25"/>
      <c r="I2940" s="23"/>
    </row>
    <row r="2941" spans="6:9" ht="12.75">
      <c r="F2941" s="25"/>
      <c r="I2941" s="23"/>
    </row>
    <row r="2942" spans="6:9" ht="12.75">
      <c r="F2942" s="25"/>
      <c r="I2942" s="23"/>
    </row>
    <row r="2943" spans="6:9" ht="12.75">
      <c r="F2943" s="25"/>
      <c r="I2943" s="23"/>
    </row>
    <row r="2944" spans="6:9" ht="12.75">
      <c r="F2944" s="25"/>
      <c r="I2944" s="23"/>
    </row>
    <row r="2945" spans="6:9" ht="12.75">
      <c r="F2945" s="25"/>
      <c r="I2945" s="23"/>
    </row>
    <row r="2946" spans="6:9" ht="12.75">
      <c r="F2946" s="25"/>
      <c r="I2946" s="23"/>
    </row>
    <row r="2947" spans="6:9" ht="12.75">
      <c r="F2947" s="25"/>
      <c r="I2947" s="23"/>
    </row>
    <row r="2948" spans="6:9" ht="12.75">
      <c r="F2948" s="25"/>
      <c r="I2948" s="23"/>
    </row>
    <row r="2949" spans="6:9" ht="12.75">
      <c r="F2949" s="25"/>
      <c r="I2949" s="23"/>
    </row>
    <row r="2950" spans="6:9" ht="12.75">
      <c r="F2950" s="25"/>
      <c r="I2950" s="23"/>
    </row>
    <row r="2951" spans="6:9" ht="12.75">
      <c r="F2951" s="25"/>
      <c r="I2951" s="23"/>
    </row>
    <row r="2952" spans="6:9" ht="12.75">
      <c r="F2952" s="25"/>
      <c r="I2952" s="23"/>
    </row>
    <row r="2953" spans="6:9" ht="12.75">
      <c r="F2953" s="25"/>
      <c r="I2953" s="23"/>
    </row>
    <row r="2954" spans="6:9" ht="12.75">
      <c r="F2954" s="25"/>
      <c r="I2954" s="23"/>
    </row>
    <row r="2955" spans="6:9" ht="12.75">
      <c r="F2955" s="25"/>
      <c r="I2955" s="23"/>
    </row>
    <row r="2956" spans="6:9" ht="12.75">
      <c r="F2956" s="25"/>
      <c r="I2956" s="23"/>
    </row>
    <row r="2957" spans="6:9" ht="12.75">
      <c r="F2957" s="25"/>
      <c r="I2957" s="23"/>
    </row>
    <row r="2958" spans="6:9" ht="12.75">
      <c r="F2958" s="25"/>
      <c r="I2958" s="23"/>
    </row>
    <row r="2959" spans="6:9" ht="12.75">
      <c r="F2959" s="25"/>
      <c r="I2959" s="23"/>
    </row>
    <row r="2960" spans="6:9" ht="12.75">
      <c r="F2960" s="25"/>
      <c r="I2960" s="23"/>
    </row>
    <row r="2961" spans="6:9" ht="12.75">
      <c r="F2961" s="25"/>
      <c r="I2961" s="23"/>
    </row>
    <row r="2962" spans="6:9" ht="12.75">
      <c r="F2962" s="25"/>
      <c r="I2962" s="23"/>
    </row>
    <row r="2963" spans="6:9" ht="12.75">
      <c r="F2963" s="25"/>
      <c r="I2963" s="23"/>
    </row>
    <row r="2964" spans="6:9" ht="12.75">
      <c r="F2964" s="25"/>
      <c r="I2964" s="23"/>
    </row>
    <row r="2965" spans="6:9" ht="12.75">
      <c r="F2965" s="25"/>
      <c r="I2965" s="23"/>
    </row>
    <row r="2966" spans="6:9" ht="12.75">
      <c r="F2966" s="25"/>
      <c r="I2966" s="23"/>
    </row>
    <row r="2967" spans="6:9" ht="12.75">
      <c r="F2967" s="25"/>
      <c r="I2967" s="23"/>
    </row>
    <row r="2968" spans="6:9" ht="12.75">
      <c r="F2968" s="25"/>
      <c r="I2968" s="23"/>
    </row>
    <row r="2969" spans="6:9" ht="12.75">
      <c r="F2969" s="25"/>
      <c r="I2969" s="23"/>
    </row>
    <row r="2970" spans="6:9" ht="12.75">
      <c r="F2970" s="25"/>
      <c r="I2970" s="23"/>
    </row>
    <row r="2971" spans="6:9" ht="12.75">
      <c r="F2971" s="25"/>
      <c r="I2971" s="23"/>
    </row>
    <row r="2972" spans="6:9" ht="12.75">
      <c r="F2972" s="25"/>
      <c r="I2972" s="23"/>
    </row>
    <row r="2973" spans="6:9" ht="12.75">
      <c r="F2973" s="25"/>
      <c r="I2973" s="23"/>
    </row>
    <row r="2974" spans="6:9" ht="12.75">
      <c r="F2974" s="25"/>
      <c r="I2974" s="23"/>
    </row>
    <row r="2975" spans="6:9" ht="12.75">
      <c r="F2975" s="25"/>
      <c r="I2975" s="23"/>
    </row>
    <row r="2976" spans="6:9" ht="12.75">
      <c r="F2976" s="25"/>
      <c r="I2976" s="23"/>
    </row>
    <row r="2977" spans="6:9" ht="12.75">
      <c r="F2977" s="25"/>
      <c r="I2977" s="23"/>
    </row>
    <row r="2978" spans="6:9" ht="12.75">
      <c r="F2978" s="25"/>
      <c r="I2978" s="23"/>
    </row>
    <row r="2979" spans="6:9" ht="12.75">
      <c r="F2979" s="25"/>
      <c r="I2979" s="23"/>
    </row>
    <row r="2980" spans="6:9" ht="12.75">
      <c r="F2980" s="25"/>
      <c r="I2980" s="23"/>
    </row>
    <row r="2981" spans="6:9" ht="12.75">
      <c r="F2981" s="25"/>
      <c r="I2981" s="23"/>
    </row>
    <row r="2982" spans="6:9" ht="12.75">
      <c r="F2982" s="25"/>
      <c r="I2982" s="23"/>
    </row>
    <row r="2983" spans="6:9" ht="12.75">
      <c r="F2983" s="25"/>
      <c r="I2983" s="23"/>
    </row>
    <row r="2984" spans="6:9" ht="12.75">
      <c r="F2984" s="25"/>
      <c r="I2984" s="23"/>
    </row>
    <row r="2985" spans="6:9" ht="12.75">
      <c r="F2985" s="25"/>
      <c r="I2985" s="23"/>
    </row>
    <row r="2986" spans="6:9" ht="12.75">
      <c r="F2986" s="25"/>
      <c r="I2986" s="23"/>
    </row>
    <row r="2987" spans="6:9" ht="12.75">
      <c r="F2987" s="25"/>
      <c r="I2987" s="23"/>
    </row>
    <row r="2988" spans="6:9" ht="12.75">
      <c r="F2988" s="25"/>
      <c r="I2988" s="23"/>
    </row>
    <row r="2989" spans="6:9" ht="12.75">
      <c r="F2989" s="25"/>
      <c r="I2989" s="23"/>
    </row>
    <row r="2990" spans="6:9" ht="12.75">
      <c r="F2990" s="25"/>
      <c r="I2990" s="23"/>
    </row>
    <row r="2991" spans="6:9" ht="12.75">
      <c r="F2991" s="25"/>
      <c r="I2991" s="23"/>
    </row>
    <row r="2992" spans="6:9" ht="12.75">
      <c r="F2992" s="25"/>
      <c r="I2992" s="23"/>
    </row>
    <row r="2993" spans="6:9" ht="12.75">
      <c r="F2993" s="25"/>
      <c r="I2993" s="23"/>
    </row>
    <row r="2994" spans="6:9" ht="12.75">
      <c r="F2994" s="25"/>
      <c r="I2994" s="23"/>
    </row>
    <row r="2995" spans="6:9" ht="12.75">
      <c r="F2995" s="25"/>
      <c r="I2995" s="23"/>
    </row>
    <row r="2996" spans="6:9" ht="12.75">
      <c r="F2996" s="25"/>
      <c r="I2996" s="23"/>
    </row>
    <row r="2997" spans="6:9" ht="12.75">
      <c r="F2997" s="25"/>
      <c r="I2997" s="23"/>
    </row>
    <row r="2998" spans="6:9" ht="12.75">
      <c r="F2998" s="25"/>
      <c r="I2998" s="23"/>
    </row>
    <row r="2999" spans="6:9" ht="12.75">
      <c r="F2999" s="25"/>
      <c r="I2999" s="23"/>
    </row>
    <row r="3000" spans="6:9" ht="12.75">
      <c r="F3000" s="25"/>
      <c r="I3000" s="23"/>
    </row>
    <row r="3001" spans="6:9" ht="12.75">
      <c r="F3001" s="25"/>
      <c r="I3001" s="23"/>
    </row>
    <row r="3002" spans="6:9" ht="12.75">
      <c r="F3002" s="25"/>
      <c r="I3002" s="23"/>
    </row>
    <row r="3003" spans="6:9" ht="12.75">
      <c r="F3003" s="25"/>
      <c r="I3003" s="23"/>
    </row>
    <row r="3004" spans="6:9" ht="12.75">
      <c r="F3004" s="25"/>
      <c r="I3004" s="23"/>
    </row>
    <row r="3005" spans="6:9" ht="12.75">
      <c r="F3005" s="25"/>
      <c r="I3005" s="23"/>
    </row>
    <row r="3006" spans="6:9" ht="12.75">
      <c r="F3006" s="25"/>
      <c r="I3006" s="23"/>
    </row>
    <row r="3007" spans="6:9" ht="12.75">
      <c r="F3007" s="25"/>
      <c r="I3007" s="23"/>
    </row>
    <row r="3008" spans="6:9" ht="12.75">
      <c r="F3008" s="25"/>
      <c r="I3008" s="23"/>
    </row>
    <row r="3009" spans="6:9" ht="12.75">
      <c r="F3009" s="25"/>
      <c r="I3009" s="23"/>
    </row>
    <row r="3010" spans="6:9" ht="12.75">
      <c r="F3010" s="25"/>
      <c r="I3010" s="23"/>
    </row>
    <row r="3011" spans="6:9" ht="12.75">
      <c r="F3011" s="25"/>
      <c r="I3011" s="23"/>
    </row>
    <row r="3012" spans="6:9" ht="12.75">
      <c r="F3012" s="25"/>
      <c r="I3012" s="23"/>
    </row>
    <row r="3013" spans="6:9" ht="12.75">
      <c r="F3013" s="25"/>
      <c r="I3013" s="23"/>
    </row>
    <row r="3014" spans="6:9" ht="12.75">
      <c r="F3014" s="25"/>
      <c r="I3014" s="23"/>
    </row>
    <row r="3015" spans="6:9" ht="12.75">
      <c r="F3015" s="25"/>
      <c r="I3015" s="23"/>
    </row>
    <row r="3016" spans="6:9" ht="12.75">
      <c r="F3016" s="25"/>
      <c r="I3016" s="23"/>
    </row>
    <row r="3017" spans="6:9" ht="12.75">
      <c r="F3017" s="25"/>
      <c r="I3017" s="23"/>
    </row>
    <row r="3018" spans="6:9" ht="12.75">
      <c r="F3018" s="25"/>
      <c r="I3018" s="23"/>
    </row>
    <row r="3019" spans="6:9" ht="12.75">
      <c r="F3019" s="25"/>
      <c r="I3019" s="23"/>
    </row>
    <row r="3020" spans="6:9" ht="12.75">
      <c r="F3020" s="25"/>
      <c r="I3020" s="23"/>
    </row>
    <row r="3021" spans="6:9" ht="12.75">
      <c r="F3021" s="25"/>
      <c r="I3021" s="23"/>
    </row>
    <row r="3022" spans="6:9" ht="12.75">
      <c r="F3022" s="25"/>
      <c r="I3022" s="23"/>
    </row>
    <row r="3023" spans="6:9" ht="12.75">
      <c r="F3023" s="25"/>
      <c r="I3023" s="23"/>
    </row>
    <row r="3024" spans="6:9" ht="12.75">
      <c r="F3024" s="25"/>
      <c r="I3024" s="23"/>
    </row>
    <row r="3025" spans="6:9" ht="12.75">
      <c r="F3025" s="25"/>
      <c r="I3025" s="23"/>
    </row>
  </sheetData>
  <mergeCells count="6">
    <mergeCell ref="I59:K59"/>
    <mergeCell ref="E5:F5"/>
    <mergeCell ref="I5:L5"/>
    <mergeCell ref="A1:N1"/>
    <mergeCell ref="I58:L58"/>
    <mergeCell ref="I6:K6"/>
  </mergeCells>
  <printOptions horizontalCentered="1"/>
  <pageMargins left="0.75" right="0.75" top="1" bottom="1" header="0.5" footer="0.5"/>
  <pageSetup fitToHeight="1" fitToWidth="1" horizontalDpi="600" verticalDpi="600" orientation="landscape" scale="50" r:id="rId1"/>
  <headerFooter alignWithMargins="0">
    <oddHeader>&amp;R&amp;"Times New Roman,Bold"&amp;22Attachment C</oddHeader>
    <oddFooter>&amp;R      &amp;"Times New Roman,Regular"&amp;8&amp;T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51ROYCEE</dc:creator>
  <cp:keywords/>
  <dc:description/>
  <cp:lastModifiedBy>Melani Pedroza</cp:lastModifiedBy>
  <cp:lastPrinted>2004-10-11T17:02:21Z</cp:lastPrinted>
  <dcterms:created xsi:type="dcterms:W3CDTF">2003-01-29T23:48:05Z</dcterms:created>
  <dcterms:modified xsi:type="dcterms:W3CDTF">2004-10-12T15:32:14Z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-1837162948</vt:i4>
  </property>
  <property fmtid="{D5CDD505-2E9C-101B-9397-08002B2CF9AE}" pid="3" name="_EmailSubject">
    <vt:lpwstr>Green River Homicide Investigation</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1093360351</vt:i4>
  </property>
  <property fmtid="{D5CDD505-2E9C-101B-9397-08002B2CF9AE}" pid="7" name="_ReviewingToolsShownOnce">
    <vt:lpwstr/>
  </property>
</Properties>
</file>