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'Sheet1'!$A$1:$J$83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<sst xmlns="http://schemas.openxmlformats.org/spreadsheetml/2006/main" count="87" uniqueCount="69">
  <si>
    <t>Total</t>
  </si>
  <si>
    <t xml:space="preserve">Fund </t>
  </si>
  <si>
    <t>Project</t>
  </si>
  <si>
    <t>Description</t>
  </si>
  <si>
    <t>2007 - 2012</t>
  </si>
  <si>
    <t>Building Repair &amp; Replacement</t>
  </si>
  <si>
    <t>Goat Hill Southeast Facility</t>
  </si>
  <si>
    <t xml:space="preserve">        Total Fund 3951</t>
  </si>
  <si>
    <t>General Government CIP 98-99</t>
  </si>
  <si>
    <t>39U710</t>
  </si>
  <si>
    <t>Transfer to 395710</t>
  </si>
  <si>
    <t>39U758</t>
  </si>
  <si>
    <t>Transfer to 395758</t>
  </si>
  <si>
    <t>39U711</t>
  </si>
  <si>
    <t>Transfer to 395711</t>
  </si>
  <si>
    <t>39U759</t>
  </si>
  <si>
    <t>Transfer to 395759</t>
  </si>
  <si>
    <t xml:space="preserve">             Total Fund 3955</t>
  </si>
  <si>
    <t>Conservation Futures Subfund</t>
  </si>
  <si>
    <t>Parks, Recreation and Open Space</t>
  </si>
  <si>
    <t xml:space="preserve">Airport Construction </t>
  </si>
  <si>
    <t>338xxx</t>
  </si>
  <si>
    <t>LDA Noise Study</t>
  </si>
  <si>
    <t>002117</t>
  </si>
  <si>
    <t xml:space="preserve">    Total Fund 3380</t>
  </si>
  <si>
    <t xml:space="preserve">         Total Fund 3160</t>
  </si>
  <si>
    <t>Total Fund 3771</t>
  </si>
  <si>
    <t>JJWEB Remediation</t>
  </si>
  <si>
    <t>Kingcounty.gov Web Program</t>
  </si>
  <si>
    <t>Oracle Upgrade Project</t>
  </si>
  <si>
    <t>MSA Bi-Weekly</t>
  </si>
  <si>
    <t>Peoplesoft Upgrade Project</t>
  </si>
  <si>
    <t>IT Project Management</t>
  </si>
  <si>
    <t>Auburn Environmental Park</t>
  </si>
  <si>
    <t>Clark Lake</t>
  </si>
  <si>
    <t>Confluence of Mill Creek/Green River</t>
  </si>
  <si>
    <t>Koch Farmland</t>
  </si>
  <si>
    <t>Horizon View Woodland</t>
  </si>
  <si>
    <t>Grace Cole Nature Park Extension</t>
  </si>
  <si>
    <t>North Hamlin Park</t>
  </si>
  <si>
    <t>Jenkins Creek Wetlands</t>
  </si>
  <si>
    <t>Little Bear Creek Park</t>
  </si>
  <si>
    <t>Boren Creek</t>
  </si>
  <si>
    <t>West Capital Hill Urban Center Park</t>
  </si>
  <si>
    <t>Maury Island Nearshore</t>
  </si>
  <si>
    <t>Log Cabin Reach</t>
  </si>
  <si>
    <t>Bass/Beaver/Dandy Lake</t>
  </si>
  <si>
    <t>Carnation Farmland</t>
  </si>
  <si>
    <t>Historic Lower Green APD</t>
  </si>
  <si>
    <t>Issaquah/Carey/Holder Creek Confluence</t>
  </si>
  <si>
    <t>Boise Creek Dairy Farm</t>
  </si>
  <si>
    <t>Crow Marsh Buffer</t>
  </si>
  <si>
    <t>Middle Bear Creek</t>
  </si>
  <si>
    <t>Green River Natural Area</t>
  </si>
  <si>
    <t>Taylor Creek Restoration</t>
  </si>
  <si>
    <t xml:space="preserve">               Total Fund 3151</t>
  </si>
  <si>
    <t>Superior Court Cameras</t>
  </si>
  <si>
    <t>Elections Consolidated Facility</t>
  </si>
  <si>
    <t>YSC Storm Damages</t>
  </si>
  <si>
    <t>OIRM Capital Project Fund</t>
  </si>
  <si>
    <t>Taylor Mountain Holdings</t>
  </si>
  <si>
    <t>Lower Newaukum/Green River Confluence</t>
  </si>
  <si>
    <t xml:space="preserve">                     Surface Water Management</t>
  </si>
  <si>
    <t xml:space="preserve">                  Wastewater Treatment </t>
  </si>
  <si>
    <t xml:space="preserve">                        Total General Governemnt</t>
  </si>
  <si>
    <t xml:space="preserve">                  GRAND TOTAL</t>
  </si>
  <si>
    <t xml:space="preserve"> </t>
  </si>
  <si>
    <t>King County Aquatic Center Scoreboard</t>
  </si>
  <si>
    <t>Attachment A:  General Government Capital Improvement Program, dated August 29,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</si>
</sst>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169" fontId="0" fillId="0" borderId="3" xfId="15" applyNumberForma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4" xfId="15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69" fontId="2" fillId="0" borderId="5" xfId="15" applyNumberFormat="1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0" fillId="0" borderId="0" xfId="0" applyNumberFormat="1" applyFill="1" applyAlignment="1">
      <alignment horizontal="center"/>
    </xf>
    <xf numFmtId="169" fontId="2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169" fontId="0" fillId="0" borderId="3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9" fontId="0" fillId="0" borderId="8" xfId="15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9" fontId="0" fillId="0" borderId="12" xfId="15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2" fillId="0" borderId="12" xfId="15" applyNumberFormat="1" applyFont="1" applyBorder="1" applyAlignment="1">
      <alignment/>
    </xf>
    <xf numFmtId="169" fontId="2" fillId="0" borderId="13" xfId="15" applyNumberFormat="1" applyFont="1" applyBorder="1" applyAlignment="1">
      <alignment/>
    </xf>
    <xf numFmtId="169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2007\2nd%20Quarter%20Omnibus\Draft%20Files\SWM%20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2007\2nd%20Quarter%20Omnibus\Draft%20Files\Wastewater%20Treatment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D58" sqref="D58"/>
    </sheetView>
  </sheetViews>
  <sheetFormatPr defaultColWidth="9.140625" defaultRowHeight="12.75"/>
  <cols>
    <col min="2" max="2" width="9.140625" style="14" customWidth="1"/>
    <col min="3" max="3" width="40.28125" style="0" customWidth="1"/>
    <col min="4" max="4" width="16.00390625" style="0" bestFit="1" customWidth="1"/>
    <col min="6" max="6" width="10.28125" style="0" bestFit="1" customWidth="1"/>
    <col min="10" max="10" width="14.140625" style="0" customWidth="1"/>
  </cols>
  <sheetData>
    <row r="1" spans="1:13" s="2" customFormat="1" ht="12.75">
      <c r="A1" s="1" t="s">
        <v>68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27" t="s">
        <v>2</v>
      </c>
      <c r="C3" s="10" t="s">
        <v>3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 t="s">
        <v>4</v>
      </c>
      <c r="K3" s="12"/>
      <c r="L3" s="12"/>
      <c r="M3" s="13"/>
    </row>
    <row r="4" spans="1:10" ht="13.5" thickBot="1">
      <c r="A4" s="15">
        <v>3151</v>
      </c>
      <c r="B4" s="3"/>
      <c r="C4" s="16" t="s">
        <v>18</v>
      </c>
      <c r="D4" s="20"/>
      <c r="E4" s="20"/>
      <c r="F4" s="31"/>
      <c r="G4" s="31"/>
      <c r="H4" s="31"/>
      <c r="I4" s="31"/>
      <c r="J4" s="31"/>
    </row>
    <row r="5" spans="1:10" ht="12.75">
      <c r="A5" s="15"/>
      <c r="B5" s="32">
        <v>315711</v>
      </c>
      <c r="C5" s="33" t="s">
        <v>33</v>
      </c>
      <c r="D5" s="34">
        <v>-69503</v>
      </c>
      <c r="E5" s="34"/>
      <c r="F5" s="35"/>
      <c r="G5" s="35"/>
      <c r="H5" s="35"/>
      <c r="I5" s="35"/>
      <c r="J5" s="36">
        <f>SUM(D5:I5)</f>
        <v>-69503</v>
      </c>
    </row>
    <row r="6" spans="1:10" ht="13.5" thickBot="1">
      <c r="A6" s="15"/>
      <c r="B6" s="37">
        <v>315711</v>
      </c>
      <c r="C6" s="38" t="s">
        <v>33</v>
      </c>
      <c r="D6" s="39">
        <v>69503</v>
      </c>
      <c r="E6" s="39"/>
      <c r="F6" s="40"/>
      <c r="G6" s="40"/>
      <c r="H6" s="40"/>
      <c r="I6" s="40"/>
      <c r="J6" s="41">
        <f>SUM(D6:I6)</f>
        <v>69503</v>
      </c>
    </row>
    <row r="7" spans="1:10" ht="12.75">
      <c r="A7" s="15"/>
      <c r="B7" s="32">
        <v>315725</v>
      </c>
      <c r="C7" s="33" t="s">
        <v>34</v>
      </c>
      <c r="D7" s="34">
        <v>-1199809</v>
      </c>
      <c r="E7" s="34"/>
      <c r="F7" s="35"/>
      <c r="G7" s="35"/>
      <c r="H7" s="35"/>
      <c r="I7" s="35"/>
      <c r="J7" s="36">
        <f aca="true" t="shared" si="0" ref="J7:J35">SUM(D7:I7)</f>
        <v>-1199809</v>
      </c>
    </row>
    <row r="8" spans="1:10" ht="13.5" thickBot="1">
      <c r="A8" s="15"/>
      <c r="B8" s="37">
        <v>315725</v>
      </c>
      <c r="C8" s="38" t="s">
        <v>34</v>
      </c>
      <c r="D8" s="39">
        <v>1199809</v>
      </c>
      <c r="E8" s="39"/>
      <c r="F8" s="40"/>
      <c r="G8" s="40"/>
      <c r="H8" s="40"/>
      <c r="I8" s="40"/>
      <c r="J8" s="41">
        <f t="shared" si="0"/>
        <v>1199809</v>
      </c>
    </row>
    <row r="9" spans="1:10" ht="12.75">
      <c r="A9" s="15"/>
      <c r="B9" s="14">
        <v>315725</v>
      </c>
      <c r="C9" t="s">
        <v>35</v>
      </c>
      <c r="D9" s="20">
        <v>-25000</v>
      </c>
      <c r="E9" s="20"/>
      <c r="F9" s="31"/>
      <c r="G9" s="31"/>
      <c r="H9" s="31"/>
      <c r="I9" s="31"/>
      <c r="J9" s="31">
        <f t="shared" si="0"/>
        <v>-25000</v>
      </c>
    </row>
    <row r="10" spans="1:10" ht="12.75">
      <c r="A10" s="15"/>
      <c r="B10" s="14">
        <v>315757</v>
      </c>
      <c r="C10" t="s">
        <v>36</v>
      </c>
      <c r="D10" s="20">
        <v>25000</v>
      </c>
      <c r="E10" s="20"/>
      <c r="F10" s="31"/>
      <c r="G10" s="31"/>
      <c r="H10" s="31"/>
      <c r="I10" s="31"/>
      <c r="J10" s="31">
        <f t="shared" si="0"/>
        <v>25000</v>
      </c>
    </row>
    <row r="11" spans="1:10" ht="12.75">
      <c r="A11" s="15"/>
      <c r="B11" s="30">
        <v>315727</v>
      </c>
      <c r="C11" t="s">
        <v>37</v>
      </c>
      <c r="D11" s="20">
        <v>-50000</v>
      </c>
      <c r="E11" s="20"/>
      <c r="F11" s="31"/>
      <c r="G11" s="31"/>
      <c r="H11" s="31"/>
      <c r="I11" s="31"/>
      <c r="J11" s="31">
        <f t="shared" si="0"/>
        <v>-50000</v>
      </c>
    </row>
    <row r="12" spans="1:10" ht="12.75">
      <c r="A12" s="15"/>
      <c r="B12" s="14">
        <v>315759</v>
      </c>
      <c r="C12" t="s">
        <v>38</v>
      </c>
      <c r="D12" s="20">
        <v>50000</v>
      </c>
      <c r="E12" s="20"/>
      <c r="F12" s="31"/>
      <c r="G12" s="31"/>
      <c r="H12" s="31"/>
      <c r="I12" s="31"/>
      <c r="J12" s="31">
        <f t="shared" si="0"/>
        <v>50000</v>
      </c>
    </row>
    <row r="13" spans="1:10" ht="12.75">
      <c r="A13" s="15"/>
      <c r="B13" s="14">
        <v>315762</v>
      </c>
      <c r="C13" t="s">
        <v>39</v>
      </c>
      <c r="D13" s="20">
        <v>300000</v>
      </c>
      <c r="E13" s="20"/>
      <c r="F13" s="31"/>
      <c r="G13" s="31"/>
      <c r="H13" s="31"/>
      <c r="I13" s="31"/>
      <c r="J13" s="31">
        <f t="shared" si="0"/>
        <v>300000</v>
      </c>
    </row>
    <row r="14" spans="1:10" ht="12.75">
      <c r="A14" s="15"/>
      <c r="B14" s="14">
        <v>315719</v>
      </c>
      <c r="C14" t="s">
        <v>40</v>
      </c>
      <c r="D14" s="20">
        <v>-150000</v>
      </c>
      <c r="E14" s="20"/>
      <c r="F14" s="31"/>
      <c r="G14" s="31"/>
      <c r="H14" s="31"/>
      <c r="I14" s="31"/>
      <c r="J14" s="31">
        <f t="shared" si="0"/>
        <v>-150000</v>
      </c>
    </row>
    <row r="15" spans="1:10" ht="12.75">
      <c r="A15" s="15"/>
      <c r="B15" s="14">
        <v>315742</v>
      </c>
      <c r="C15" t="s">
        <v>41</v>
      </c>
      <c r="D15" s="20">
        <v>-150000</v>
      </c>
      <c r="E15" s="20"/>
      <c r="F15" s="31"/>
      <c r="G15" s="31"/>
      <c r="H15" s="31"/>
      <c r="I15" s="31"/>
      <c r="J15" s="31">
        <f t="shared" si="0"/>
        <v>-150000</v>
      </c>
    </row>
    <row r="16" spans="1:10" ht="12.75">
      <c r="A16" s="15"/>
      <c r="B16" s="14">
        <v>315733</v>
      </c>
      <c r="C16" t="s">
        <v>42</v>
      </c>
      <c r="D16" s="20">
        <v>-75000</v>
      </c>
      <c r="E16" s="20"/>
      <c r="F16" s="31"/>
      <c r="G16" s="31"/>
      <c r="H16" s="31"/>
      <c r="I16" s="31"/>
      <c r="J16" s="31">
        <f t="shared" si="0"/>
        <v>-75000</v>
      </c>
    </row>
    <row r="17" spans="1:10" ht="12.75">
      <c r="A17" s="15"/>
      <c r="B17" s="14">
        <v>315420</v>
      </c>
      <c r="C17" t="s">
        <v>43</v>
      </c>
      <c r="D17" s="20">
        <v>100000</v>
      </c>
      <c r="E17" s="20"/>
      <c r="F17" s="31"/>
      <c r="G17" s="31"/>
      <c r="H17" s="31"/>
      <c r="I17" s="31"/>
      <c r="J17" s="31">
        <f t="shared" si="0"/>
        <v>100000</v>
      </c>
    </row>
    <row r="18" spans="1:10" ht="12.75">
      <c r="A18" s="15"/>
      <c r="B18" s="14">
        <v>315168</v>
      </c>
      <c r="C18" t="s">
        <v>50</v>
      </c>
      <c r="D18" s="20">
        <v>60000</v>
      </c>
      <c r="E18" s="20"/>
      <c r="F18" s="31"/>
      <c r="G18" s="31"/>
      <c r="H18" s="31"/>
      <c r="I18" s="31"/>
      <c r="J18" s="31">
        <f aca="true" t="shared" si="1" ref="J18:J29">SUM(D18:I18)</f>
        <v>60000</v>
      </c>
    </row>
    <row r="19" spans="1:10" ht="12.75">
      <c r="A19" s="15"/>
      <c r="B19" s="14">
        <v>315159</v>
      </c>
      <c r="C19" t="s">
        <v>47</v>
      </c>
      <c r="D19" s="20">
        <v>127000</v>
      </c>
      <c r="E19" s="20"/>
      <c r="F19" s="31"/>
      <c r="G19" s="31"/>
      <c r="H19" s="31"/>
      <c r="I19" s="31"/>
      <c r="J19" s="31">
        <f t="shared" si="1"/>
        <v>127000</v>
      </c>
    </row>
    <row r="20" spans="2:10" ht="12.75">
      <c r="B20" s="14">
        <v>315196</v>
      </c>
      <c r="C20" t="s">
        <v>54</v>
      </c>
      <c r="D20" s="20">
        <v>350000</v>
      </c>
      <c r="E20" s="20"/>
      <c r="F20" s="31"/>
      <c r="G20" s="31"/>
      <c r="H20" s="31"/>
      <c r="I20" s="31"/>
      <c r="J20" s="31">
        <f t="shared" si="1"/>
        <v>350000</v>
      </c>
    </row>
    <row r="21" spans="1:10" ht="12.75">
      <c r="A21" s="15"/>
      <c r="B21" s="14">
        <v>315158</v>
      </c>
      <c r="C21" t="s">
        <v>46</v>
      </c>
      <c r="D21" s="20">
        <v>150000</v>
      </c>
      <c r="E21" s="20"/>
      <c r="F21" s="31"/>
      <c r="G21" s="31"/>
      <c r="H21" s="31"/>
      <c r="I21" s="31"/>
      <c r="J21" s="31">
        <f t="shared" si="1"/>
        <v>150000</v>
      </c>
    </row>
    <row r="22" spans="1:10" ht="12.75">
      <c r="A22" s="15"/>
      <c r="B22" s="14">
        <v>315162</v>
      </c>
      <c r="C22" t="s">
        <v>48</v>
      </c>
      <c r="D22" s="20">
        <v>-330000</v>
      </c>
      <c r="E22" s="20"/>
      <c r="F22" s="31"/>
      <c r="G22" s="31"/>
      <c r="H22" s="31"/>
      <c r="I22" s="31"/>
      <c r="J22" s="31">
        <f t="shared" si="1"/>
        <v>-330000</v>
      </c>
    </row>
    <row r="23" spans="1:10" ht="12.75">
      <c r="A23" s="15"/>
      <c r="B23" s="14">
        <v>315170</v>
      </c>
      <c r="C23" t="s">
        <v>51</v>
      </c>
      <c r="D23" s="20">
        <v>-275000</v>
      </c>
      <c r="E23" s="20"/>
      <c r="F23" s="31"/>
      <c r="G23" s="31"/>
      <c r="H23" s="31"/>
      <c r="I23" s="31"/>
      <c r="J23" s="31">
        <f t="shared" si="1"/>
        <v>-275000</v>
      </c>
    </row>
    <row r="24" spans="2:10" ht="12.75">
      <c r="B24" s="14">
        <v>315172</v>
      </c>
      <c r="C24" t="s">
        <v>52</v>
      </c>
      <c r="D24" s="20">
        <v>-33391</v>
      </c>
      <c r="E24" s="20"/>
      <c r="F24" s="31"/>
      <c r="G24" s="31"/>
      <c r="H24" s="31"/>
      <c r="I24" s="31"/>
      <c r="J24" s="31">
        <f t="shared" si="1"/>
        <v>-33391</v>
      </c>
    </row>
    <row r="25" spans="2:10" ht="13.5" thickBot="1">
      <c r="B25" s="14">
        <v>315178</v>
      </c>
      <c r="C25" t="s">
        <v>53</v>
      </c>
      <c r="D25" s="20">
        <v>-73609</v>
      </c>
      <c r="E25" s="20"/>
      <c r="F25" s="31"/>
      <c r="G25" s="31"/>
      <c r="H25" s="31"/>
      <c r="I25" s="31"/>
      <c r="J25" s="31">
        <f t="shared" si="1"/>
        <v>-73609</v>
      </c>
    </row>
    <row r="26" spans="1:10" ht="12.75">
      <c r="A26" s="15"/>
      <c r="B26" s="32">
        <v>315163</v>
      </c>
      <c r="C26" s="33" t="s">
        <v>49</v>
      </c>
      <c r="D26" s="34">
        <v>-648562</v>
      </c>
      <c r="E26" s="34"/>
      <c r="F26" s="35"/>
      <c r="G26" s="35"/>
      <c r="H26" s="35"/>
      <c r="I26" s="35"/>
      <c r="J26" s="36">
        <f t="shared" si="1"/>
        <v>-648562</v>
      </c>
    </row>
    <row r="27" spans="1:10" ht="13.5" thickBot="1">
      <c r="A27" s="15"/>
      <c r="B27" s="37">
        <v>315163</v>
      </c>
      <c r="C27" s="38" t="s">
        <v>49</v>
      </c>
      <c r="D27" s="39">
        <v>648562</v>
      </c>
      <c r="E27" s="39"/>
      <c r="F27" s="40"/>
      <c r="G27" s="40"/>
      <c r="H27" s="40"/>
      <c r="I27" s="40"/>
      <c r="J27" s="41">
        <f t="shared" si="1"/>
        <v>648562</v>
      </c>
    </row>
    <row r="28" spans="1:10" ht="12.75">
      <c r="A28" s="15"/>
      <c r="B28" s="32">
        <v>315143</v>
      </c>
      <c r="C28" s="33" t="s">
        <v>45</v>
      </c>
      <c r="D28" s="34">
        <v>-219764</v>
      </c>
      <c r="E28" s="34"/>
      <c r="F28" s="35"/>
      <c r="G28" s="35"/>
      <c r="H28" s="35"/>
      <c r="I28" s="35"/>
      <c r="J28" s="36">
        <f t="shared" si="1"/>
        <v>-219764</v>
      </c>
    </row>
    <row r="29" spans="1:10" ht="13.5" thickBot="1">
      <c r="A29" s="15"/>
      <c r="B29" s="37">
        <v>315143</v>
      </c>
      <c r="C29" s="38" t="s">
        <v>45</v>
      </c>
      <c r="D29" s="39">
        <v>219764</v>
      </c>
      <c r="E29" s="39"/>
      <c r="F29" s="40"/>
      <c r="G29" s="40"/>
      <c r="H29" s="40"/>
      <c r="I29" s="40"/>
      <c r="J29" s="41">
        <f t="shared" si="1"/>
        <v>219764</v>
      </c>
    </row>
    <row r="30" spans="1:10" ht="12.75">
      <c r="A30" s="15"/>
      <c r="B30" s="32">
        <v>315138</v>
      </c>
      <c r="C30" s="33" t="s">
        <v>44</v>
      </c>
      <c r="D30" s="34">
        <v>-532529</v>
      </c>
      <c r="E30" s="34"/>
      <c r="F30" s="35"/>
      <c r="G30" s="35"/>
      <c r="H30" s="35"/>
      <c r="I30" s="35"/>
      <c r="J30" s="36">
        <f t="shared" si="0"/>
        <v>-532529</v>
      </c>
    </row>
    <row r="31" spans="1:10" ht="13.5" thickBot="1">
      <c r="A31" s="15"/>
      <c r="B31" s="37">
        <v>315138</v>
      </c>
      <c r="C31" s="38" t="s">
        <v>44</v>
      </c>
      <c r="D31" s="39">
        <v>532529</v>
      </c>
      <c r="E31" s="39"/>
      <c r="F31" s="40"/>
      <c r="G31" s="40"/>
      <c r="H31" s="40"/>
      <c r="I31" s="40"/>
      <c r="J31" s="41">
        <f t="shared" si="0"/>
        <v>532529</v>
      </c>
    </row>
    <row r="32" spans="2:10" ht="12.75">
      <c r="B32" s="32">
        <v>315174</v>
      </c>
      <c r="C32" s="33" t="s">
        <v>60</v>
      </c>
      <c r="D32" s="34">
        <v>-325000</v>
      </c>
      <c r="E32" s="34"/>
      <c r="F32" s="35"/>
      <c r="G32" s="35"/>
      <c r="H32" s="35"/>
      <c r="I32" s="35"/>
      <c r="J32" s="36">
        <f t="shared" si="0"/>
        <v>-325000</v>
      </c>
    </row>
    <row r="33" spans="2:10" ht="13.5" thickBot="1">
      <c r="B33" s="37">
        <v>315174</v>
      </c>
      <c r="C33" s="38" t="s">
        <v>60</v>
      </c>
      <c r="D33" s="39">
        <v>325000</v>
      </c>
      <c r="E33" s="39"/>
      <c r="F33" s="40"/>
      <c r="G33" s="40"/>
      <c r="H33" s="40"/>
      <c r="I33" s="40"/>
      <c r="J33" s="41">
        <f t="shared" si="0"/>
        <v>325000</v>
      </c>
    </row>
    <row r="34" spans="2:10" ht="12.75">
      <c r="B34" s="32">
        <v>315192</v>
      </c>
      <c r="C34" s="33" t="s">
        <v>61</v>
      </c>
      <c r="D34" s="34">
        <v>-275000</v>
      </c>
      <c r="E34" s="34"/>
      <c r="F34" s="35"/>
      <c r="G34" s="35"/>
      <c r="H34" s="35"/>
      <c r="I34" s="35"/>
      <c r="J34" s="36">
        <f t="shared" si="0"/>
        <v>-275000</v>
      </c>
    </row>
    <row r="35" spans="2:10" ht="13.5" thickBot="1">
      <c r="B35" s="37">
        <v>315192</v>
      </c>
      <c r="C35" s="38" t="s">
        <v>61</v>
      </c>
      <c r="D35" s="46">
        <v>275000</v>
      </c>
      <c r="E35" s="46"/>
      <c r="F35" s="46"/>
      <c r="G35" s="46"/>
      <c r="H35" s="46"/>
      <c r="I35" s="46"/>
      <c r="J35" s="41">
        <f t="shared" si="0"/>
        <v>275000</v>
      </c>
    </row>
    <row r="36" spans="3:10" ht="13.5" thickBot="1">
      <c r="C36" s="42" t="s">
        <v>55</v>
      </c>
      <c r="D36" s="43">
        <f>SUM(D5:D35)</f>
        <v>0</v>
      </c>
      <c r="E36" s="44"/>
      <c r="F36" s="44"/>
      <c r="G36" s="44"/>
      <c r="H36" s="44"/>
      <c r="I36" s="44"/>
      <c r="J36" s="45">
        <f>SUM(J5:J35)</f>
        <v>0</v>
      </c>
    </row>
    <row r="37" spans="4:10" ht="12.75">
      <c r="D37" s="19"/>
      <c r="E37" s="19"/>
      <c r="F37" s="19"/>
      <c r="G37" s="19"/>
      <c r="H37" s="19"/>
      <c r="I37" s="19"/>
      <c r="J37" s="19"/>
    </row>
    <row r="38" spans="1:10" ht="12.75">
      <c r="A38" s="15">
        <v>3160</v>
      </c>
      <c r="B38" s="23"/>
      <c r="C38" s="24" t="s">
        <v>19</v>
      </c>
      <c r="D38" s="19"/>
      <c r="E38" s="19"/>
      <c r="F38" s="19"/>
      <c r="G38" s="19"/>
      <c r="H38" s="19"/>
      <c r="I38" s="19"/>
      <c r="J38" s="19"/>
    </row>
    <row r="39" spans="2:10" ht="13.5" thickBot="1">
      <c r="B39" s="14">
        <v>316729</v>
      </c>
      <c r="C39" t="s">
        <v>67</v>
      </c>
      <c r="D39" s="20">
        <v>450000</v>
      </c>
      <c r="E39" s="20"/>
      <c r="F39" s="20"/>
      <c r="G39" s="20"/>
      <c r="H39" s="20"/>
      <c r="I39" s="20"/>
      <c r="J39" s="20">
        <f>SUM(D39:I39)</f>
        <v>450000</v>
      </c>
    </row>
    <row r="40" spans="3:10" ht="13.5" thickBot="1">
      <c r="C40" s="18" t="s">
        <v>25</v>
      </c>
      <c r="D40" s="22">
        <f>SUM(D39)</f>
        <v>450000</v>
      </c>
      <c r="E40" s="22"/>
      <c r="F40" s="22"/>
      <c r="G40" s="22"/>
      <c r="H40" s="22"/>
      <c r="I40" s="22"/>
      <c r="J40" s="26">
        <f>SUM(J39)</f>
        <v>450000</v>
      </c>
    </row>
    <row r="41" spans="4:10" ht="12.75">
      <c r="D41" s="19"/>
      <c r="E41" s="19"/>
      <c r="F41" s="19"/>
      <c r="G41" s="19"/>
      <c r="H41" s="19"/>
      <c r="I41" s="19"/>
      <c r="J41" s="19"/>
    </row>
    <row r="42" spans="1:10" ht="12.75">
      <c r="A42" s="15">
        <v>3380</v>
      </c>
      <c r="B42" s="23"/>
      <c r="C42" s="24" t="s">
        <v>20</v>
      </c>
      <c r="D42" s="19"/>
      <c r="E42" s="19"/>
      <c r="F42" s="19"/>
      <c r="G42" s="19"/>
      <c r="H42" s="19"/>
      <c r="I42" s="19"/>
      <c r="J42" s="19"/>
    </row>
    <row r="43" spans="2:10" ht="12.75">
      <c r="B43" s="14" t="s">
        <v>21</v>
      </c>
      <c r="C43" t="s">
        <v>22</v>
      </c>
      <c r="D43" s="20">
        <v>-60000</v>
      </c>
      <c r="E43" s="20"/>
      <c r="F43" s="20"/>
      <c r="G43" s="20"/>
      <c r="H43" s="20"/>
      <c r="I43" s="20"/>
      <c r="J43" s="20">
        <f>SUM(D43:I43)</f>
        <v>-60000</v>
      </c>
    </row>
    <row r="44" spans="2:10" ht="13.5" thickBot="1">
      <c r="B44" s="25" t="s">
        <v>23</v>
      </c>
      <c r="C44" t="s">
        <v>22</v>
      </c>
      <c r="D44" s="20">
        <v>60000</v>
      </c>
      <c r="E44" s="20"/>
      <c r="F44" s="20"/>
      <c r="G44" s="20"/>
      <c r="H44" s="20"/>
      <c r="I44" s="20"/>
      <c r="J44" s="20">
        <f>SUM(D44:I44)</f>
        <v>60000</v>
      </c>
    </row>
    <row r="45" spans="3:10" ht="13.5" thickBot="1">
      <c r="C45" s="18" t="s">
        <v>24</v>
      </c>
      <c r="D45" s="22">
        <f>SUM(D43:D44)</f>
        <v>0</v>
      </c>
      <c r="E45" s="22"/>
      <c r="F45" s="22"/>
      <c r="G45" s="22"/>
      <c r="H45" s="22"/>
      <c r="I45" s="22"/>
      <c r="J45" s="26">
        <f>SUM(J43:J44)</f>
        <v>0</v>
      </c>
    </row>
    <row r="46" spans="4:10" ht="12.75">
      <c r="D46" s="19"/>
      <c r="E46" s="19"/>
      <c r="F46" s="19"/>
      <c r="G46" s="19"/>
      <c r="H46" s="19"/>
      <c r="I46" s="19"/>
      <c r="J46" s="19"/>
    </row>
    <row r="47" spans="1:10" ht="13.5" thickBot="1">
      <c r="A47" s="15">
        <v>3771</v>
      </c>
      <c r="B47" s="23"/>
      <c r="C47" s="24" t="s">
        <v>59</v>
      </c>
      <c r="D47" s="19"/>
      <c r="E47" s="19"/>
      <c r="F47" s="19"/>
      <c r="G47" s="19"/>
      <c r="H47" s="19"/>
      <c r="I47" s="19"/>
      <c r="J47" s="19"/>
    </row>
    <row r="48" spans="1:10" ht="12.75">
      <c r="A48" s="15"/>
      <c r="B48" s="32">
        <v>377112</v>
      </c>
      <c r="C48" s="33" t="s">
        <v>32</v>
      </c>
      <c r="D48" s="34">
        <v>-134583</v>
      </c>
      <c r="E48" s="34"/>
      <c r="F48" s="35"/>
      <c r="G48" s="35"/>
      <c r="H48" s="35"/>
      <c r="I48" s="35"/>
      <c r="J48" s="36">
        <f>SUM(D48:I48)</f>
        <v>-134583</v>
      </c>
    </row>
    <row r="49" spans="1:10" ht="13.5" thickBot="1">
      <c r="A49" s="15"/>
      <c r="B49" s="37">
        <v>377122</v>
      </c>
      <c r="C49" s="38" t="s">
        <v>32</v>
      </c>
      <c r="D49" s="39">
        <v>134583</v>
      </c>
      <c r="E49" s="39"/>
      <c r="F49" s="40"/>
      <c r="G49" s="40"/>
      <c r="H49" s="40"/>
      <c r="I49" s="40"/>
      <c r="J49" s="41">
        <f>SUM(D49:I49)</f>
        <v>134583</v>
      </c>
    </row>
    <row r="50" spans="2:10" ht="12.75">
      <c r="B50" s="14">
        <v>377204</v>
      </c>
      <c r="C50" t="s">
        <v>28</v>
      </c>
      <c r="D50" s="20">
        <v>300000</v>
      </c>
      <c r="E50" s="20"/>
      <c r="F50" s="20"/>
      <c r="G50" s="20"/>
      <c r="H50" s="20"/>
      <c r="I50" s="20"/>
      <c r="J50" s="20">
        <f>SUM(D50:I50)</f>
        <v>300000</v>
      </c>
    </row>
    <row r="51" spans="2:10" ht="13.5" thickBot="1">
      <c r="B51" s="14">
        <v>377203</v>
      </c>
      <c r="C51" t="s">
        <v>27</v>
      </c>
      <c r="D51" s="20">
        <v>248000</v>
      </c>
      <c r="E51" s="20"/>
      <c r="F51" s="20"/>
      <c r="G51" s="20"/>
      <c r="H51" s="20"/>
      <c r="I51" s="20"/>
      <c r="J51" s="20">
        <v>248000</v>
      </c>
    </row>
    <row r="52" spans="1:10" ht="12.75">
      <c r="A52" s="15"/>
      <c r="B52" s="32">
        <v>377187</v>
      </c>
      <c r="C52" s="33" t="s">
        <v>31</v>
      </c>
      <c r="D52" s="34">
        <v>-2854347</v>
      </c>
      <c r="E52" s="34"/>
      <c r="F52" s="35"/>
      <c r="G52" s="35"/>
      <c r="H52" s="35"/>
      <c r="I52" s="35"/>
      <c r="J52" s="36">
        <f aca="true" t="shared" si="2" ref="J52:J57">SUM(D52:I52)</f>
        <v>-2854347</v>
      </c>
    </row>
    <row r="53" spans="1:10" ht="13.5" thickBot="1">
      <c r="A53" s="15"/>
      <c r="B53" s="37">
        <v>377197</v>
      </c>
      <c r="C53" s="38" t="s">
        <v>31</v>
      </c>
      <c r="D53" s="39">
        <v>2854347</v>
      </c>
      <c r="E53" s="39"/>
      <c r="F53" s="40"/>
      <c r="G53" s="40"/>
      <c r="H53" s="40"/>
      <c r="I53" s="40"/>
      <c r="J53" s="41">
        <f>SUM(D53:I53)</f>
        <v>2854347</v>
      </c>
    </row>
    <row r="54" spans="1:10" ht="12.75">
      <c r="A54" s="15"/>
      <c r="B54" s="32">
        <v>377188</v>
      </c>
      <c r="C54" s="33" t="s">
        <v>29</v>
      </c>
      <c r="D54" s="34">
        <v>-355438</v>
      </c>
      <c r="E54" s="34"/>
      <c r="F54" s="35"/>
      <c r="G54" s="35"/>
      <c r="H54" s="35"/>
      <c r="I54" s="35"/>
      <c r="J54" s="36">
        <f t="shared" si="2"/>
        <v>-355438</v>
      </c>
    </row>
    <row r="55" spans="1:10" ht="13.5" thickBot="1">
      <c r="A55" s="15"/>
      <c r="B55" s="37">
        <v>377198</v>
      </c>
      <c r="C55" s="38" t="s">
        <v>29</v>
      </c>
      <c r="D55" s="39">
        <v>355438</v>
      </c>
      <c r="E55" s="39"/>
      <c r="F55" s="40"/>
      <c r="G55" s="40"/>
      <c r="H55" s="40"/>
      <c r="I55" s="40"/>
      <c r="J55" s="41">
        <f>SUM(D55:I55)</f>
        <v>355438</v>
      </c>
    </row>
    <row r="56" spans="1:10" ht="12.75">
      <c r="A56" s="15"/>
      <c r="B56" s="32">
        <v>377197</v>
      </c>
      <c r="C56" s="33" t="s">
        <v>30</v>
      </c>
      <c r="D56" s="34">
        <v>-1656438</v>
      </c>
      <c r="E56" s="34"/>
      <c r="F56" s="35"/>
      <c r="G56" s="35"/>
      <c r="H56" s="35"/>
      <c r="I56" s="35"/>
      <c r="J56" s="36">
        <f t="shared" si="2"/>
        <v>-1656438</v>
      </c>
    </row>
    <row r="57" spans="1:10" ht="13.5" thickBot="1">
      <c r="A57" s="15"/>
      <c r="B57" s="37">
        <v>377199</v>
      </c>
      <c r="C57" s="38" t="s">
        <v>30</v>
      </c>
      <c r="D57" s="39">
        <v>1656438</v>
      </c>
      <c r="E57" s="39"/>
      <c r="F57" s="40"/>
      <c r="G57" s="40"/>
      <c r="H57" s="40"/>
      <c r="I57" s="40"/>
      <c r="J57" s="41">
        <f t="shared" si="2"/>
        <v>1656438</v>
      </c>
    </row>
    <row r="58" spans="3:10" ht="13.5" thickBot="1">
      <c r="C58" s="42" t="s">
        <v>26</v>
      </c>
      <c r="D58" s="47">
        <f>SUM(D48:D57)</f>
        <v>548000</v>
      </c>
      <c r="E58" s="47"/>
      <c r="F58" s="47"/>
      <c r="G58" s="47"/>
      <c r="H58" s="47"/>
      <c r="I58" s="47"/>
      <c r="J58" s="48">
        <f>SUM(J50:J51)</f>
        <v>548000</v>
      </c>
    </row>
    <row r="59" spans="4:10" ht="12.75">
      <c r="D59" s="19"/>
      <c r="E59" s="19"/>
      <c r="F59" s="19"/>
      <c r="G59" s="19"/>
      <c r="H59" s="19"/>
      <c r="I59" s="19"/>
      <c r="J59" s="19"/>
    </row>
    <row r="60" spans="1:10" ht="13.5" thickBot="1">
      <c r="A60" s="15">
        <v>3951</v>
      </c>
      <c r="C60" s="16" t="s">
        <v>5</v>
      </c>
      <c r="D60" s="19"/>
      <c r="E60" s="19"/>
      <c r="F60" s="19"/>
      <c r="G60" s="19"/>
      <c r="H60" s="19"/>
      <c r="I60" s="19"/>
      <c r="J60" s="19"/>
    </row>
    <row r="61" spans="1:12" ht="12.75">
      <c r="A61" s="15"/>
      <c r="B61" s="32">
        <v>395696</v>
      </c>
      <c r="C61" s="33" t="s">
        <v>6</v>
      </c>
      <c r="D61" s="34">
        <v>-750000</v>
      </c>
      <c r="E61" s="34"/>
      <c r="F61" s="35"/>
      <c r="G61" s="35"/>
      <c r="H61" s="35"/>
      <c r="I61" s="35"/>
      <c r="J61" s="36">
        <f aca="true" t="shared" si="3" ref="J61:J66">SUM(D61:I61)</f>
        <v>-750000</v>
      </c>
      <c r="L61" t="s">
        <v>66</v>
      </c>
    </row>
    <row r="62" spans="1:12" ht="13.5" thickBot="1">
      <c r="A62" s="15"/>
      <c r="B62" s="37">
        <v>395614</v>
      </c>
      <c r="C62" s="38" t="s">
        <v>6</v>
      </c>
      <c r="D62" s="39">
        <v>750000</v>
      </c>
      <c r="E62" s="39"/>
      <c r="F62" s="40"/>
      <c r="G62" s="40"/>
      <c r="H62" s="40"/>
      <c r="I62" s="40"/>
      <c r="J62" s="41">
        <f t="shared" si="3"/>
        <v>750000</v>
      </c>
      <c r="L62" t="s">
        <v>66</v>
      </c>
    </row>
    <row r="63" spans="1:12" ht="12.75">
      <c r="A63" s="15"/>
      <c r="B63" s="28">
        <v>395696</v>
      </c>
      <c r="C63" s="4" t="s">
        <v>57</v>
      </c>
      <c r="D63" s="20">
        <f>230529+50000+500398+613441+108716</f>
        <v>1503084</v>
      </c>
      <c r="E63" s="20"/>
      <c r="F63" s="20"/>
      <c r="G63" s="20"/>
      <c r="H63" s="20"/>
      <c r="I63" s="20"/>
      <c r="J63" s="20">
        <f t="shared" si="3"/>
        <v>1503084</v>
      </c>
      <c r="L63" t="s">
        <v>66</v>
      </c>
    </row>
    <row r="64" spans="1:12" ht="13.5" thickBot="1">
      <c r="A64" s="15"/>
      <c r="B64" s="14">
        <v>395771</v>
      </c>
      <c r="C64" t="s">
        <v>58</v>
      </c>
      <c r="D64" s="20">
        <v>810466</v>
      </c>
      <c r="E64" s="20"/>
      <c r="F64" s="20"/>
      <c r="G64" s="20"/>
      <c r="H64" s="20"/>
      <c r="I64" s="20"/>
      <c r="J64" s="20">
        <f t="shared" si="3"/>
        <v>810466</v>
      </c>
      <c r="L64" t="s">
        <v>66</v>
      </c>
    </row>
    <row r="65" spans="1:12" ht="12.75">
      <c r="A65" s="15"/>
      <c r="B65" s="32">
        <v>395709</v>
      </c>
      <c r="C65" s="33" t="s">
        <v>56</v>
      </c>
      <c r="D65" s="34">
        <v>-81428</v>
      </c>
      <c r="E65" s="34"/>
      <c r="F65" s="35"/>
      <c r="G65" s="35"/>
      <c r="H65" s="35"/>
      <c r="I65" s="35"/>
      <c r="J65" s="36">
        <f t="shared" si="3"/>
        <v>-81428</v>
      </c>
      <c r="L65" t="s">
        <v>66</v>
      </c>
    </row>
    <row r="66" spans="1:10" ht="13.5" thickBot="1">
      <c r="A66" s="15"/>
      <c r="B66" s="37">
        <v>395757</v>
      </c>
      <c r="C66" s="38" t="s">
        <v>56</v>
      </c>
      <c r="D66" s="39">
        <v>81428</v>
      </c>
      <c r="E66" s="39"/>
      <c r="F66" s="40"/>
      <c r="G66" s="40"/>
      <c r="H66" s="40"/>
      <c r="I66" s="40"/>
      <c r="J66" s="41">
        <f t="shared" si="3"/>
        <v>81428</v>
      </c>
    </row>
    <row r="67" spans="1:10" ht="13.5" thickBot="1">
      <c r="A67" s="15"/>
      <c r="C67" s="18" t="s">
        <v>7</v>
      </c>
      <c r="D67" s="21">
        <f>SUM(D61:D66)</f>
        <v>2313550</v>
      </c>
      <c r="E67" s="21"/>
      <c r="F67" s="21"/>
      <c r="G67" s="21"/>
      <c r="H67" s="21"/>
      <c r="I67" s="21"/>
      <c r="J67" s="21">
        <f>SUM(J61:J66)</f>
        <v>2313550</v>
      </c>
    </row>
    <row r="68" spans="1:10" ht="12.75">
      <c r="A68" s="15"/>
      <c r="D68" s="19"/>
      <c r="E68" s="19"/>
      <c r="F68" s="19"/>
      <c r="G68" s="19"/>
      <c r="H68" s="19"/>
      <c r="I68" s="19"/>
      <c r="J68" s="19"/>
    </row>
    <row r="69" spans="1:10" ht="13.5" thickBot="1">
      <c r="A69" s="15">
        <v>3955</v>
      </c>
      <c r="C69" s="16" t="s">
        <v>8</v>
      </c>
      <c r="D69" s="19"/>
      <c r="E69" s="19"/>
      <c r="F69" s="19"/>
      <c r="G69" s="19"/>
      <c r="H69" s="19"/>
      <c r="I69" s="19"/>
      <c r="J69" s="19"/>
    </row>
    <row r="70" spans="1:10" ht="12.75">
      <c r="A70" s="15"/>
      <c r="B70" s="32" t="s">
        <v>9</v>
      </c>
      <c r="C70" s="33" t="s">
        <v>10</v>
      </c>
      <c r="D70" s="34">
        <v>-294843</v>
      </c>
      <c r="E70" s="34"/>
      <c r="F70" s="35"/>
      <c r="G70" s="35"/>
      <c r="H70" s="35"/>
      <c r="I70" s="35"/>
      <c r="J70" s="36">
        <f>SUM(D70:I70)</f>
        <v>-294843</v>
      </c>
    </row>
    <row r="71" spans="1:10" ht="13.5" thickBot="1">
      <c r="A71" s="15"/>
      <c r="B71" s="37" t="s">
        <v>11</v>
      </c>
      <c r="C71" s="38" t="s">
        <v>12</v>
      </c>
      <c r="D71" s="39">
        <v>294843</v>
      </c>
      <c r="E71" s="39"/>
      <c r="F71" s="40"/>
      <c r="G71" s="40"/>
      <c r="H71" s="40"/>
      <c r="I71" s="40"/>
      <c r="J71" s="41">
        <f>SUM(D71:I71)</f>
        <v>294843</v>
      </c>
    </row>
    <row r="72" spans="1:10" ht="12.75">
      <c r="A72" s="15"/>
      <c r="B72" s="32" t="s">
        <v>13</v>
      </c>
      <c r="C72" s="33" t="s">
        <v>14</v>
      </c>
      <c r="D72" s="34">
        <v>-398797</v>
      </c>
      <c r="E72" s="34"/>
      <c r="F72" s="35"/>
      <c r="G72" s="35"/>
      <c r="H72" s="35"/>
      <c r="I72" s="35"/>
      <c r="J72" s="36">
        <f>SUM(D72:I72)</f>
        <v>-398797</v>
      </c>
    </row>
    <row r="73" spans="1:10" ht="13.5" thickBot="1">
      <c r="A73" s="15"/>
      <c r="B73" s="37" t="s">
        <v>15</v>
      </c>
      <c r="C73" s="38" t="s">
        <v>16</v>
      </c>
      <c r="D73" s="39">
        <v>398797</v>
      </c>
      <c r="E73" s="39"/>
      <c r="F73" s="40"/>
      <c r="G73" s="40"/>
      <c r="H73" s="40"/>
      <c r="I73" s="40"/>
      <c r="J73" s="41">
        <f>SUM(D73:I73)</f>
        <v>398797</v>
      </c>
    </row>
    <row r="74" spans="1:10" ht="13.5" thickBot="1">
      <c r="A74" s="15"/>
      <c r="C74" s="18" t="s">
        <v>17</v>
      </c>
      <c r="D74" s="22">
        <f>SUM(D70:D73)</f>
        <v>0</v>
      </c>
      <c r="E74" s="22"/>
      <c r="F74" s="22"/>
      <c r="G74" s="22"/>
      <c r="H74" s="22"/>
      <c r="I74" s="22"/>
      <c r="J74" s="22">
        <f>SUM(J70:J73)</f>
        <v>0</v>
      </c>
    </row>
    <row r="75" spans="1:10" ht="12.75">
      <c r="A75" s="15"/>
      <c r="D75" s="17"/>
      <c r="E75" s="17"/>
      <c r="F75" s="17"/>
      <c r="G75" s="17"/>
      <c r="H75" s="17"/>
      <c r="I75" s="17"/>
      <c r="J75" s="17"/>
    </row>
    <row r="76" spans="1:10" ht="12.75">
      <c r="A76" s="15"/>
      <c r="D76" s="17"/>
      <c r="E76" s="17"/>
      <c r="F76" s="17"/>
      <c r="G76" s="17"/>
      <c r="H76" s="17"/>
      <c r="I76" s="17"/>
      <c r="J76" s="17"/>
    </row>
    <row r="77" spans="1:10" ht="12.75">
      <c r="A77" s="15"/>
      <c r="C77" s="16" t="s">
        <v>64</v>
      </c>
      <c r="D77" s="29">
        <f>SUM(D4:D74)/2</f>
        <v>3311550</v>
      </c>
      <c r="E77" s="17"/>
      <c r="F77" s="17"/>
      <c r="G77" s="17"/>
      <c r="H77" s="17"/>
      <c r="I77" s="17"/>
      <c r="J77" s="17"/>
    </row>
    <row r="78" spans="1:10" ht="12.75">
      <c r="A78" s="15"/>
      <c r="D78" s="17"/>
      <c r="E78" s="17"/>
      <c r="F78" s="17"/>
      <c r="G78" s="17"/>
      <c r="H78" s="17"/>
      <c r="I78" s="17"/>
      <c r="J78" s="17"/>
    </row>
    <row r="79" spans="1:10" ht="12.75">
      <c r="A79" s="15"/>
      <c r="D79" s="17"/>
      <c r="E79" s="17"/>
      <c r="F79" s="17"/>
      <c r="G79" s="17"/>
      <c r="H79" s="17"/>
      <c r="I79" s="17"/>
      <c r="J79" s="17"/>
    </row>
    <row r="80" spans="1:10" ht="12.75">
      <c r="A80" s="15"/>
      <c r="C80" t="s">
        <v>62</v>
      </c>
      <c r="D80" s="17">
        <f>'[1]Sheet1'!$D$7</f>
        <v>0</v>
      </c>
      <c r="E80" s="17"/>
      <c r="G80" s="17"/>
      <c r="H80" s="17"/>
      <c r="I80" s="17"/>
      <c r="J80" s="17"/>
    </row>
    <row r="81" spans="3:10" ht="15">
      <c r="C81" t="s">
        <v>63</v>
      </c>
      <c r="D81" s="49">
        <f>'[2]Sheet1'!$D$9</f>
        <v>0</v>
      </c>
      <c r="E81" s="17"/>
      <c r="G81" s="17"/>
      <c r="H81" s="17"/>
      <c r="I81" s="17"/>
      <c r="J81" s="17"/>
    </row>
    <row r="82" spans="4:10" ht="12.75">
      <c r="D82" s="17"/>
      <c r="E82" s="17"/>
      <c r="G82" s="17"/>
      <c r="H82" s="17"/>
      <c r="I82" s="17"/>
      <c r="J82" s="17"/>
    </row>
    <row r="83" spans="3:10" ht="12.75">
      <c r="C83" s="16" t="s">
        <v>65</v>
      </c>
      <c r="D83" s="29">
        <f>SUM(D77:D81)</f>
        <v>3311550</v>
      </c>
      <c r="E83" s="17"/>
      <c r="G83" s="17"/>
      <c r="H83" s="17"/>
      <c r="I83" s="17"/>
      <c r="J83" s="17"/>
    </row>
    <row r="84" spans="4:10" ht="12.75">
      <c r="D84" s="17"/>
      <c r="E84" s="17"/>
      <c r="G84" s="17"/>
      <c r="H84" s="17"/>
      <c r="I84" s="17"/>
      <c r="J84" s="17"/>
    </row>
    <row r="85" spans="4:10" ht="12.75">
      <c r="D85" s="17"/>
      <c r="E85" s="17"/>
      <c r="G85" s="17"/>
      <c r="H85" s="17"/>
      <c r="I85" s="17"/>
      <c r="J85" s="17"/>
    </row>
    <row r="86" spans="4:10" ht="12.75">
      <c r="D86" s="17"/>
      <c r="E86" s="17"/>
      <c r="G86" s="17"/>
      <c r="H86" s="17"/>
      <c r="I86" s="17"/>
      <c r="J86" s="17"/>
    </row>
    <row r="87" spans="4:10" ht="12.75">
      <c r="D87" s="17"/>
      <c r="E87" s="17"/>
      <c r="F87" s="17"/>
      <c r="G87" s="17"/>
      <c r="H87" s="17"/>
      <c r="I87" s="17"/>
      <c r="J87" s="17"/>
    </row>
    <row r="88" spans="4:10" ht="12.75">
      <c r="D88" s="17"/>
      <c r="E88" s="17"/>
      <c r="F88" s="17"/>
      <c r="G88" s="17"/>
      <c r="H88" s="17"/>
      <c r="I88" s="17"/>
      <c r="J88" s="17"/>
    </row>
    <row r="89" spans="4:10" ht="12.75">
      <c r="D89" s="17"/>
      <c r="E89" s="17"/>
      <c r="F89" s="17"/>
      <c r="G89" s="17"/>
      <c r="H89" s="17"/>
      <c r="I89" s="17"/>
      <c r="J89" s="17"/>
    </row>
    <row r="90" spans="4:10" ht="12.75">
      <c r="D90" s="17"/>
      <c r="E90" s="17"/>
      <c r="F90" s="17"/>
      <c r="G90" s="17"/>
      <c r="H90" s="17"/>
      <c r="I90" s="17"/>
      <c r="J90" s="17"/>
    </row>
    <row r="91" spans="4:10" ht="12.75">
      <c r="D91" s="17"/>
      <c r="E91" s="17"/>
      <c r="F91" s="17"/>
      <c r="G91" s="17"/>
      <c r="H91" s="17"/>
      <c r="I91" s="17"/>
      <c r="J91" s="17"/>
    </row>
    <row r="92" spans="4:10" ht="12.75">
      <c r="D92" s="17"/>
      <c r="E92" s="17"/>
      <c r="F92" s="17"/>
      <c r="G92" s="17"/>
      <c r="H92" s="17"/>
      <c r="I92" s="17"/>
      <c r="J92" s="17"/>
    </row>
  </sheetData>
  <printOptions gridLines="1" horizontalCentered="1"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Mamie Marcuss</cp:lastModifiedBy>
  <cp:lastPrinted>2007-08-28T19:43:35Z</cp:lastPrinted>
  <dcterms:created xsi:type="dcterms:W3CDTF">2007-05-10T16:12:38Z</dcterms:created>
  <dcterms:modified xsi:type="dcterms:W3CDTF">2007-08-28T19:49:20Z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-1694482299</vt:i4>
  </property>
  <property fmtid="{D5CDD505-2E9C-101B-9397-08002B2CF9AE}" pid="4" name="_EmailSubje">
    <vt:lpwstr>CIP Supplemental Staff Report</vt:lpwstr>
  </property>
  <property fmtid="{D5CDD505-2E9C-101B-9397-08002B2CF9AE}" pid="5" name="_AuthorEma">
    <vt:lpwstr>Mamie.Marcuss@metrokc.gov</vt:lpwstr>
  </property>
  <property fmtid="{D5CDD505-2E9C-101B-9397-08002B2CF9AE}" pid="6" name="_AuthorEmailDisplayNa">
    <vt:lpwstr>Marcuss, Mamie</vt:lpwstr>
  </property>
</Properties>
</file>