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Dec version" sheetId="1" r:id="rId1"/>
  </sheets>
  <definedNames>
    <definedName name="_xlnm.Print_Area" localSheetId="0">'Dec version'!$A$1:$H$41</definedName>
  </definedNames>
  <calcPr fullCalcOnLoad="1"/>
</workbook>
</file>

<file path=xl/sharedStrings.xml><?xml version="1.0" encoding="utf-8"?>
<sst xmlns="http://schemas.openxmlformats.org/spreadsheetml/2006/main" count="41" uniqueCount="31">
  <si>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</si>
  <si>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</si>
  <si>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</si>
  <si>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</si>
  <si>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</si>
  <si>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</si>
  <si>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</si>
  <si>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</si>
  <si>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</si>
  <si>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</si>
  <si>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</si>
  <si>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</si>
  <si>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</si>
  <si>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Affected Agency and/or Agencies:   Transit</t>
  </si>
  <si>
    <t>Note Prepared By:  Libby Krochalis, Transit</t>
  </si>
  <si>
    <t>Transit Capital</t>
  </si>
  <si>
    <t>Sound Transit</t>
  </si>
  <si>
    <t>DOE</t>
  </si>
  <si>
    <t>Public Transportation</t>
  </si>
  <si>
    <t>Transit</t>
  </si>
  <si>
    <t>Transit staff</t>
  </si>
  <si>
    <t>PAO</t>
  </si>
  <si>
    <t>Developer</t>
  </si>
  <si>
    <t>FTA design</t>
  </si>
  <si>
    <t>FTA construct</t>
  </si>
  <si>
    <t>Title:   Burien TOD</t>
  </si>
  <si>
    <t>FTA CMAQ</t>
  </si>
  <si>
    <t>Traffic Signal</t>
  </si>
  <si>
    <t>Contingency</t>
  </si>
  <si>
    <t>Ordinance/Motion No.   2010-</t>
  </si>
  <si>
    <t xml:space="preserve">Note Reviewed By: Sid Bender, OMB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</si>
</sst>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3" fontId="8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6" fillId="0" borderId="41" xfId="0" applyNumberFormat="1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37</xdr:row>
      <xdr:rowOff>28575</xdr:rowOff>
    </xdr:from>
    <xdr:to>
      <xdr:col>7</xdr:col>
      <xdr:colOff>857250</xdr:colOff>
      <xdr:row>40</xdr:row>
      <xdr:rowOff>123825</xdr:rowOff>
    </xdr:to>
    <xdr:sp>
      <xdr:nvSpPr>
        <xdr:cNvPr id="1" name="Rectangle 1"/>
        <xdr:cNvSpPr>
          <a:spLocks/>
        </xdr:cNvSpPr>
      </xdr:nvSpPr>
      <xdr:spPr>
        <a:xfrm flipV="1">
          <a:off x="85725" y="8353425"/>
          <a:ext cx="69246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Assumptions:Project plan assumes that King County will lease property to developer who will perform all design and construction with periodic King County oversight.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E35" sqref="E35:F3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3.57421875" style="0" customWidth="1"/>
    <col min="6" max="7" width="13.7109375" style="0" customWidth="1"/>
    <col min="8" max="8" width="14.140625" style="0" customWidth="1"/>
    <col min="9" max="9" width="5.28125" style="0" customWidth="1"/>
    <col min="10" max="12" width="12.7109375" style="28" customWidth="1"/>
    <col min="13" max="13" width="9.140625" style="28" customWidth="1"/>
  </cols>
  <sheetData>
    <row r="1" spans="1:10" ht="15.75">
      <c r="A1" s="1"/>
      <c r="B1" s="2"/>
      <c r="C1" s="2"/>
      <c r="D1" s="50" t="s">
        <v>0</v>
      </c>
      <c r="E1" s="2"/>
      <c r="F1" s="2"/>
      <c r="G1" s="2"/>
      <c r="H1" s="2"/>
      <c r="I1" s="1"/>
      <c r="J1" s="72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25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13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14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30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49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4" t="s">
        <v>3</v>
      </c>
      <c r="B11" s="35"/>
      <c r="C11" s="36" t="s">
        <v>4</v>
      </c>
      <c r="D11" s="36" t="s">
        <v>5</v>
      </c>
      <c r="E11" s="36">
        <v>2010</v>
      </c>
      <c r="F11" s="37">
        <v>2011</v>
      </c>
      <c r="G11" s="37">
        <v>2012</v>
      </c>
      <c r="H11" s="38">
        <v>2013</v>
      </c>
    </row>
    <row r="12" spans="1:8" ht="18" customHeight="1">
      <c r="A12" s="39"/>
      <c r="B12" s="20"/>
      <c r="C12" s="21" t="s">
        <v>6</v>
      </c>
      <c r="D12" s="21" t="s">
        <v>7</v>
      </c>
      <c r="E12" s="66"/>
      <c r="F12" s="59"/>
      <c r="G12" s="59"/>
      <c r="H12" s="60"/>
    </row>
    <row r="13" spans="1:12" ht="18" customHeight="1">
      <c r="A13" s="39" t="s">
        <v>15</v>
      </c>
      <c r="B13" s="20"/>
      <c r="C13" s="24">
        <v>3641</v>
      </c>
      <c r="D13" s="67" t="s">
        <v>23</v>
      </c>
      <c r="E13" s="23">
        <f>187705+86673</f>
        <v>274378</v>
      </c>
      <c r="F13" s="32">
        <f>170739-86673</f>
        <v>84066</v>
      </c>
      <c r="G13" s="32"/>
      <c r="H13" s="40"/>
      <c r="J13" s="29"/>
      <c r="K13" s="29"/>
      <c r="L13" s="29"/>
    </row>
    <row r="14" spans="1:12" ht="18" customHeight="1">
      <c r="A14" s="39" t="s">
        <v>15</v>
      </c>
      <c r="B14" s="20"/>
      <c r="C14" s="24">
        <v>3641</v>
      </c>
      <c r="D14" s="67" t="s">
        <v>15</v>
      </c>
      <c r="E14" s="69">
        <f>29295+13527</f>
        <v>42822</v>
      </c>
      <c r="F14" s="70">
        <f>26647-13527+156069</f>
        <v>169189</v>
      </c>
      <c r="G14" s="70"/>
      <c r="H14" s="40"/>
      <c r="J14" s="29"/>
      <c r="K14" s="29"/>
      <c r="L14" s="29"/>
    </row>
    <row r="15" spans="1:12" ht="18" customHeight="1">
      <c r="A15" s="39" t="s">
        <v>15</v>
      </c>
      <c r="B15" s="20"/>
      <c r="C15" s="24">
        <v>3641</v>
      </c>
      <c r="D15" s="67" t="s">
        <v>24</v>
      </c>
      <c r="E15" s="23"/>
      <c r="F15" s="32">
        <v>5582000</v>
      </c>
      <c r="G15" s="32"/>
      <c r="H15" s="40"/>
      <c r="J15" s="29"/>
      <c r="K15" s="29"/>
      <c r="L15" s="29"/>
    </row>
    <row r="16" spans="1:12" ht="18" customHeight="1">
      <c r="A16" s="39" t="s">
        <v>15</v>
      </c>
      <c r="B16" s="20"/>
      <c r="C16" s="24">
        <v>3641</v>
      </c>
      <c r="D16" s="68" t="s">
        <v>16</v>
      </c>
      <c r="E16" s="23"/>
      <c r="F16" s="32">
        <v>14730000</v>
      </c>
      <c r="G16" s="32"/>
      <c r="H16" s="40"/>
      <c r="J16" s="29"/>
      <c r="K16" s="29"/>
      <c r="L16" s="29"/>
    </row>
    <row r="17" spans="1:12" ht="18" customHeight="1">
      <c r="A17" s="39" t="s">
        <v>15</v>
      </c>
      <c r="B17" s="20"/>
      <c r="C17" s="24">
        <v>3641</v>
      </c>
      <c r="D17" s="68" t="s">
        <v>26</v>
      </c>
      <c r="E17" s="69"/>
      <c r="F17" s="70">
        <v>1000000</v>
      </c>
      <c r="G17" s="70"/>
      <c r="H17" s="40"/>
      <c r="J17" s="29"/>
      <c r="L17" s="29"/>
    </row>
    <row r="18" spans="1:12" ht="18" customHeight="1">
      <c r="A18" s="39" t="s">
        <v>15</v>
      </c>
      <c r="B18" s="20"/>
      <c r="C18" s="24">
        <v>3641</v>
      </c>
      <c r="D18" s="21" t="s">
        <v>17</v>
      </c>
      <c r="E18" s="25"/>
      <c r="F18" s="33">
        <v>100000</v>
      </c>
      <c r="G18" s="33"/>
      <c r="H18" s="41"/>
      <c r="J18" s="29"/>
      <c r="K18" s="29"/>
      <c r="L18" s="29"/>
    </row>
    <row r="19" spans="1:12" ht="18" customHeight="1" thickBot="1">
      <c r="A19" s="42"/>
      <c r="B19" s="43" t="s">
        <v>8</v>
      </c>
      <c r="C19" s="44"/>
      <c r="D19" s="44"/>
      <c r="E19" s="61">
        <f>SUM(E13:E18)</f>
        <v>317200</v>
      </c>
      <c r="F19" s="61">
        <f>SUM(F13:F18)</f>
        <v>21665255</v>
      </c>
      <c r="G19" s="71"/>
      <c r="H19" s="62"/>
      <c r="J19" s="29"/>
      <c r="K19" s="29"/>
      <c r="L19" s="29"/>
    </row>
    <row r="20" spans="1:12" ht="18" customHeight="1">
      <c r="A20" s="19"/>
      <c r="B20" s="19"/>
      <c r="C20" s="19"/>
      <c r="D20" s="19"/>
      <c r="E20" s="26"/>
      <c r="F20" s="26"/>
      <c r="G20" s="26"/>
      <c r="H20" s="26"/>
      <c r="L20" s="73"/>
    </row>
    <row r="21" spans="1:8" ht="18" customHeight="1" thickBot="1">
      <c r="A21" s="48" t="s">
        <v>9</v>
      </c>
      <c r="B21" s="14"/>
      <c r="C21" s="14"/>
      <c r="D21" s="19"/>
      <c r="E21" s="19"/>
      <c r="F21" s="19"/>
      <c r="G21" s="19"/>
      <c r="H21" s="19"/>
    </row>
    <row r="22" spans="1:8" ht="18" customHeight="1">
      <c r="A22" s="34" t="s">
        <v>3</v>
      </c>
      <c r="B22" s="35"/>
      <c r="C22" s="36" t="s">
        <v>4</v>
      </c>
      <c r="D22" s="36" t="s">
        <v>10</v>
      </c>
      <c r="E22" s="36">
        <v>2010</v>
      </c>
      <c r="F22" s="37">
        <v>2011</v>
      </c>
      <c r="G22" s="37">
        <v>2012</v>
      </c>
      <c r="H22" s="38">
        <v>2013</v>
      </c>
    </row>
    <row r="23" spans="1:8" ht="18" customHeight="1">
      <c r="A23" s="39"/>
      <c r="B23" s="27"/>
      <c r="C23" s="21" t="s">
        <v>6</v>
      </c>
      <c r="D23" s="21"/>
      <c r="E23" s="58"/>
      <c r="F23" s="59"/>
      <c r="G23" s="59"/>
      <c r="H23" s="60"/>
    </row>
    <row r="24" spans="1:8" ht="18" customHeight="1">
      <c r="A24" s="39" t="s">
        <v>18</v>
      </c>
      <c r="B24" s="27"/>
      <c r="C24" s="24">
        <v>3641</v>
      </c>
      <c r="D24" s="21" t="s">
        <v>19</v>
      </c>
      <c r="E24" s="23">
        <v>317200</v>
      </c>
      <c r="F24" s="32">
        <v>21665255</v>
      </c>
      <c r="G24" s="32"/>
      <c r="H24" s="40"/>
    </row>
    <row r="25" spans="1:8" ht="18" customHeight="1">
      <c r="A25" s="39"/>
      <c r="B25" s="27"/>
      <c r="C25" s="22"/>
      <c r="D25" s="22"/>
      <c r="E25" s="23"/>
      <c r="F25" s="32"/>
      <c r="G25" s="32"/>
      <c r="H25" s="40"/>
    </row>
    <row r="26" spans="1:12" ht="18" customHeight="1" thickBot="1">
      <c r="A26" s="42"/>
      <c r="B26" s="43" t="s">
        <v>11</v>
      </c>
      <c r="C26" s="44"/>
      <c r="D26" s="44"/>
      <c r="E26" s="61">
        <f>SUM(E24:E25)</f>
        <v>317200</v>
      </c>
      <c r="F26" s="61">
        <f>SUM(F24:F25)</f>
        <v>21665255</v>
      </c>
      <c r="G26" s="71"/>
      <c r="H26" s="62"/>
      <c r="I26" s="57"/>
      <c r="J26" s="29"/>
      <c r="K26" s="29"/>
      <c r="L26" s="29"/>
    </row>
    <row r="27" spans="1:8" ht="18" customHeight="1">
      <c r="A27" s="19"/>
      <c r="B27" s="19"/>
      <c r="C27" s="19"/>
      <c r="D27" s="19"/>
      <c r="E27" s="26"/>
      <c r="F27" s="26"/>
      <c r="G27" s="26"/>
      <c r="H27" s="26"/>
    </row>
    <row r="28" spans="1:8" ht="18" customHeight="1" thickBot="1">
      <c r="A28" s="48" t="s">
        <v>12</v>
      </c>
      <c r="B28" s="14"/>
      <c r="C28" s="14"/>
      <c r="D28" s="14"/>
      <c r="E28" s="19"/>
      <c r="F28" s="19"/>
      <c r="G28" s="19"/>
      <c r="H28" s="19"/>
    </row>
    <row r="29" spans="1:9" ht="18" customHeight="1">
      <c r="A29" s="34"/>
      <c r="B29" s="35"/>
      <c r="C29" s="45"/>
      <c r="D29" s="46"/>
      <c r="E29" s="36">
        <v>2010</v>
      </c>
      <c r="F29" s="37">
        <v>2011</v>
      </c>
      <c r="G29" s="37">
        <v>2012</v>
      </c>
      <c r="H29" s="38">
        <v>2013</v>
      </c>
      <c r="I29" s="28"/>
    </row>
    <row r="30" spans="1:13" ht="18" customHeight="1">
      <c r="A30" s="39" t="s">
        <v>20</v>
      </c>
      <c r="B30" s="20"/>
      <c r="C30" s="20"/>
      <c r="D30" s="27"/>
      <c r="E30" s="23">
        <f>14400+22800+200000+30000</f>
        <v>267200</v>
      </c>
      <c r="F30" s="32">
        <f>453255-6000</f>
        <v>447255</v>
      </c>
      <c r="G30" s="32"/>
      <c r="H30" s="40"/>
      <c r="I30" s="29"/>
      <c r="J30" s="29"/>
      <c r="K30" s="29"/>
      <c r="L30" s="29"/>
      <c r="M30" s="74"/>
    </row>
    <row r="31" spans="1:12" ht="18" customHeight="1">
      <c r="A31" s="39" t="s">
        <v>21</v>
      </c>
      <c r="B31" s="20"/>
      <c r="C31" s="20"/>
      <c r="D31" s="27"/>
      <c r="E31" s="23">
        <f>10000+40000</f>
        <v>50000</v>
      </c>
      <c r="F31" s="32"/>
      <c r="G31" s="32"/>
      <c r="H31" s="40"/>
      <c r="I31" s="29"/>
      <c r="J31" s="29"/>
      <c r="L31" s="29"/>
    </row>
    <row r="32" spans="1:12" ht="18" customHeight="1">
      <c r="A32" s="39" t="s">
        <v>22</v>
      </c>
      <c r="B32" s="20"/>
      <c r="C32" s="20"/>
      <c r="D32" s="27"/>
      <c r="E32" s="23"/>
      <c r="F32" s="32">
        <f>20518000</f>
        <v>20518000</v>
      </c>
      <c r="G32" s="32"/>
      <c r="H32" s="40"/>
      <c r="J32" s="29"/>
      <c r="K32" s="29"/>
      <c r="L32" s="29"/>
    </row>
    <row r="33" spans="1:12" ht="18" customHeight="1">
      <c r="A33" s="51" t="s">
        <v>27</v>
      </c>
      <c r="B33" s="52"/>
      <c r="C33" s="52"/>
      <c r="D33" s="53"/>
      <c r="E33" s="54"/>
      <c r="F33" s="55">
        <v>500000</v>
      </c>
      <c r="G33" s="55"/>
      <c r="H33" s="56"/>
      <c r="J33" s="29"/>
      <c r="L33" s="29"/>
    </row>
    <row r="34" spans="1:12" ht="18" customHeight="1">
      <c r="A34" s="51" t="s">
        <v>28</v>
      </c>
      <c r="B34" s="52"/>
      <c r="C34" s="52"/>
      <c r="D34" s="53"/>
      <c r="E34" s="54"/>
      <c r="F34" s="55">
        <v>200000</v>
      </c>
      <c r="G34" s="55"/>
      <c r="H34" s="56"/>
      <c r="J34" s="29"/>
      <c r="L34" s="29"/>
    </row>
    <row r="35" spans="1:12" ht="18" customHeight="1" thickBot="1">
      <c r="A35" s="42" t="s">
        <v>11</v>
      </c>
      <c r="B35" s="43"/>
      <c r="C35" s="43"/>
      <c r="D35" s="47"/>
      <c r="E35" s="61">
        <f>SUM(E30:E33)</f>
        <v>317200</v>
      </c>
      <c r="F35" s="61">
        <f>SUM(F30:F34)</f>
        <v>21665255</v>
      </c>
      <c r="G35" s="71"/>
      <c r="H35" s="62"/>
      <c r="I35" s="30"/>
      <c r="J35" s="29"/>
      <c r="K35" s="29"/>
      <c r="L35" s="29"/>
    </row>
    <row r="36" spans="1:11" ht="18" customHeight="1">
      <c r="A36" s="19"/>
      <c r="B36" s="19"/>
      <c r="C36" s="19"/>
      <c r="D36" s="19"/>
      <c r="E36" s="26"/>
      <c r="F36" s="26"/>
      <c r="G36" s="26"/>
      <c r="H36" s="26"/>
      <c r="I36" s="30"/>
      <c r="J36" s="29"/>
      <c r="K36" s="29"/>
    </row>
    <row r="37" spans="1:11" ht="13.5">
      <c r="A37" s="19"/>
      <c r="C37" s="19"/>
      <c r="D37" s="19"/>
      <c r="E37" s="26"/>
      <c r="F37" s="26"/>
      <c r="G37" s="26"/>
      <c r="H37" s="26"/>
      <c r="I37" s="30"/>
      <c r="J37" s="29"/>
      <c r="K37" s="29"/>
    </row>
    <row r="38" spans="1:10" ht="13.5">
      <c r="A38" s="19"/>
      <c r="C38" s="19"/>
      <c r="D38" s="19"/>
      <c r="E38" s="26"/>
      <c r="F38" s="26"/>
      <c r="G38" s="26"/>
      <c r="H38" s="26"/>
      <c r="I38" s="30"/>
      <c r="J38" s="29"/>
    </row>
    <row r="39" spans="1:8" ht="13.5">
      <c r="A39" s="19"/>
      <c r="C39" s="19"/>
      <c r="D39" s="19"/>
      <c r="E39" s="19"/>
      <c r="F39" s="19"/>
      <c r="G39" s="19"/>
      <c r="H39" s="19"/>
    </row>
    <row r="40" spans="1:8" ht="13.5">
      <c r="A40" s="63"/>
      <c r="B40" s="19"/>
      <c r="C40" s="19"/>
      <c r="D40" s="19"/>
      <c r="E40" s="26"/>
      <c r="F40" s="26"/>
      <c r="G40" s="26"/>
      <c r="H40" s="26"/>
    </row>
    <row r="41" ht="12.75">
      <c r="A41" s="64"/>
    </row>
    <row r="42" ht="12.75">
      <c r="A42" s="65"/>
    </row>
  </sheetData>
  <sheetProtection/>
  <printOptions/>
  <pageMargins left="0.77" right="0.75" top="1" bottom="1" header="0.5" footer="0.5"/>
  <pageSetup fitToHeight="1" fitToWidth="1" horizontalDpi="600" verticalDpi="600" orientation="portrait" scale="85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2010-01-28T16:41:53Z</cp:lastPrinted>
  <dcterms:created xsi:type="dcterms:W3CDTF">1999-06-02T23:29:55Z</dcterms:created>
  <dcterms:modified xsi:type="dcterms:W3CDTF">2010-01-28T18:15:44Z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