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720" activeTab="0"/>
  </bookViews>
  <sheets>
    <sheet name="Form C" sheetId="1" r:id="rId1"/>
  </sheets>
  <definedNames>
    <definedName name="_xlnm.Print_Area" localSheetId="0">'Form C'!$A$2:$F$63</definedName>
  </definedNames>
  <calcPr fullCalcOnLoad="1"/>
</workbook>
</file>

<file path=xl/sharedStrings.xml><?xml version="1.0" encoding="utf-8"?>
<sst xmlns="http://schemas.openxmlformats.org/spreadsheetml/2006/main" count="52" uniqueCount="52">
  <si>
    <t>Non-CX Financial Plan</t>
  </si>
  <si>
    <t>Fund Name:  Water Quality Fund</t>
  </si>
  <si>
    <t>Fund Number: 461 &amp; 4616</t>
  </si>
  <si>
    <t>Prepared by:  Greg Holman &amp; Darcia Thurman</t>
  </si>
  <si>
    <t xml:space="preserve"> 2008 Unaudited</t>
  </si>
  <si>
    <t>2009 Adopted</t>
  </si>
  <si>
    <t>2009 Revised</t>
  </si>
  <si>
    <t>2009 Estimated</t>
  </si>
  <si>
    <t>Estimated - Adopted Change</t>
  </si>
  <si>
    <t>CUSTOMER EQUIVALENTS (RCEs)</t>
  </si>
  <si>
    <t>MONTHLY RATE</t>
  </si>
  <si>
    <t>BEGINNING OPERATING FUND</t>
  </si>
  <si>
    <t>OPERATING REVENUE:</t>
  </si>
  <si>
    <t xml:space="preserve">  Customer Charges</t>
  </si>
  <si>
    <t xml:space="preserve">  Investment Income</t>
  </si>
  <si>
    <t xml:space="preserve">  Capacity Charge</t>
  </si>
  <si>
    <t xml:space="preserve">  Rate Stabilization</t>
  </si>
  <si>
    <t xml:space="preserve">  Other Income</t>
  </si>
  <si>
    <t xml:space="preserve">  TOTAL OPERATING REVENUES</t>
  </si>
  <si>
    <t>OPERATING EXPENSE</t>
  </si>
  <si>
    <t>DEBT SERVICE REQUIREMENT PARITY DEBT</t>
  </si>
  <si>
    <t>SUBORDINATED DEBT SERVICE</t>
  </si>
  <si>
    <t>DEBT SERVICE COVERAGE RATIO  PARITY DEBT</t>
  </si>
  <si>
    <t>DEBT SERVICE COVERAGE RATIO TOTAL PAYMENTS</t>
  </si>
  <si>
    <t>KC POOL LOAN REPAYMENT</t>
  </si>
  <si>
    <t>LIQUIDITY RESERVE CONTRIBUTION</t>
  </si>
  <si>
    <t>TRANSFERS TO CAPITAL (1)</t>
  </si>
  <si>
    <t>RATE STABILIZATION RESERVE</t>
  </si>
  <si>
    <t>OPERATING LIQUIDITY RESERVE BALANCE (1)</t>
  </si>
  <si>
    <t>OPERATING  FUND ENDING BALANCE</t>
  </si>
  <si>
    <t>Note:</t>
  </si>
  <si>
    <t>(1) This represents a correction to the 2009 Adopted Financial Plan.</t>
  </si>
  <si>
    <t>CONSTRUCTION FUND</t>
  </si>
  <si>
    <t>BEGINNING FUND BALANCE</t>
  </si>
  <si>
    <t>REVENUES:</t>
  </si>
  <si>
    <t xml:space="preserve">  Parity Bonds</t>
  </si>
  <si>
    <t xml:space="preserve">  Variable Debt Bonds</t>
  </si>
  <si>
    <t xml:space="preserve">  Grants &amp; Loans</t>
  </si>
  <si>
    <t xml:space="preserve">  Other</t>
  </si>
  <si>
    <t xml:space="preserve">  Transfers From Operating Fund</t>
  </si>
  <si>
    <t xml:space="preserve">  TOTAL REVENUES</t>
  </si>
  <si>
    <t>DEBT ISSUANCE COSTS</t>
  </si>
  <si>
    <t>BOND RESERVE TRANSACTIONS</t>
  </si>
  <si>
    <t>AMOUNTS TO ASSET MANAGEMENT RESERVE</t>
  </si>
  <si>
    <t>ADJUSTMENTS</t>
  </si>
  <si>
    <t>ENDING FUND BALANCE</t>
  </si>
  <si>
    <t>CONSTRUCTION FUND RESERVES</t>
  </si>
  <si>
    <t xml:space="preserve">  Bond &amp; Loan Reserves</t>
  </si>
  <si>
    <t xml:space="preserve">  Policy Reserves</t>
  </si>
  <si>
    <t>TOTAL FUND RESERVES</t>
  </si>
  <si>
    <t>CONSTRUCTION FUND BALANCE</t>
  </si>
  <si>
    <t>CAPITAL EXPENDITURES (Including $5.1 Green River Flood)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</si>
</sst>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#,##0;[Red]\(#,##0\);0"/>
    <numFmt numFmtId="167" formatCode="m/d/yy;@"/>
    <numFmt numFmtId="168" formatCode="_(* #,##0.0_);_(* \(#,##0.0\);_(* &quot;-&quot;??_);_(@_)"/>
    <numFmt numFmtId="169" formatCode="_(* #,##0.000_);_(* \(#,##0.000\);_(* &quot;-&quot;??_);_(@_)"/>
    <numFmt numFmtId="170" formatCode="_(* #,##0.0000_);_(* \(#,##0.0000\);_(* &quot;-&quot;??_);_(@_)"/>
    <numFmt numFmtId="171" formatCode="&quot;$&quot;#,##0.00;\-&quot;$&quot;#,##0.00"/>
    <numFmt numFmtId="172" formatCode="#,##0;\(#,##0\)"/>
    <numFmt numFmtId="173" formatCode="0.00_);[Red]\(0.00\)"/>
    <numFmt numFmtId="174" formatCode="_(* #,##0.000_);_(* \(#,##0.000\);_(* &quot;-&quot;???_);_(@_)"/>
    <numFmt numFmtId="175" formatCode="#,##0.000_);\(#,##0.000\)"/>
    <numFmt numFmtId="176" formatCode="#,##0.00000000000_);\(#,##0.00000000000\)"/>
    <numFmt numFmtId="177" formatCode="_(* #,##0.000000_);_(* \(#,##0.000000\);_(* &quot;-&quot;??????_);_(@_)"/>
    <numFmt numFmtId="178" formatCode="_(* #,##0.0000000000_);_(* \(#,##0.0000000000\);_(* &quot;-&quot;??????????_);_(@_)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2"/>
      <name val="Times New Roman"/>
      <family val="0"/>
    </font>
    <font>
      <sz val="10"/>
      <name val="Times New Roman"/>
      <family val="1"/>
    </font>
    <font>
      <sz val="8"/>
      <name val="Arial"/>
      <family val="0"/>
    </font>
    <font>
      <b/>
      <sz val="16"/>
      <name val="Times New Roman"/>
      <family val="1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sz val="11"/>
      <name val="Arial"/>
      <family val="2"/>
    </font>
    <font>
      <sz val="11"/>
      <name val="Helv"/>
      <family val="0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3" fillId="0" borderId="0">
      <alignment/>
      <protection/>
    </xf>
    <xf numFmtId="37" fontId="3" fillId="0" borderId="0">
      <alignment/>
      <protection/>
    </xf>
    <xf numFmtId="37" fontId="4" fillId="0" borderId="0">
      <alignment/>
      <protection/>
    </xf>
    <xf numFmtId="37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37" fontId="7" fillId="0" borderId="0" xfId="23" applyFont="1" applyBorder="1" applyAlignment="1">
      <alignment horizontal="centerContinuous" wrapText="1"/>
      <protection/>
    </xf>
    <xf numFmtId="37" fontId="8" fillId="0" borderId="0" xfId="23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4" fillId="0" borderId="0" xfId="23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0" fontId="4" fillId="2" borderId="0" xfId="0" applyFont="1" applyFill="1" applyBorder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10" fillId="0" borderId="0" xfId="23" applyFont="1" applyBorder="1" applyAlignment="1">
      <alignment horizontal="left" wrapText="1"/>
      <protection/>
    </xf>
    <xf numFmtId="37" fontId="11" fillId="0" borderId="0" xfId="23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12" fillId="0" borderId="0" xfId="23" applyFont="1" applyBorder="1" applyAlignment="1">
      <alignment horizontal="centerContinuous" wrapText="1"/>
      <protection/>
    </xf>
    <xf numFmtId="164" fontId="13" fillId="0" borderId="1" xfId="15" applyNumberFormat="1" applyFont="1" applyFill="1" applyBorder="1" applyAlignment="1">
      <alignment horizontal="center" wrapText="1"/>
    </xf>
    <xf numFmtId="164" fontId="13" fillId="0" borderId="1" xfId="15" applyNumberFormat="1" applyFont="1" applyBorder="1" applyAlignment="1">
      <alignment horizontal="center" wrapText="1"/>
    </xf>
    <xf numFmtId="164" fontId="9" fillId="0" borderId="0" xfId="15" applyNumberFormat="1" applyFont="1" applyBorder="1" applyAlignment="1">
      <alignment wrapText="1"/>
    </xf>
    <xf numFmtId="0" fontId="9" fillId="0" borderId="0" xfId="0" applyFont="1" applyAlignment="1">
      <alignment wrapText="1"/>
    </xf>
    <xf numFmtId="37" fontId="0" fillId="0" borderId="2" xfId="0" applyNumberFormat="1" applyFont="1" applyBorder="1" applyAlignment="1" applyProtection="1">
      <alignment horizontal="left"/>
      <protection/>
    </xf>
    <xf numFmtId="39" fontId="13" fillId="0" borderId="3" xfId="0" applyNumberFormat="1" applyFont="1" applyFill="1" applyBorder="1" applyAlignment="1" applyProtection="1">
      <alignment/>
      <protection/>
    </xf>
    <xf numFmtId="39" fontId="13" fillId="0" borderId="2" xfId="25" applyNumberFormat="1" applyFont="1" applyFill="1" applyBorder="1" applyProtection="1">
      <alignment/>
      <protection/>
    </xf>
    <xf numFmtId="39" fontId="13" fillId="0" borderId="2" xfId="0" applyNumberFormat="1" applyFont="1" applyFill="1" applyBorder="1" applyAlignment="1" applyProtection="1">
      <alignment/>
      <protection/>
    </xf>
    <xf numFmtId="2" fontId="13" fillId="0" borderId="2" xfId="15" applyNumberFormat="1" applyFont="1" applyBorder="1" applyAlignment="1">
      <alignment/>
    </xf>
    <xf numFmtId="164" fontId="4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171" fontId="0" fillId="0" borderId="4" xfId="17" applyNumberFormat="1" applyFont="1" applyBorder="1" applyAlignment="1" applyProtection="1">
      <alignment horizontal="left"/>
      <protection/>
    </xf>
    <xf numFmtId="7" fontId="13" fillId="0" borderId="5" xfId="0" applyNumberFormat="1" applyFont="1" applyFill="1" applyBorder="1" applyAlignment="1" applyProtection="1">
      <alignment/>
      <protection/>
    </xf>
    <xf numFmtId="7" fontId="13" fillId="0" borderId="4" xfId="25" applyNumberFormat="1" applyFont="1" applyFill="1" applyBorder="1" applyProtection="1">
      <alignment/>
      <protection/>
    </xf>
    <xf numFmtId="7" fontId="13" fillId="0" borderId="4" xfId="0" applyNumberFormat="1" applyFont="1" applyFill="1" applyBorder="1" applyAlignment="1" applyProtection="1">
      <alignment/>
      <protection/>
    </xf>
    <xf numFmtId="2" fontId="13" fillId="0" borderId="4" xfId="15" applyNumberFormat="1" applyFont="1" applyBorder="1" applyAlignment="1">
      <alignment/>
    </xf>
    <xf numFmtId="0" fontId="0" fillId="0" borderId="4" xfId="0" applyBorder="1" applyAlignment="1">
      <alignment/>
    </xf>
    <xf numFmtId="0" fontId="14" fillId="0" borderId="5" xfId="0" applyFont="1" applyBorder="1" applyAlignment="1">
      <alignment/>
    </xf>
    <xf numFmtId="9" fontId="13" fillId="0" borderId="4" xfId="27" applyFont="1" applyFill="1" applyBorder="1" applyAlignment="1" applyProtection="1">
      <alignment/>
      <protection/>
    </xf>
    <xf numFmtId="164" fontId="13" fillId="0" borderId="4" xfId="15" applyNumberFormat="1" applyFont="1" applyFill="1" applyBorder="1" applyAlignment="1">
      <alignment/>
    </xf>
    <xf numFmtId="164" fontId="13" fillId="0" borderId="4" xfId="15" applyNumberFormat="1" applyFont="1" applyBorder="1" applyAlignment="1">
      <alignment/>
    </xf>
    <xf numFmtId="164" fontId="13" fillId="0" borderId="5" xfId="15" applyNumberFormat="1" applyFont="1" applyFill="1" applyBorder="1" applyAlignment="1" applyProtection="1">
      <alignment/>
      <protection/>
    </xf>
    <xf numFmtId="164" fontId="13" fillId="0" borderId="4" xfId="15" applyNumberFormat="1" applyFont="1" applyFill="1" applyBorder="1" applyAlignment="1" applyProtection="1">
      <alignment/>
      <protection/>
    </xf>
    <xf numFmtId="0" fontId="0" fillId="0" borderId="4" xfId="0" applyFont="1" applyBorder="1" applyAlignment="1">
      <alignment/>
    </xf>
    <xf numFmtId="39" fontId="13" fillId="0" borderId="5" xfId="0" applyNumberFormat="1" applyFont="1" applyFill="1" applyBorder="1" applyAlignment="1" applyProtection="1">
      <alignment/>
      <protection/>
    </xf>
    <xf numFmtId="39" fontId="13" fillId="0" borderId="4" xfId="25" applyNumberFormat="1" applyFont="1" applyFill="1" applyBorder="1" applyProtection="1">
      <alignment/>
      <protection/>
    </xf>
    <xf numFmtId="37" fontId="0" fillId="0" borderId="4" xfId="0" applyNumberFormat="1" applyFont="1" applyBorder="1" applyAlignment="1" applyProtection="1">
      <alignment horizontal="left"/>
      <protection/>
    </xf>
    <xf numFmtId="164" fontId="9" fillId="0" borderId="0" xfId="15" applyNumberFormat="1" applyFont="1" applyBorder="1" applyAlignment="1">
      <alignment/>
    </xf>
    <xf numFmtId="0" fontId="9" fillId="0" borderId="0" xfId="0" applyFont="1" applyAlignment="1">
      <alignment/>
    </xf>
    <xf numFmtId="37" fontId="0" fillId="0" borderId="4" xfId="0" applyNumberFormat="1" applyFont="1" applyBorder="1" applyAlignment="1">
      <alignment/>
    </xf>
    <xf numFmtId="172" fontId="0" fillId="0" borderId="4" xfId="0" applyNumberFormat="1" applyFont="1" applyFill="1" applyBorder="1" applyAlignment="1" applyProtection="1">
      <alignment horizontal="left"/>
      <protection/>
    </xf>
    <xf numFmtId="9" fontId="13" fillId="0" borderId="5" xfId="27" applyFont="1" applyFill="1" applyBorder="1" applyAlignment="1" applyProtection="1">
      <alignment/>
      <protection/>
    </xf>
    <xf numFmtId="172" fontId="0" fillId="0" borderId="4" xfId="0" applyNumberFormat="1" applyFont="1" applyBorder="1" applyAlignment="1" applyProtection="1">
      <alignment horizontal="left"/>
      <protection/>
    </xf>
    <xf numFmtId="37" fontId="13" fillId="0" borderId="5" xfId="0" applyNumberFormat="1" applyFont="1" applyFill="1" applyBorder="1" applyAlignment="1" applyProtection="1">
      <alignment/>
      <protection/>
    </xf>
    <xf numFmtId="37" fontId="13" fillId="0" borderId="4" xfId="25" applyNumberFormat="1" applyFont="1" applyFill="1" applyBorder="1" applyProtection="1">
      <alignment/>
      <protection/>
    </xf>
    <xf numFmtId="39" fontId="0" fillId="0" borderId="4" xfId="0" applyNumberFormat="1" applyFont="1" applyBorder="1" applyAlignment="1" applyProtection="1">
      <alignment horizontal="left"/>
      <protection/>
    </xf>
    <xf numFmtId="39" fontId="13" fillId="0" borderId="4" xfId="0" applyNumberFormat="1" applyFont="1" applyFill="1" applyBorder="1" applyAlignment="1" applyProtection="1">
      <alignment/>
      <protection/>
    </xf>
    <xf numFmtId="164" fontId="13" fillId="0" borderId="4" xfId="15" applyNumberFormat="1" applyFont="1" applyFill="1" applyBorder="1" applyAlignment="1" quotePrefix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37" fontId="13" fillId="0" borderId="4" xfId="0" applyNumberFormat="1" applyFont="1" applyFill="1" applyBorder="1" applyAlignment="1" applyProtection="1">
      <alignment/>
      <protection/>
    </xf>
    <xf numFmtId="164" fontId="4" fillId="0" borderId="0" xfId="15" applyNumberFormat="1" applyFont="1" applyFill="1" applyBorder="1" applyAlignment="1">
      <alignment/>
    </xf>
    <xf numFmtId="164" fontId="9" fillId="0" borderId="0" xfId="15" applyNumberFormat="1" applyFont="1" applyFill="1" applyBorder="1" applyAlignment="1">
      <alignment/>
    </xf>
    <xf numFmtId="164" fontId="4" fillId="0" borderId="0" xfId="15" applyNumberFormat="1" applyFont="1" applyAlignment="1">
      <alignment horizontal="right"/>
    </xf>
    <xf numFmtId="172" fontId="0" fillId="0" borderId="7" xfId="0" applyNumberFormat="1" applyFont="1" applyBorder="1" applyAlignment="1">
      <alignment/>
    </xf>
    <xf numFmtId="37" fontId="13" fillId="0" borderId="8" xfId="0" applyNumberFormat="1" applyFont="1" applyFill="1" applyBorder="1" applyAlignment="1" applyProtection="1">
      <alignment/>
      <protection/>
    </xf>
    <xf numFmtId="37" fontId="5" fillId="0" borderId="0" xfId="23" applyFont="1" applyBorder="1">
      <alignment/>
      <protection/>
    </xf>
    <xf numFmtId="0" fontId="5" fillId="0" borderId="0" xfId="0" applyFont="1" applyAlignment="1">
      <alignment/>
    </xf>
    <xf numFmtId="172" fontId="15" fillId="0" borderId="9" xfId="0" applyNumberFormat="1" applyFont="1" applyBorder="1" applyAlignment="1" applyProtection="1">
      <alignment horizontal="left"/>
      <protection/>
    </xf>
    <xf numFmtId="37" fontId="13" fillId="0" borderId="0" xfId="0" applyNumberFormat="1" applyFont="1" applyFill="1" applyBorder="1" applyAlignment="1" applyProtection="1">
      <alignment/>
      <protection/>
    </xf>
    <xf numFmtId="37" fontId="13" fillId="0" borderId="0" xfId="25" applyNumberFormat="1" applyFont="1" applyFill="1" applyBorder="1" applyProtection="1">
      <alignment/>
      <protection/>
    </xf>
    <xf numFmtId="0" fontId="5" fillId="0" borderId="0" xfId="0" applyFont="1" applyBorder="1" applyAlignment="1">
      <alignment/>
    </xf>
    <xf numFmtId="172" fontId="15" fillId="0" borderId="10" xfId="0" applyNumberFormat="1" applyFont="1" applyBorder="1" applyAlignment="1" applyProtection="1">
      <alignment horizontal="left"/>
      <protection/>
    </xf>
    <xf numFmtId="172" fontId="0" fillId="0" borderId="2" xfId="0" applyNumberFormat="1" applyFont="1" applyBorder="1" applyAlignment="1" applyProtection="1">
      <alignment horizontal="left"/>
      <protection/>
    </xf>
    <xf numFmtId="37" fontId="13" fillId="0" borderId="3" xfId="0" applyNumberFormat="1" applyFont="1" applyFill="1" applyBorder="1" applyAlignment="1" applyProtection="1">
      <alignment/>
      <protection/>
    </xf>
    <xf numFmtId="37" fontId="13" fillId="0" borderId="2" xfId="25" applyNumberFormat="1" applyFont="1" applyFill="1" applyBorder="1" applyProtection="1">
      <alignment/>
      <protection/>
    </xf>
    <xf numFmtId="37" fontId="13" fillId="0" borderId="2" xfId="0" applyNumberFormat="1" applyFont="1" applyFill="1" applyBorder="1" applyAlignment="1" applyProtection="1">
      <alignment/>
      <protection/>
    </xf>
    <xf numFmtId="37" fontId="13" fillId="0" borderId="11" xfId="0" applyNumberFormat="1" applyFont="1" applyFill="1" applyBorder="1" applyAlignment="1" applyProtection="1">
      <alignment/>
      <protection/>
    </xf>
    <xf numFmtId="172" fontId="0" fillId="0" borderId="4" xfId="0" applyNumberFormat="1" applyFont="1" applyBorder="1" applyAlignment="1">
      <alignment/>
    </xf>
    <xf numFmtId="37" fontId="4" fillId="0" borderId="0" xfId="23" applyFont="1" applyBorder="1">
      <alignment/>
      <protection/>
    </xf>
    <xf numFmtId="37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10" fontId="13" fillId="0" borderId="5" xfId="27" applyNumberFormat="1" applyFont="1" applyFill="1" applyBorder="1" applyAlignment="1">
      <alignment/>
    </xf>
    <xf numFmtId="10" fontId="13" fillId="0" borderId="4" xfId="27" applyNumberFormat="1" applyFont="1" applyFill="1" applyBorder="1" applyAlignment="1">
      <alignment/>
    </xf>
    <xf numFmtId="10" fontId="13" fillId="0" borderId="0" xfId="27" applyNumberFormat="1" applyFont="1" applyFill="1" applyBorder="1" applyAlignment="1">
      <alignment/>
    </xf>
    <xf numFmtId="37" fontId="13" fillId="0" borderId="5" xfId="0" applyNumberFormat="1" applyFont="1" applyFill="1" applyBorder="1" applyAlignment="1" applyProtection="1">
      <alignment horizontal="right"/>
      <protection/>
    </xf>
    <xf numFmtId="37" fontId="13" fillId="0" borderId="4" xfId="25" applyNumberFormat="1" applyFont="1" applyFill="1" applyBorder="1" applyAlignment="1" applyProtection="1">
      <alignment horizontal="right"/>
      <protection/>
    </xf>
    <xf numFmtId="37" fontId="13" fillId="0" borderId="0" xfId="0" applyNumberFormat="1" applyFont="1" applyFill="1" applyBorder="1" applyAlignment="1" applyProtection="1">
      <alignment horizontal="right"/>
      <protection/>
    </xf>
    <xf numFmtId="37" fontId="13" fillId="0" borderId="5" xfId="15" applyNumberFormat="1" applyFont="1" applyFill="1" applyBorder="1" applyAlignment="1" applyProtection="1">
      <alignment/>
      <protection/>
    </xf>
    <xf numFmtId="37" fontId="0" fillId="0" borderId="0" xfId="0" applyNumberFormat="1" applyBorder="1" applyAlignment="1">
      <alignment/>
    </xf>
    <xf numFmtId="172" fontId="13" fillId="0" borderId="5" xfId="0" applyNumberFormat="1" applyFont="1" applyBorder="1" applyAlignment="1">
      <alignment/>
    </xf>
    <xf numFmtId="172" fontId="13" fillId="0" borderId="4" xfId="25" applyNumberFormat="1" applyFont="1" applyBorder="1">
      <alignment/>
      <protection/>
    </xf>
    <xf numFmtId="172" fontId="13" fillId="0" borderId="4" xfId="0" applyNumberFormat="1" applyFont="1" applyBorder="1" applyAlignment="1">
      <alignment/>
    </xf>
    <xf numFmtId="172" fontId="13" fillId="0" borderId="0" xfId="0" applyNumberFormat="1" applyFont="1" applyBorder="1" applyAlignment="1">
      <alignment/>
    </xf>
    <xf numFmtId="172" fontId="0" fillId="0" borderId="4" xfId="0" applyNumberFormat="1" applyFont="1" applyFill="1" applyBorder="1" applyAlignment="1">
      <alignment/>
    </xf>
    <xf numFmtId="172" fontId="0" fillId="0" borderId="7" xfId="0" applyNumberFormat="1" applyFont="1" applyBorder="1" applyAlignment="1" applyProtection="1">
      <alignment horizontal="left"/>
      <protection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3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37" fontId="16" fillId="0" borderId="0" xfId="24" applyFont="1" applyFill="1">
      <alignment/>
      <protection/>
    </xf>
    <xf numFmtId="0" fontId="16" fillId="0" borderId="0" xfId="26" applyFont="1" applyFill="1">
      <alignment/>
      <protection/>
    </xf>
    <xf numFmtId="0" fontId="16" fillId="0" borderId="0" xfId="0" applyFont="1" applyFill="1" applyAlignment="1">
      <alignment/>
    </xf>
    <xf numFmtId="37" fontId="16" fillId="0" borderId="0" xfId="24" applyFont="1" applyFill="1" applyAlignment="1">
      <alignment wrapText="1"/>
      <protection/>
    </xf>
    <xf numFmtId="37" fontId="16" fillId="0" borderId="0" xfId="26" applyNumberFormat="1" applyFont="1" applyFill="1">
      <alignment/>
      <protection/>
    </xf>
    <xf numFmtId="39" fontId="16" fillId="0" borderId="0" xfId="21" applyNumberFormat="1" applyFont="1" applyFill="1" applyBorder="1" applyAlignment="1" applyProtection="1" quotePrefix="1">
      <alignment horizontal="left" wrapText="1"/>
      <protection/>
    </xf>
    <xf numFmtId="173" fontId="16" fillId="0" borderId="0" xfId="26" applyNumberFormat="1" applyFont="1" applyFill="1">
      <alignment/>
      <protection/>
    </xf>
    <xf numFmtId="40" fontId="16" fillId="0" borderId="0" xfId="26" applyNumberFormat="1" applyFont="1" applyFill="1">
      <alignment/>
      <protection/>
    </xf>
    <xf numFmtId="37" fontId="16" fillId="0" borderId="0" xfId="24" applyFont="1" applyFill="1" applyAlignment="1" quotePrefix="1">
      <alignment wrapText="1"/>
      <protection/>
    </xf>
    <xf numFmtId="37" fontId="16" fillId="0" borderId="0" xfId="0" applyNumberFormat="1" applyFont="1" applyFill="1" applyAlignment="1">
      <alignment/>
    </xf>
    <xf numFmtId="37" fontId="16" fillId="0" borderId="0" xfId="22" applyFont="1" applyFill="1">
      <alignment/>
      <protection/>
    </xf>
    <xf numFmtId="37" fontId="16" fillId="0" borderId="0" xfId="22" applyFont="1" applyFill="1" applyAlignment="1">
      <alignment wrapText="1"/>
      <protection/>
    </xf>
    <xf numFmtId="0" fontId="0" fillId="0" borderId="0" xfId="0" applyFill="1" applyBorder="1" applyAlignment="1">
      <alignment/>
    </xf>
    <xf numFmtId="37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39" fontId="13" fillId="0" borderId="11" xfId="0" applyNumberFormat="1" applyFont="1" applyFill="1" applyBorder="1" applyAlignment="1" applyProtection="1">
      <alignment/>
      <protection/>
    </xf>
    <xf numFmtId="7" fontId="13" fillId="0" borderId="0" xfId="0" applyNumberFormat="1" applyFont="1" applyFill="1" applyBorder="1" applyAlignment="1" applyProtection="1">
      <alignment/>
      <protection/>
    </xf>
    <xf numFmtId="0" fontId="14" fillId="0" borderId="0" xfId="0" applyFont="1" applyBorder="1" applyAlignment="1">
      <alignment/>
    </xf>
    <xf numFmtId="164" fontId="13" fillId="0" borderId="0" xfId="15" applyNumberFormat="1" applyFont="1" applyFill="1" applyBorder="1" applyAlignment="1" applyProtection="1">
      <alignment/>
      <protection/>
    </xf>
    <xf numFmtId="39" fontId="13" fillId="0" borderId="0" xfId="0" applyNumberFormat="1" applyFont="1" applyFill="1" applyBorder="1" applyAlignment="1" applyProtection="1">
      <alignment/>
      <protection/>
    </xf>
    <xf numFmtId="9" fontId="13" fillId="0" borderId="0" xfId="27" applyFont="1" applyFill="1" applyBorder="1" applyAlignment="1" applyProtection="1">
      <alignment/>
      <protection/>
    </xf>
    <xf numFmtId="37" fontId="13" fillId="0" borderId="12" xfId="0" applyNumberFormat="1" applyFont="1" applyFill="1" applyBorder="1" applyAlignment="1" applyProtection="1">
      <alignment/>
      <protection/>
    </xf>
    <xf numFmtId="37" fontId="13" fillId="0" borderId="7" xfId="0" applyNumberFormat="1" applyFont="1" applyFill="1" applyBorder="1" applyAlignment="1" applyProtection="1">
      <alignment/>
      <protection/>
    </xf>
    <xf numFmtId="37" fontId="13" fillId="0" borderId="0" xfId="15" applyNumberFormat="1" applyFont="1" applyFill="1" applyBorder="1" applyAlignment="1" applyProtection="1">
      <alignment/>
      <protection/>
    </xf>
    <xf numFmtId="37" fontId="13" fillId="0" borderId="4" xfId="15" applyNumberFormat="1" applyFont="1" applyFill="1" applyBorder="1" applyAlignment="1" applyProtection="1">
      <alignment/>
      <protection/>
    </xf>
    <xf numFmtId="37" fontId="13" fillId="0" borderId="4" xfId="15" applyNumberFormat="1" applyFont="1" applyFill="1" applyBorder="1" applyAlignment="1">
      <alignment/>
    </xf>
    <xf numFmtId="37" fontId="13" fillId="0" borderId="4" xfId="15" applyNumberFormat="1" applyFont="1" applyBorder="1" applyAlignment="1">
      <alignment/>
    </xf>
    <xf numFmtId="37" fontId="13" fillId="0" borderId="7" xfId="15" applyNumberFormat="1" applyFont="1" applyFill="1" applyBorder="1" applyAlignment="1">
      <alignment/>
    </xf>
    <xf numFmtId="37" fontId="5" fillId="0" borderId="0" xfId="23" applyNumberFormat="1" applyFont="1" applyBorder="1">
      <alignment/>
      <protection/>
    </xf>
    <xf numFmtId="37" fontId="13" fillId="0" borderId="2" xfId="15" applyNumberFormat="1" applyFont="1" applyFill="1" applyBorder="1" applyAlignment="1">
      <alignment/>
    </xf>
    <xf numFmtId="37" fontId="8" fillId="0" borderId="0" xfId="23" applyFont="1" applyBorder="1" applyAlignment="1">
      <alignment horizontal="center" wrapText="1"/>
      <protection/>
    </xf>
    <xf numFmtId="40" fontId="16" fillId="0" borderId="0" xfId="26" applyNumberFormat="1" applyFont="1" applyFill="1" applyAlignment="1">
      <alignment wrapText="1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5  Rate Plan  Fiscal Note $34.05" xfId="21"/>
    <cellStyle name="Normal_2006 Rate Ordinance Attachment A" xfId="22"/>
    <cellStyle name="Normal_AIRPLAN.XLS" xfId="23"/>
    <cellStyle name="Normal_Budget 1" xfId="24"/>
    <cellStyle name="Normal_WTD 2009 Proposed Essbase 9-30-08" xfId="25"/>
    <cellStyle name="Normal_WTD Adopted 2006 Budget FP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91"/>
  <sheetViews>
    <sheetView tabSelected="1" zoomScale="75" zoomScaleNormal="75" workbookViewId="0" topLeftCell="A4">
      <selection activeCell="A30" sqref="A30"/>
    </sheetView>
  </sheetViews>
  <sheetFormatPr defaultColWidth="9.140625" defaultRowHeight="12.75"/>
  <cols>
    <col min="1" max="1" width="50.8515625" style="112" bestFit="1" customWidth="1"/>
    <col min="2" max="2" width="16.421875" style="3" customWidth="1"/>
    <col min="3" max="3" width="16.00390625" style="14" customWidth="1"/>
    <col min="4" max="4" width="16.28125" style="3" customWidth="1"/>
    <col min="5" max="5" width="17.28125" style="3" customWidth="1"/>
    <col min="6" max="6" width="14.57421875" style="3" customWidth="1"/>
    <col min="7" max="7" width="26.00390625" style="7" bestFit="1" customWidth="1"/>
  </cols>
  <sheetData>
    <row r="1" spans="1:17" ht="20.25">
      <c r="A1" s="1"/>
      <c r="B1" s="2"/>
      <c r="C1" s="2"/>
      <c r="D1" s="2"/>
      <c r="E1" s="2"/>
      <c r="F1" s="2"/>
      <c r="G1" s="3"/>
      <c r="H1" s="4"/>
      <c r="I1" s="4"/>
      <c r="J1" s="5"/>
      <c r="K1" s="5"/>
      <c r="L1" s="5"/>
      <c r="M1" s="5"/>
      <c r="N1" s="5"/>
      <c r="O1" s="5"/>
      <c r="P1" s="5"/>
      <c r="Q1" s="5"/>
    </row>
    <row r="2" spans="1:7" s="7" customFormat="1" ht="19.5" customHeight="1">
      <c r="A2" s="128" t="s">
        <v>0</v>
      </c>
      <c r="B2" s="128"/>
      <c r="C2" s="128"/>
      <c r="D2" s="128"/>
      <c r="E2" s="128"/>
      <c r="F2" s="128"/>
      <c r="G2" s="6"/>
    </row>
    <row r="3" spans="1:7" s="7" customFormat="1" ht="19.5" customHeight="1">
      <c r="A3" s="8" t="s">
        <v>1</v>
      </c>
      <c r="B3" s="19"/>
      <c r="C3" s="19"/>
      <c r="D3" s="19"/>
      <c r="E3" s="19"/>
      <c r="F3" s="19"/>
      <c r="G3" s="19"/>
    </row>
    <row r="4" spans="1:17" s="11" customFormat="1" ht="15.75">
      <c r="A4" s="8" t="s">
        <v>2</v>
      </c>
      <c r="B4" s="19"/>
      <c r="C4" s="19"/>
      <c r="D4" s="19"/>
      <c r="E4" s="19"/>
      <c r="F4" s="19"/>
      <c r="G4" s="19"/>
      <c r="H4" s="9"/>
      <c r="I4" s="10"/>
      <c r="J4" s="10"/>
      <c r="K4" s="10"/>
      <c r="L4" s="10"/>
      <c r="M4" s="10"/>
      <c r="N4" s="10"/>
      <c r="O4" s="10"/>
      <c r="P4" s="10"/>
      <c r="Q4" s="10"/>
    </row>
    <row r="5" spans="1:17" s="11" customFormat="1" ht="15.75">
      <c r="A5" s="8" t="s">
        <v>3</v>
      </c>
      <c r="B5" s="19"/>
      <c r="C5" s="19"/>
      <c r="D5" s="19"/>
      <c r="E5" s="19"/>
      <c r="F5" s="19"/>
      <c r="G5" s="19"/>
      <c r="H5" s="9"/>
      <c r="I5" s="10"/>
      <c r="J5" s="10"/>
      <c r="K5" s="10"/>
      <c r="L5" s="10"/>
      <c r="M5" s="10"/>
      <c r="N5" s="10"/>
      <c r="O5" s="10"/>
      <c r="P5" s="10"/>
      <c r="Q5" s="10"/>
    </row>
    <row r="6" spans="1:7" ht="9" customHeight="1" thickBot="1">
      <c r="A6" s="12"/>
      <c r="B6" s="13"/>
      <c r="E6" s="6"/>
      <c r="F6" s="15"/>
      <c r="G6" s="15"/>
    </row>
    <row r="7" spans="1:7" s="19" customFormat="1" ht="48" customHeight="1" thickBot="1">
      <c r="A7" s="16"/>
      <c r="B7" s="16" t="s">
        <v>4</v>
      </c>
      <c r="C7" s="16" t="s">
        <v>5</v>
      </c>
      <c r="D7" s="16" t="s">
        <v>6</v>
      </c>
      <c r="E7" s="16" t="s">
        <v>7</v>
      </c>
      <c r="F7" s="17" t="s">
        <v>8</v>
      </c>
      <c r="G7" s="18"/>
    </row>
    <row r="8" spans="1:7" s="26" customFormat="1" ht="15.75">
      <c r="A8" s="20" t="s">
        <v>9</v>
      </c>
      <c r="B8" s="21">
        <v>706.846</v>
      </c>
      <c r="C8" s="22">
        <v>706.515</v>
      </c>
      <c r="D8" s="23">
        <f>C8</f>
        <v>706.515</v>
      </c>
      <c r="E8" s="113">
        <v>703.31177</v>
      </c>
      <c r="F8" s="24">
        <f>E8-C8</f>
        <v>-3.2032299999999623</v>
      </c>
      <c r="G8" s="25"/>
    </row>
    <row r="9" spans="1:7" s="26" customFormat="1" ht="15.75">
      <c r="A9" s="27" t="s">
        <v>10</v>
      </c>
      <c r="B9" s="28">
        <v>27.95</v>
      </c>
      <c r="C9" s="29">
        <v>31.9</v>
      </c>
      <c r="D9" s="30">
        <f>C9</f>
        <v>31.9</v>
      </c>
      <c r="E9" s="114">
        <v>31.9</v>
      </c>
      <c r="F9" s="31">
        <f>E9-C9</f>
        <v>0</v>
      </c>
      <c r="G9" s="25"/>
    </row>
    <row r="10" spans="1:7" s="26" customFormat="1" ht="15.75">
      <c r="A10" s="32"/>
      <c r="B10" s="33"/>
      <c r="C10" s="34"/>
      <c r="D10" s="35"/>
      <c r="E10" s="115"/>
      <c r="F10" s="36"/>
      <c r="G10" s="25"/>
    </row>
    <row r="11" spans="1:7" s="26" customFormat="1" ht="15.75">
      <c r="A11" s="27" t="s">
        <v>11</v>
      </c>
      <c r="B11" s="37">
        <v>32307.4</v>
      </c>
      <c r="C11" s="38">
        <v>29800</v>
      </c>
      <c r="D11" s="35">
        <f>B36</f>
        <v>29587</v>
      </c>
      <c r="E11" s="116">
        <v>29587</v>
      </c>
      <c r="F11" s="124">
        <f>E11-C11</f>
        <v>-213</v>
      </c>
      <c r="G11" s="25"/>
    </row>
    <row r="12" spans="1:7" s="26" customFormat="1" ht="15.75">
      <c r="A12" s="39"/>
      <c r="B12" s="40"/>
      <c r="C12" s="41"/>
      <c r="D12" s="35"/>
      <c r="E12" s="117"/>
      <c r="F12" s="124"/>
      <c r="G12" s="25"/>
    </row>
    <row r="13" spans="1:7" s="26" customFormat="1" ht="15.75">
      <c r="A13" s="42" t="s">
        <v>12</v>
      </c>
      <c r="B13" s="40"/>
      <c r="C13" s="41"/>
      <c r="D13" s="35"/>
      <c r="E13" s="117"/>
      <c r="F13" s="124"/>
      <c r="G13" s="25"/>
    </row>
    <row r="14" spans="1:7" s="26" customFormat="1" ht="15.75">
      <c r="A14" s="42" t="s">
        <v>13</v>
      </c>
      <c r="B14" s="37">
        <v>237001</v>
      </c>
      <c r="C14" s="38">
        <v>270453.942</v>
      </c>
      <c r="D14" s="38">
        <f aca="true" t="shared" si="0" ref="D14:D19">C14</f>
        <v>270453.942</v>
      </c>
      <c r="E14" s="116">
        <v>269227.745556</v>
      </c>
      <c r="F14" s="124">
        <f aca="true" t="shared" si="1" ref="F14:F19">E14-C14</f>
        <v>-1226.196444000001</v>
      </c>
      <c r="G14" s="25"/>
    </row>
    <row r="15" spans="1:7" s="26" customFormat="1" ht="15.75">
      <c r="A15" s="42" t="s">
        <v>14</v>
      </c>
      <c r="B15" s="37">
        <v>4511</v>
      </c>
      <c r="C15" s="38">
        <v>14086.21428542953</v>
      </c>
      <c r="D15" s="38">
        <f t="shared" si="0"/>
        <v>14086.21428542953</v>
      </c>
      <c r="E15" s="116">
        <v>2229.7806124959643</v>
      </c>
      <c r="F15" s="124">
        <f t="shared" si="1"/>
        <v>-11856.433672933566</v>
      </c>
      <c r="G15" s="25"/>
    </row>
    <row r="16" spans="1:7" s="44" customFormat="1" ht="15.75">
      <c r="A16" s="42" t="s">
        <v>15</v>
      </c>
      <c r="B16" s="37">
        <v>34992</v>
      </c>
      <c r="C16" s="38">
        <v>34794.240108252365</v>
      </c>
      <c r="D16" s="38">
        <f t="shared" si="0"/>
        <v>34794.240108252365</v>
      </c>
      <c r="E16" s="116">
        <v>37070</v>
      </c>
      <c r="F16" s="124">
        <f t="shared" si="1"/>
        <v>2275.7598917476353</v>
      </c>
      <c r="G16" s="43"/>
    </row>
    <row r="17" spans="1:7" s="26" customFormat="1" ht="15.75">
      <c r="A17" s="42" t="s">
        <v>16</v>
      </c>
      <c r="B17" s="37">
        <v>3000</v>
      </c>
      <c r="C17" s="38">
        <v>-6700</v>
      </c>
      <c r="D17" s="38">
        <f t="shared" si="0"/>
        <v>-6700</v>
      </c>
      <c r="E17" s="116">
        <v>-15400</v>
      </c>
      <c r="F17" s="124">
        <f t="shared" si="1"/>
        <v>-8700</v>
      </c>
      <c r="G17" s="25"/>
    </row>
    <row r="18" spans="1:7" s="26" customFormat="1" ht="15.75">
      <c r="A18" s="42" t="s">
        <v>17</v>
      </c>
      <c r="B18" s="37">
        <v>8202</v>
      </c>
      <c r="C18" s="38">
        <v>9088.957999999999</v>
      </c>
      <c r="D18" s="38">
        <f t="shared" si="0"/>
        <v>9088.957999999999</v>
      </c>
      <c r="E18" s="116">
        <v>10379.3</v>
      </c>
      <c r="F18" s="124">
        <f t="shared" si="1"/>
        <v>1290.3420000000006</v>
      </c>
      <c r="G18" s="25"/>
    </row>
    <row r="19" spans="1:7" s="26" customFormat="1" ht="15.75">
      <c r="A19" s="42" t="s">
        <v>18</v>
      </c>
      <c r="B19" s="37">
        <v>287706</v>
      </c>
      <c r="C19" s="38">
        <v>321723.35439368186</v>
      </c>
      <c r="D19" s="38">
        <f t="shared" si="0"/>
        <v>321723.35439368186</v>
      </c>
      <c r="E19" s="116">
        <v>303506.8261684959</v>
      </c>
      <c r="F19" s="124">
        <f t="shared" si="1"/>
        <v>-18216.52822518593</v>
      </c>
      <c r="G19" s="25"/>
    </row>
    <row r="20" spans="1:7" s="26" customFormat="1" ht="15.75">
      <c r="A20" s="45"/>
      <c r="B20" s="37"/>
      <c r="C20" s="37"/>
      <c r="D20" s="37"/>
      <c r="E20" s="116"/>
      <c r="F20" s="122"/>
      <c r="G20" s="25"/>
    </row>
    <row r="21" spans="1:7" s="26" customFormat="1" ht="15.75">
      <c r="A21" s="46" t="s">
        <v>19</v>
      </c>
      <c r="B21" s="37">
        <v>-98370</v>
      </c>
      <c r="C21" s="38">
        <v>-102916.802</v>
      </c>
      <c r="D21" s="35">
        <f>C21-750.325</f>
        <v>-103667.127</v>
      </c>
      <c r="E21" s="116">
        <v>-103667</v>
      </c>
      <c r="F21" s="124">
        <f>E21-C21</f>
        <v>-750.198000000004</v>
      </c>
      <c r="G21" s="25"/>
    </row>
    <row r="22" spans="1:7" s="44" customFormat="1" ht="15.75">
      <c r="A22" s="46"/>
      <c r="B22" s="47"/>
      <c r="C22" s="34"/>
      <c r="D22" s="35"/>
      <c r="E22" s="118"/>
      <c r="F22" s="124"/>
      <c r="G22" s="43"/>
    </row>
    <row r="23" spans="1:7" s="26" customFormat="1" ht="15.75">
      <c r="A23" s="48" t="s">
        <v>20</v>
      </c>
      <c r="B23" s="37">
        <v>-134757.302</v>
      </c>
      <c r="C23" s="38">
        <v>-156368.1532035373</v>
      </c>
      <c r="D23" s="38">
        <f>C23</f>
        <v>-156368.1532035373</v>
      </c>
      <c r="E23" s="116">
        <v>-144967.05861</v>
      </c>
      <c r="F23" s="124">
        <f>E23-C23</f>
        <v>11401.094593537302</v>
      </c>
      <c r="G23" s="25"/>
    </row>
    <row r="24" spans="1:7" s="26" customFormat="1" ht="15.75">
      <c r="A24" s="48" t="s">
        <v>21</v>
      </c>
      <c r="B24" s="37">
        <v>-19263</v>
      </c>
      <c r="C24" s="38">
        <v>-21534.076839181987</v>
      </c>
      <c r="D24" s="38">
        <f>C24</f>
        <v>-21534.076839181987</v>
      </c>
      <c r="E24" s="116">
        <v>-18054.663583333335</v>
      </c>
      <c r="F24" s="124">
        <f>E24-C24</f>
        <v>3479.4132558486526</v>
      </c>
      <c r="G24" s="25"/>
    </row>
    <row r="25" spans="1:7" s="26" customFormat="1" ht="15.75">
      <c r="A25" s="45"/>
      <c r="B25" s="49"/>
      <c r="C25" s="49"/>
      <c r="D25" s="49"/>
      <c r="E25" s="49"/>
      <c r="F25" s="49"/>
      <c r="G25" s="25"/>
    </row>
    <row r="26" spans="1:7" s="26" customFormat="1" ht="15.75">
      <c r="A26" s="51" t="s">
        <v>22</v>
      </c>
      <c r="B26" s="40">
        <v>1.405014772409142</v>
      </c>
      <c r="C26" s="41">
        <v>1.3911616971681475</v>
      </c>
      <c r="D26" s="52">
        <f>C26</f>
        <v>1.3911616971681475</v>
      </c>
      <c r="E26" s="117">
        <v>1.3463774393987198</v>
      </c>
      <c r="F26" s="124">
        <f>E26-C26</f>
        <v>-0.04478425776942774</v>
      </c>
      <c r="G26" s="25"/>
    </row>
    <row r="27" spans="1:7" s="26" customFormat="1" ht="15.75">
      <c r="A27" s="51" t="s">
        <v>23</v>
      </c>
      <c r="B27" s="40">
        <v>1.2292924863892294</v>
      </c>
      <c r="C27" s="41">
        <v>1.1526294042330758</v>
      </c>
      <c r="D27" s="52">
        <f>C27</f>
        <v>1.1526294042330758</v>
      </c>
      <c r="E27" s="117">
        <v>1.1508555645102052</v>
      </c>
      <c r="F27" s="124">
        <f>E27-C27</f>
        <v>-0.001773839722870596</v>
      </c>
      <c r="G27" s="25"/>
    </row>
    <row r="28" spans="1:99" s="55" customFormat="1" ht="15.75">
      <c r="A28" s="45"/>
      <c r="B28" s="49"/>
      <c r="C28" s="50"/>
      <c r="D28" s="53"/>
      <c r="E28" s="66"/>
      <c r="F28" s="124"/>
      <c r="G28" s="25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</row>
    <row r="29" spans="1:7" s="26" customFormat="1" ht="15.75">
      <c r="A29" s="45" t="s">
        <v>24</v>
      </c>
      <c r="B29" s="49">
        <v>0</v>
      </c>
      <c r="C29" s="56"/>
      <c r="D29" s="57">
        <v>-21332</v>
      </c>
      <c r="E29" s="66">
        <v>-21331.7</v>
      </c>
      <c r="F29" s="123">
        <f>E29-C29</f>
        <v>-21331.7</v>
      </c>
      <c r="G29" s="58"/>
    </row>
    <row r="30" spans="1:7" s="26" customFormat="1" ht="15.75">
      <c r="A30" s="48" t="s">
        <v>25</v>
      </c>
      <c r="B30" s="49">
        <v>-279.6</v>
      </c>
      <c r="C30" s="50">
        <v>-368.9969000000001</v>
      </c>
      <c r="D30" s="57">
        <f>C30</f>
        <v>-368.9969000000001</v>
      </c>
      <c r="E30" s="66">
        <v>-995.6448999999993</v>
      </c>
      <c r="F30" s="123">
        <f>E30-C30</f>
        <v>-626.6479999999992</v>
      </c>
      <c r="G30" s="58"/>
    </row>
    <row r="31" spans="1:7" s="26" customFormat="1" ht="15.75">
      <c r="A31" s="48" t="s">
        <v>26</v>
      </c>
      <c r="B31" s="49">
        <v>-35036.098000000005</v>
      </c>
      <c r="C31" s="49">
        <v>-40662.642150962565</v>
      </c>
      <c r="D31" s="57">
        <v>-18292.28465096258</v>
      </c>
      <c r="E31" s="66">
        <v>-9831.310075162593</v>
      </c>
      <c r="F31" s="123">
        <f>E31-C31</f>
        <v>30831.33207579997</v>
      </c>
      <c r="G31" s="58"/>
    </row>
    <row r="32" spans="1:7" s="44" customFormat="1" ht="15.75">
      <c r="A32" s="48"/>
      <c r="B32" s="49"/>
      <c r="C32" s="50"/>
      <c r="D32" s="35"/>
      <c r="E32" s="66"/>
      <c r="F32" s="123"/>
      <c r="G32" s="59"/>
    </row>
    <row r="33" spans="1:7" s="44" customFormat="1" ht="15.75">
      <c r="A33" s="48" t="s">
        <v>27</v>
      </c>
      <c r="B33" s="49">
        <v>19750</v>
      </c>
      <c r="C33" s="50">
        <v>26450</v>
      </c>
      <c r="D33" s="57">
        <f>C33</f>
        <v>26450</v>
      </c>
      <c r="E33" s="66">
        <v>35150</v>
      </c>
      <c r="F33" s="123">
        <f>E33-C33</f>
        <v>8700</v>
      </c>
      <c r="G33" s="43"/>
    </row>
    <row r="34" spans="1:7" s="26" customFormat="1" ht="15.75">
      <c r="A34" s="48" t="s">
        <v>28</v>
      </c>
      <c r="B34" s="49">
        <v>9837</v>
      </c>
      <c r="C34" s="50">
        <f>-C21*0.1</f>
        <v>10291.6802</v>
      </c>
      <c r="D34" s="57">
        <f>-D21*0.1</f>
        <v>10366.7127</v>
      </c>
      <c r="E34" s="66">
        <v>10832.6449</v>
      </c>
      <c r="F34" s="123">
        <f>E34-C34</f>
        <v>540.9646999999986</v>
      </c>
      <c r="G34" s="60"/>
    </row>
    <row r="35" spans="1:7" s="26" customFormat="1" ht="15.75">
      <c r="A35" s="48"/>
      <c r="C35" s="50"/>
      <c r="D35" s="57"/>
      <c r="F35" s="123"/>
      <c r="G35" s="60"/>
    </row>
    <row r="36" spans="1:7" s="64" customFormat="1" ht="13.5" customHeight="1" thickBot="1">
      <c r="A36" s="61" t="s">
        <v>29</v>
      </c>
      <c r="B36" s="62">
        <v>29587</v>
      </c>
      <c r="C36" s="62">
        <v>36741.6802</v>
      </c>
      <c r="D36" s="62">
        <v>36816.712700000004</v>
      </c>
      <c r="E36" s="119">
        <v>45982.6449</v>
      </c>
      <c r="F36" s="125">
        <f>E36-C36</f>
        <v>9240.964699999997</v>
      </c>
      <c r="G36" s="63"/>
    </row>
    <row r="37" spans="1:7" s="64" customFormat="1" ht="10.5" customHeight="1">
      <c r="A37" s="65" t="s">
        <v>30</v>
      </c>
      <c r="B37" s="66" t="s">
        <v>31</v>
      </c>
      <c r="C37" s="67"/>
      <c r="D37" s="68"/>
      <c r="E37" s="63"/>
      <c r="F37" s="126"/>
      <c r="G37" s="68"/>
    </row>
    <row r="38" spans="1:6" s="64" customFormat="1" ht="14.25" customHeight="1" thickBot="1">
      <c r="A38" s="69" t="s">
        <v>32</v>
      </c>
      <c r="D38" s="68"/>
      <c r="E38" s="63"/>
      <c r="F38" s="126"/>
    </row>
    <row r="39" spans="1:7" s="64" customFormat="1" ht="15" customHeight="1">
      <c r="A39" s="70" t="s">
        <v>33</v>
      </c>
      <c r="B39" s="71">
        <v>26714.22659272561</v>
      </c>
      <c r="C39" s="72">
        <v>5515.445065600914</v>
      </c>
      <c r="D39" s="73">
        <f>B56</f>
        <v>8794.154592725681</v>
      </c>
      <c r="E39" s="74">
        <v>8794.154592725681</v>
      </c>
      <c r="F39" s="127">
        <f>E39-C39</f>
        <v>3278.709527124767</v>
      </c>
      <c r="G39" s="68"/>
    </row>
    <row r="40" spans="1:7" s="26" customFormat="1" ht="15" customHeight="1">
      <c r="A40" s="75"/>
      <c r="B40" s="49"/>
      <c r="C40" s="50"/>
      <c r="D40" s="57"/>
      <c r="E40" s="66"/>
      <c r="F40" s="57"/>
      <c r="G40" s="68"/>
    </row>
    <row r="41" spans="1:7" s="26" customFormat="1" ht="15.75">
      <c r="A41" s="48" t="s">
        <v>34</v>
      </c>
      <c r="B41" s="49"/>
      <c r="C41" s="50"/>
      <c r="D41" s="57">
        <f>527229-526171</f>
        <v>1058</v>
      </c>
      <c r="E41" s="66"/>
      <c r="F41" s="57"/>
      <c r="G41" s="76"/>
    </row>
    <row r="42" spans="1:7" s="26" customFormat="1" ht="15.75">
      <c r="A42" s="48" t="s">
        <v>35</v>
      </c>
      <c r="B42" s="49">
        <v>350000.3</v>
      </c>
      <c r="C42" s="50">
        <v>504838.7985588201</v>
      </c>
      <c r="D42" s="57">
        <f>C42+21332</f>
        <v>526170.79855882</v>
      </c>
      <c r="E42" s="66">
        <v>550000</v>
      </c>
      <c r="F42" s="123">
        <f>E42-C42</f>
        <v>45161.2014411799</v>
      </c>
      <c r="G42" s="54"/>
    </row>
    <row r="43" spans="1:7" s="26" customFormat="1" ht="15.75">
      <c r="A43" s="48" t="s">
        <v>36</v>
      </c>
      <c r="B43" s="49">
        <v>99326</v>
      </c>
      <c r="C43" s="50">
        <v>16935.224639399443</v>
      </c>
      <c r="D43" s="57">
        <f>C43</f>
        <v>16935.224639399443</v>
      </c>
      <c r="E43" s="66">
        <v>380</v>
      </c>
      <c r="F43" s="123">
        <f aca="true" t="shared" si="2" ref="F43:F63">E43-C43</f>
        <v>-16555.224639399443</v>
      </c>
      <c r="G43" s="54"/>
    </row>
    <row r="44" spans="1:7" s="26" customFormat="1" ht="15.75">
      <c r="A44" s="48" t="s">
        <v>37</v>
      </c>
      <c r="B44" s="49">
        <v>19594</v>
      </c>
      <c r="C44" s="50">
        <v>8859.236</v>
      </c>
      <c r="D44" s="57">
        <f>C44</f>
        <v>8859.236</v>
      </c>
      <c r="E44" s="66">
        <v>23923.64</v>
      </c>
      <c r="F44" s="123">
        <f t="shared" si="2"/>
        <v>15064.403999999999</v>
      </c>
      <c r="G44" s="54"/>
    </row>
    <row r="45" spans="1:7" s="26" customFormat="1" ht="15.75">
      <c r="A45" s="48" t="s">
        <v>38</v>
      </c>
      <c r="B45" s="49">
        <v>781</v>
      </c>
      <c r="C45" s="50">
        <v>500</v>
      </c>
      <c r="D45" s="57">
        <f>C45</f>
        <v>500</v>
      </c>
      <c r="E45" s="66">
        <v>500</v>
      </c>
      <c r="F45" s="123">
        <f t="shared" si="2"/>
        <v>0</v>
      </c>
      <c r="G45" s="54"/>
    </row>
    <row r="46" spans="1:7" s="26" customFormat="1" ht="15.75">
      <c r="A46" s="48" t="s">
        <v>39</v>
      </c>
      <c r="B46" s="49">
        <v>35036.098000000005</v>
      </c>
      <c r="C46" s="50">
        <f>-C31</f>
        <v>40662.642150962565</v>
      </c>
      <c r="D46" s="57">
        <f>-D31</f>
        <v>18292.28465096258</v>
      </c>
      <c r="E46" s="66">
        <v>9831.310075162593</v>
      </c>
      <c r="F46" s="123">
        <f t="shared" si="2"/>
        <v>-30831.33207579997</v>
      </c>
      <c r="G46" s="54"/>
    </row>
    <row r="47" spans="1:7" ht="15.75">
      <c r="A47" s="48" t="s">
        <v>40</v>
      </c>
      <c r="B47" s="49">
        <v>504737.398</v>
      </c>
      <c r="C47" s="50">
        <f>SUM(C42:C46)</f>
        <v>571795.9013491821</v>
      </c>
      <c r="D47" s="57">
        <f>SUM(D42:D46)</f>
        <v>570757.5438491821</v>
      </c>
      <c r="E47" s="66">
        <v>584634.9500751626</v>
      </c>
      <c r="F47" s="123">
        <f t="shared" si="2"/>
        <v>12839.04872598045</v>
      </c>
      <c r="G47" s="54"/>
    </row>
    <row r="48" spans="1:7" ht="15">
      <c r="A48" s="75"/>
      <c r="B48" s="49"/>
      <c r="C48" s="49"/>
      <c r="D48" s="57"/>
      <c r="E48" s="66"/>
      <c r="F48" s="123"/>
      <c r="G48" s="77"/>
    </row>
    <row r="49" spans="1:7" ht="15">
      <c r="A49" s="46" t="s">
        <v>51</v>
      </c>
      <c r="B49" s="49">
        <v>-473420</v>
      </c>
      <c r="C49" s="50">
        <v>-487253.41837638285</v>
      </c>
      <c r="D49" s="57">
        <f>C49</f>
        <v>-487253.41837638285</v>
      </c>
      <c r="E49" s="66">
        <f>-(523545.503437283+5151.496)</f>
        <v>-528696.999437283</v>
      </c>
      <c r="F49" s="123">
        <f t="shared" si="2"/>
        <v>-41443.58106090018</v>
      </c>
      <c r="G49" s="78"/>
    </row>
    <row r="50" spans="1:7" ht="15">
      <c r="A50" s="46"/>
      <c r="B50" s="79"/>
      <c r="C50" s="80"/>
      <c r="D50" s="80"/>
      <c r="E50" s="81"/>
      <c r="F50" s="123"/>
      <c r="G50" s="78"/>
    </row>
    <row r="51" spans="1:7" ht="15">
      <c r="A51" s="48" t="s">
        <v>41</v>
      </c>
      <c r="B51" s="49">
        <v>-2611</v>
      </c>
      <c r="C51" s="50">
        <v>-9384.676123196998</v>
      </c>
      <c r="D51" s="57">
        <f>C51</f>
        <v>-9384.676123196998</v>
      </c>
      <c r="E51" s="66">
        <v>-9403.98</v>
      </c>
      <c r="F51" s="123">
        <f t="shared" si="2"/>
        <v>-19.303876803001913</v>
      </c>
      <c r="G51" s="78"/>
    </row>
    <row r="52" spans="1:6" ht="14.25">
      <c r="A52" s="48" t="s">
        <v>42</v>
      </c>
      <c r="B52" s="82">
        <v>-43058.71</v>
      </c>
      <c r="C52" s="83">
        <v>-54423.45299098294</v>
      </c>
      <c r="D52" s="57">
        <f>C52</f>
        <v>-54423.45299098294</v>
      </c>
      <c r="E52" s="84">
        <v>-44075.515324749984</v>
      </c>
      <c r="F52" s="123">
        <f t="shared" si="2"/>
        <v>10347.93766623296</v>
      </c>
    </row>
    <row r="53" spans="1:6" ht="14.25">
      <c r="A53" s="48" t="s">
        <v>43</v>
      </c>
      <c r="B53" s="82">
        <v>0</v>
      </c>
      <c r="C53" s="83">
        <v>0</v>
      </c>
      <c r="D53" s="57">
        <f>C53</f>
        <v>0</v>
      </c>
      <c r="E53" s="84">
        <v>0</v>
      </c>
      <c r="F53" s="123">
        <f t="shared" si="2"/>
        <v>0</v>
      </c>
    </row>
    <row r="54" spans="1:6" ht="14.25">
      <c r="A54" s="48" t="s">
        <v>44</v>
      </c>
      <c r="B54" s="49">
        <v>-3567.76</v>
      </c>
      <c r="C54" s="50">
        <v>-18445.434133876504</v>
      </c>
      <c r="D54" s="57">
        <f>C54</f>
        <v>-18445.434133876504</v>
      </c>
      <c r="E54" s="66">
        <v>-11404.136999999999</v>
      </c>
      <c r="F54" s="123">
        <f t="shared" si="2"/>
        <v>7041.2971338765055</v>
      </c>
    </row>
    <row r="55" spans="1:6" ht="14.25">
      <c r="A55" s="48"/>
      <c r="B55" s="49"/>
      <c r="C55" s="50"/>
      <c r="D55" s="57"/>
      <c r="E55" s="66"/>
      <c r="F55" s="123"/>
    </row>
    <row r="56" spans="1:6" ht="14.25">
      <c r="A56" s="48" t="s">
        <v>45</v>
      </c>
      <c r="B56" s="85">
        <v>8794.154592725681</v>
      </c>
      <c r="C56" s="85">
        <v>7804.364790343741</v>
      </c>
      <c r="D56" s="57">
        <v>10044.716817468467</v>
      </c>
      <c r="E56" s="121">
        <v>0</v>
      </c>
      <c r="F56" s="123">
        <f t="shared" si="2"/>
        <v>-7804.364790343741</v>
      </c>
    </row>
    <row r="57" spans="1:7" ht="14.25">
      <c r="A57" s="48"/>
      <c r="B57" s="49"/>
      <c r="C57" s="50"/>
      <c r="D57" s="57"/>
      <c r="E57" s="66"/>
      <c r="F57" s="123"/>
      <c r="G57" s="86"/>
    </row>
    <row r="58" spans="1:6" ht="14.25">
      <c r="A58" s="75" t="s">
        <v>46</v>
      </c>
      <c r="B58" s="87"/>
      <c r="C58" s="88"/>
      <c r="D58" s="89"/>
      <c r="E58" s="90"/>
      <c r="F58" s="123"/>
    </row>
    <row r="59" spans="1:6" ht="14.25">
      <c r="A59" s="46" t="s">
        <v>47</v>
      </c>
      <c r="B59" s="49">
        <v>118614.387</v>
      </c>
      <c r="C59" s="50">
        <v>174278.82999098292</v>
      </c>
      <c r="D59" s="57">
        <f>C59</f>
        <v>174278.82999098292</v>
      </c>
      <c r="E59" s="66">
        <v>162689.90232474997</v>
      </c>
      <c r="F59" s="123">
        <f t="shared" si="2"/>
        <v>-11588.92766623295</v>
      </c>
    </row>
    <row r="60" spans="1:6" ht="14.25">
      <c r="A60" s="91" t="s">
        <v>48</v>
      </c>
      <c r="B60" s="49">
        <v>19500</v>
      </c>
      <c r="C60" s="50">
        <v>21000</v>
      </c>
      <c r="D60" s="57">
        <f>C60</f>
        <v>21000</v>
      </c>
      <c r="E60" s="66">
        <v>21000</v>
      </c>
      <c r="F60" s="123">
        <f t="shared" si="2"/>
        <v>0</v>
      </c>
    </row>
    <row r="61" spans="1:6" ht="14.25">
      <c r="A61" s="75" t="s">
        <v>49</v>
      </c>
      <c r="B61" s="49">
        <v>138114.387</v>
      </c>
      <c r="C61" s="50">
        <v>195278.82999098292</v>
      </c>
      <c r="D61" s="57">
        <f>C61</f>
        <v>195278.82999098292</v>
      </c>
      <c r="E61" s="66">
        <v>183689.90232474997</v>
      </c>
      <c r="F61" s="123">
        <f t="shared" si="2"/>
        <v>-11588.92766623295</v>
      </c>
    </row>
    <row r="62" spans="1:6" ht="14.25">
      <c r="A62" s="75"/>
      <c r="B62" s="49"/>
      <c r="C62" s="49"/>
      <c r="D62" s="57"/>
      <c r="E62" s="66"/>
      <c r="F62" s="123"/>
    </row>
    <row r="63" spans="1:6" ht="15" thickBot="1">
      <c r="A63" s="92" t="s">
        <v>50</v>
      </c>
      <c r="B63" s="62">
        <v>146908.54159272567</v>
      </c>
      <c r="C63" s="62">
        <v>203083.19478132666</v>
      </c>
      <c r="D63" s="120">
        <v>205323.54680845139</v>
      </c>
      <c r="E63" s="119">
        <f>(188689.871230605+5151.496)</f>
        <v>193841.367230605</v>
      </c>
      <c r="F63" s="125">
        <f t="shared" si="2"/>
        <v>-9241.827550721646</v>
      </c>
    </row>
    <row r="64" spans="1:7" s="97" customFormat="1" ht="12.75">
      <c r="A64" s="93"/>
      <c r="B64" s="94"/>
      <c r="C64" s="95"/>
      <c r="D64" s="94"/>
      <c r="E64" s="94"/>
      <c r="F64" s="94"/>
      <c r="G64" s="96"/>
    </row>
    <row r="65" spans="1:6" s="100" customFormat="1" ht="15">
      <c r="A65" s="98"/>
      <c r="B65" s="99"/>
      <c r="C65" s="99"/>
      <c r="D65" s="99"/>
      <c r="E65" s="99"/>
      <c r="F65" s="99"/>
    </row>
    <row r="66" spans="1:6" s="100" customFormat="1" ht="15">
      <c r="A66" s="101"/>
      <c r="B66" s="102"/>
      <c r="C66" s="102"/>
      <c r="D66" s="102"/>
      <c r="E66" s="102"/>
      <c r="F66" s="102"/>
    </row>
    <row r="67" spans="1:6" s="100" customFormat="1" ht="15">
      <c r="A67" s="101"/>
      <c r="B67" s="102"/>
      <c r="C67" s="102"/>
      <c r="D67" s="102"/>
      <c r="E67" s="102"/>
      <c r="F67" s="102"/>
    </row>
    <row r="68" spans="1:6" s="100" customFormat="1" ht="15">
      <c r="A68" s="103"/>
      <c r="B68" s="104"/>
      <c r="C68" s="104"/>
      <c r="D68" s="104"/>
      <c r="E68" s="104"/>
      <c r="F68" s="104"/>
    </row>
    <row r="69" spans="1:6" s="100" customFormat="1" ht="15">
      <c r="A69" s="103"/>
      <c r="B69" s="105"/>
      <c r="C69" s="129"/>
      <c r="D69" s="129"/>
      <c r="E69" s="129"/>
      <c r="F69" s="129"/>
    </row>
    <row r="70" spans="1:6" s="100" customFormat="1" ht="15">
      <c r="A70" s="106"/>
      <c r="B70" s="102"/>
      <c r="C70" s="102"/>
      <c r="D70" s="102"/>
      <c r="E70" s="102"/>
      <c r="F70" s="102"/>
    </row>
    <row r="71" spans="1:7" s="100" customFormat="1" ht="15">
      <c r="A71" s="101"/>
      <c r="B71" s="102"/>
      <c r="C71" s="102"/>
      <c r="D71" s="102"/>
      <c r="E71" s="102"/>
      <c r="F71" s="102"/>
      <c r="G71" s="107"/>
    </row>
    <row r="72" spans="1:7" s="100" customFormat="1" ht="15">
      <c r="A72" s="101"/>
      <c r="B72" s="102"/>
      <c r="C72" s="102"/>
      <c r="D72" s="102"/>
      <c r="E72" s="102"/>
      <c r="F72" s="102"/>
      <c r="G72" s="107"/>
    </row>
    <row r="73" spans="1:7" s="100" customFormat="1" ht="15">
      <c r="A73" s="101"/>
      <c r="B73" s="102"/>
      <c r="C73" s="102"/>
      <c r="D73" s="102"/>
      <c r="E73" s="102"/>
      <c r="F73" s="102"/>
      <c r="G73" s="107"/>
    </row>
    <row r="74" spans="1:7" s="100" customFormat="1" ht="15">
      <c r="A74" s="101"/>
      <c r="B74" s="102"/>
      <c r="C74" s="102"/>
      <c r="D74" s="102"/>
      <c r="E74" s="102"/>
      <c r="F74" s="102"/>
      <c r="G74" s="107"/>
    </row>
    <row r="75" spans="1:6" s="100" customFormat="1" ht="15">
      <c r="A75" s="101"/>
      <c r="B75" s="102"/>
      <c r="C75" s="102"/>
      <c r="D75" s="102"/>
      <c r="E75" s="102"/>
      <c r="F75" s="102"/>
    </row>
    <row r="76" spans="1:7" s="100" customFormat="1" ht="15">
      <c r="A76" s="101"/>
      <c r="B76" s="102"/>
      <c r="C76" s="102"/>
      <c r="D76" s="102"/>
      <c r="E76" s="102"/>
      <c r="F76" s="102"/>
      <c r="G76" s="102"/>
    </row>
    <row r="77" spans="1:6" s="100" customFormat="1" ht="15">
      <c r="A77" s="101"/>
      <c r="B77" s="102"/>
      <c r="C77" s="102"/>
      <c r="D77" s="102"/>
      <c r="E77" s="102"/>
      <c r="F77" s="102"/>
    </row>
    <row r="78" spans="1:6" s="100" customFormat="1" ht="15">
      <c r="A78" s="101"/>
      <c r="B78" s="102"/>
      <c r="C78" s="102"/>
      <c r="D78" s="102"/>
      <c r="E78" s="102"/>
      <c r="F78" s="102"/>
    </row>
    <row r="79" spans="1:6" s="100" customFormat="1" ht="15">
      <c r="A79" s="101"/>
      <c r="B79" s="102"/>
      <c r="C79" s="99"/>
      <c r="D79" s="99"/>
      <c r="E79" s="99"/>
      <c r="F79" s="99"/>
    </row>
    <row r="80" spans="1:6" s="100" customFormat="1" ht="15">
      <c r="A80" s="101"/>
      <c r="B80" s="108"/>
      <c r="C80" s="108"/>
      <c r="D80" s="108"/>
      <c r="E80" s="108"/>
      <c r="F80" s="108"/>
    </row>
    <row r="81" spans="1:6" s="100" customFormat="1" ht="15">
      <c r="A81" s="109"/>
      <c r="B81" s="108"/>
      <c r="C81" s="108"/>
      <c r="D81" s="108"/>
      <c r="E81" s="108"/>
      <c r="F81" s="108"/>
    </row>
    <row r="82" spans="1:7" s="97" customFormat="1" ht="12.75">
      <c r="A82" s="93"/>
      <c r="B82" s="94"/>
      <c r="C82" s="95"/>
      <c r="D82" s="94"/>
      <c r="E82" s="94"/>
      <c r="F82" s="94"/>
      <c r="G82" s="110"/>
    </row>
    <row r="83" spans="1:7" s="97" customFormat="1" ht="12.75">
      <c r="A83" s="93"/>
      <c r="B83" s="111"/>
      <c r="C83" s="95"/>
      <c r="D83" s="94"/>
      <c r="E83" s="94"/>
      <c r="F83" s="94"/>
      <c r="G83" s="110"/>
    </row>
    <row r="84" spans="1:7" s="97" customFormat="1" ht="12.75">
      <c r="A84" s="93"/>
      <c r="B84" s="94"/>
      <c r="C84" s="95"/>
      <c r="D84" s="94"/>
      <c r="E84" s="94"/>
      <c r="F84" s="94"/>
      <c r="G84" s="110"/>
    </row>
    <row r="85" spans="1:7" s="97" customFormat="1" ht="12.75">
      <c r="A85" s="93"/>
      <c r="B85" s="94"/>
      <c r="C85" s="95"/>
      <c r="D85" s="94"/>
      <c r="E85" s="94"/>
      <c r="F85" s="94"/>
      <c r="G85" s="110"/>
    </row>
    <row r="86" spans="1:7" s="97" customFormat="1" ht="12.75">
      <c r="A86" s="93"/>
      <c r="B86" s="94"/>
      <c r="C86" s="95"/>
      <c r="D86" s="94"/>
      <c r="E86" s="94"/>
      <c r="F86" s="94"/>
      <c r="G86" s="110"/>
    </row>
    <row r="87" spans="1:7" s="97" customFormat="1" ht="12.75">
      <c r="A87" s="93"/>
      <c r="B87" s="94"/>
      <c r="C87" s="95"/>
      <c r="D87" s="94"/>
      <c r="E87" s="94"/>
      <c r="F87" s="94"/>
      <c r="G87" s="110"/>
    </row>
    <row r="88" spans="1:7" s="97" customFormat="1" ht="12.75">
      <c r="A88" s="93"/>
      <c r="B88" s="94"/>
      <c r="C88" s="95"/>
      <c r="D88" s="94"/>
      <c r="E88" s="94"/>
      <c r="F88" s="94"/>
      <c r="G88" s="110"/>
    </row>
    <row r="89" spans="1:7" s="97" customFormat="1" ht="12.75">
      <c r="A89" s="93"/>
      <c r="B89" s="94"/>
      <c r="C89" s="95"/>
      <c r="D89" s="94"/>
      <c r="E89" s="94"/>
      <c r="F89" s="94"/>
      <c r="G89" s="110"/>
    </row>
    <row r="90" spans="1:7" s="97" customFormat="1" ht="12.75">
      <c r="A90" s="93"/>
      <c r="B90" s="94"/>
      <c r="C90" s="95"/>
      <c r="D90" s="94"/>
      <c r="E90" s="94"/>
      <c r="F90" s="94"/>
      <c r="G90" s="110"/>
    </row>
    <row r="91" spans="1:7" s="97" customFormat="1" ht="12.75">
      <c r="A91" s="93"/>
      <c r="B91" s="94"/>
      <c r="C91" s="95"/>
      <c r="D91" s="94"/>
      <c r="E91" s="94"/>
      <c r="F91" s="94"/>
      <c r="G91" s="110"/>
    </row>
  </sheetData>
  <mergeCells count="2">
    <mergeCell ref="A2:F2"/>
    <mergeCell ref="C69:F69"/>
  </mergeCells>
  <printOptions/>
  <pageMargins left="0.75" right="0.75" top="1" bottom="1" header="0.5" footer="0.5"/>
  <pageSetup fitToHeight="1" fitToWidth="1" horizontalDpi="600" verticalDpi="600" orientation="portrait" scale="68" r:id="rId1"/>
  <headerFooter alignWithMargins="0">
    <oddFooter>&amp;L&amp;Z&amp;F
&amp;A&amp;R&amp;D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Darcia Thurman</dc:creator>
  <cp:keywords/>
  <dc:description/>
  <cp:lastModifiedBy>Budget</cp:lastModifiedBy>
  <cp:lastPrinted>2009-09-16T19:21:03Z</cp:lastPrinted>
  <dcterms:created xsi:type="dcterms:W3CDTF">2009-09-03T22:45:10Z</dcterms:created>
  <dcterms:modified xsi:type="dcterms:W3CDTF">2009-09-16T19:44:09Z</dcterms:modified>
  <cp:category/>
  <cp:version/>
  <cp:contentType/>
  <cp:contentStatus/>
</cp:coreProperties>
</file>