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20" windowWidth="11640" windowHeight="4545" activeTab="0"/>
  </bookViews>
  <sheets>
    <sheet name="ST" sheetId="1" r:id="rId1"/>
  </sheets>
  <definedNames>
    <definedName name="_xlnm.Print_Area" localSheetId="0">'ST'!$A$1:$G$42</definedName>
  </definedNames>
  <calcPr fullCalcOnLoad="1"/>
</workbook>
</file>

<file path=xl/comments1.xml><?xml version="1.0" encoding="utf-8"?>
<comments xmlns="http://schemas.openxmlformats.org/spreadsheetml/2006/main">
  <authors>
    <author>kcso</author>
  </authors>
  <commentList>
    <comment ref="E31" authorId="0">
      <text>
        <r>
          <rPr>
            <b/>
            <sz val="8"/>
            <rFont val="Tahoma"/>
            <family val="0"/>
          </rPr>
          <t>kcso:</t>
        </r>
        <r>
          <rPr>
            <sz val="8"/>
            <rFont val="Tahoma"/>
            <family val="0"/>
          </rPr>
          <t xml:space="preserve">
Ongoing costs come from most recent version of 2009 ST Proposed Exhibit due to fact FTEs will be re-directed into ST contract from cuts.  One-times are from 2009 Exec Proposed Budget.</t>
        </r>
      </text>
    </comment>
  </commentList>
</comments>
</file>

<file path=xl/sharedStrings.xml><?xml version="1.0" encoding="utf-8"?>
<sst xmlns="http://schemas.openxmlformats.org/spreadsheetml/2006/main" count="39" uniqueCount="36">
  <si>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</si>
  <si>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</si>
  <si>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</si>
  <si>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</si>
  <si>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</si>
  <si>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</si>
  <si>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</si>
  <si>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</si>
  <si>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</si>
  <si>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</si>
  <si>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</si>
  <si>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</si>
  <si>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</si>
  <si>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</si>
  <si>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</si>
  <si>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</si>
  <si>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Ordinance/Motion No.   00-</t>
  </si>
  <si>
    <t>Salaries &amp; Benefits</t>
  </si>
  <si>
    <t>Capital Outlay</t>
  </si>
  <si>
    <t>Other</t>
  </si>
  <si>
    <t xml:space="preserve">Current Expense </t>
  </si>
  <si>
    <t>Current Expense</t>
  </si>
  <si>
    <t xml:space="preserve">Supplies and Services </t>
  </si>
  <si>
    <t>King County Sheriff's Office</t>
  </si>
  <si>
    <t>Sheriff's Office (0200)</t>
  </si>
  <si>
    <t>Jason King</t>
  </si>
  <si>
    <t>Kate Davis</t>
  </si>
  <si>
    <t>Sound Transit Overtime Contract Expansion</t>
  </si>
  <si>
    <t>Sound Transit</t>
  </si>
  <si>
    <t>This is a contract between the King County Sheriff's Office and Sound Transit to provide transit security on Link Light Rail and at Sound Transit facilities throughout the county.  The contract includes 30.0 FTEs added over two years and is fully backed by revenues.   The Sound Transit Board approved a three-year, $16 million budget for this contract on June 12, 2008.</t>
  </si>
  <si>
    <t>Expenditure authority for the initial 5.0 FTEs was added in 2008, and the remaining 25.0 FTEs were included in the Executive's 2009 Proposed Budget.  2009 revenues are based on the Sheriff's Office 2009 Proposed Contract Cost Book, and outyear revenues assume a 5% increase.   Outyear expenditures vary between 5- 10% increase in 2010 (to reflect COLA and step progression of entry-level deputies) minus capital costs, and 5% thereafter.</t>
  </si>
  <si>
    <t>*Revenues are net of transfer to Metro Transit for shared services</t>
  </si>
  <si>
    <t>The contract adds 5.0 FTEs in 2008 to provide enhanced transit security for the Sounder Commuter Rail and various Sound Transit facilities in the region.  An additional 25.0 contract FTEs are slated for 2009 to provide law enforcement security for the Link light rail system scheduled to begin operating in July 2009.   Sound Transit Police will share communications and some supervision with Metro Transit Police to reduce costs and enhance operational capabilities of both agencies.</t>
  </si>
  <si>
    <t>Expenditures by Categories**</t>
  </si>
  <si>
    <t>**Ongoing costs from 2009 ST Proposed Exhibit B and Capital Outlay from 2009 Proposed Budget</t>
  </si>
  <si>
    <t>2009-0138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</si>
</sst>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 numFmtId="177" formatCode="_(&quot;$&quot;* #,##0.000_);_(&quot;$&quot;* \(#,##0.000\);_(&quot;$&quot;* &quot;-&quot;??_);_(@_)"/>
    <numFmt numFmtId="178" formatCode="_(&quot;$&quot;* #,##0.0000_);_(&quot;$&quot;* \(#,##0.0000\);_(&quot;$&quot;* &quot;-&quot;??_);_(@_)"/>
    <numFmt numFmtId="179" formatCode="_(* #,##0.0_);_(* \(#,##0.0\);_(* &quot;-&quot;?_);_(@_)"/>
  </numFmts>
  <fonts count="47">
    <font>
      <sz val="10"/>
      <name val="Arial"/>
      <family val="0"/>
    </font>
    <font>
      <b/>
      <sz val="10"/>
      <name val="Arial"/>
      <family val="0"/>
    </font>
    <font>
      <i/>
      <sz val="10"/>
      <name val="Arial"/>
      <family val="0"/>
    </font>
    <font>
      <b/>
      <i/>
      <sz val="10"/>
      <name val="Arial"/>
      <family val="0"/>
    </font>
    <font>
      <sz val="11"/>
      <name val="Arial"/>
      <family val="2"/>
    </font>
    <font>
      <b/>
      <sz val="11"/>
      <name val="Arial"/>
      <family val="2"/>
    </font>
    <font>
      <i/>
      <u val="single"/>
      <sz val="11"/>
      <name val="Arial"/>
      <family val="2"/>
    </font>
    <font>
      <sz val="10.5"/>
      <name val="Arial"/>
      <family val="2"/>
    </font>
    <font>
      <u val="single"/>
      <sz val="10"/>
      <color indexed="12"/>
      <name val="Arial"/>
      <family val="0"/>
    </font>
    <font>
      <u val="single"/>
      <sz val="10"/>
      <color indexed="36"/>
      <name val="Arial"/>
      <family val="0"/>
    </font>
    <font>
      <sz val="9"/>
      <name val="Arial"/>
      <family val="2"/>
    </font>
    <font>
      <sz val="8"/>
      <name val="Tahoma"/>
      <family val="0"/>
    </font>
    <font>
      <b/>
      <sz val="8"/>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9"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1">
    <xf numFmtId="0" fontId="0" fillId="0" borderId="0" xfId="0" applyAlignment="1">
      <alignment/>
    </xf>
    <xf numFmtId="0" fontId="5" fillId="0" borderId="0" xfId="0" applyFont="1" applyAlignment="1">
      <alignment/>
    </xf>
    <xf numFmtId="0" fontId="4" fillId="0" borderId="0" xfId="0" applyFont="1" applyAlignment="1">
      <alignment/>
    </xf>
    <xf numFmtId="173" fontId="4" fillId="0" borderId="0" xfId="44" applyNumberFormat="1" applyFont="1" applyAlignment="1">
      <alignment/>
    </xf>
    <xf numFmtId="0" fontId="5" fillId="0" borderId="0" xfId="0" applyFont="1" applyBorder="1" applyAlignment="1">
      <alignment/>
    </xf>
    <xf numFmtId="0" fontId="4" fillId="0" borderId="0" xfId="0" applyFont="1" applyBorder="1" applyAlignment="1">
      <alignment/>
    </xf>
    <xf numFmtId="3" fontId="4" fillId="0" borderId="0" xfId="0" applyNumberFormat="1" applyFont="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Continuous"/>
    </xf>
    <xf numFmtId="0" fontId="4" fillId="0" borderId="10"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164" fontId="4" fillId="0" borderId="24" xfId="0" applyNumberFormat="1" applyFont="1" applyBorder="1" applyAlignment="1">
      <alignment/>
    </xf>
    <xf numFmtId="0" fontId="4" fillId="0" borderId="24"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3" fontId="5" fillId="0" borderId="0" xfId="0" applyNumberFormat="1" applyFont="1" applyBorder="1" applyAlignment="1">
      <alignment/>
    </xf>
    <xf numFmtId="0" fontId="4" fillId="0" borderId="30" xfId="0" applyFont="1" applyBorder="1" applyAlignment="1">
      <alignment/>
    </xf>
    <xf numFmtId="3" fontId="7" fillId="0" borderId="0" xfId="0" applyNumberFormat="1" applyFont="1" applyBorder="1" applyAlignment="1">
      <alignment/>
    </xf>
    <xf numFmtId="0" fontId="5" fillId="0" borderId="31" xfId="0" applyFont="1" applyBorder="1" applyAlignment="1">
      <alignment/>
    </xf>
    <xf numFmtId="0" fontId="4" fillId="0" borderId="32" xfId="0" applyFont="1"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0" fillId="0" borderId="0" xfId="0" applyFont="1" applyBorder="1" applyAlignment="1">
      <alignment/>
    </xf>
    <xf numFmtId="0" fontId="4" fillId="0" borderId="23" xfId="0" applyFont="1" applyBorder="1" applyAlignment="1">
      <alignment/>
    </xf>
    <xf numFmtId="0" fontId="4" fillId="0" borderId="23" xfId="0" applyFont="1" applyBorder="1" applyAlignment="1">
      <alignment horizontal="center"/>
    </xf>
    <xf numFmtId="0" fontId="4" fillId="0" borderId="30" xfId="0" applyFont="1" applyBorder="1" applyAlignment="1">
      <alignment horizontal="center"/>
    </xf>
    <xf numFmtId="3" fontId="0" fillId="0" borderId="0" xfId="0" applyNumberFormat="1" applyFont="1" applyBorder="1" applyAlignment="1">
      <alignment/>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0" fontId="4" fillId="0" borderId="38" xfId="0" applyFont="1" applyBorder="1" applyAlignment="1">
      <alignment/>
    </xf>
    <xf numFmtId="3" fontId="0" fillId="0" borderId="0" xfId="0" applyNumberFormat="1" applyFont="1" applyAlignment="1">
      <alignment/>
    </xf>
    <xf numFmtId="0" fontId="4" fillId="0" borderId="24" xfId="0" applyFont="1" applyBorder="1" applyAlignment="1">
      <alignment horizontal="left" wrapText="1"/>
    </xf>
    <xf numFmtId="0" fontId="0" fillId="0" borderId="38" xfId="0" applyFont="1" applyBorder="1" applyAlignment="1">
      <alignment/>
    </xf>
    <xf numFmtId="0" fontId="0" fillId="0" borderId="39" xfId="0" applyFont="1" applyBorder="1" applyAlignment="1">
      <alignment/>
    </xf>
    <xf numFmtId="173" fontId="4" fillId="0" borderId="24" xfId="44" applyNumberFormat="1" applyFont="1" applyBorder="1" applyAlignment="1">
      <alignment/>
    </xf>
    <xf numFmtId="173" fontId="4" fillId="0" borderId="25" xfId="44" applyNumberFormat="1" applyFont="1" applyBorder="1" applyAlignment="1">
      <alignment/>
    </xf>
    <xf numFmtId="173" fontId="4" fillId="0" borderId="26" xfId="44" applyNumberFormat="1" applyFont="1" applyBorder="1" applyAlignment="1">
      <alignment/>
    </xf>
    <xf numFmtId="173" fontId="4" fillId="0" borderId="24" xfId="44" applyNumberFormat="1" applyFont="1" applyBorder="1" applyAlignment="1">
      <alignment horizontal="right"/>
    </xf>
    <xf numFmtId="173" fontId="5" fillId="0" borderId="29" xfId="44" applyNumberFormat="1" applyFont="1" applyBorder="1" applyAlignment="1">
      <alignment/>
    </xf>
    <xf numFmtId="173" fontId="4" fillId="0" borderId="24" xfId="44" applyNumberFormat="1" applyFont="1" applyBorder="1" applyAlignment="1">
      <alignment horizontal="center"/>
    </xf>
    <xf numFmtId="173" fontId="4" fillId="0" borderId="40" xfId="44" applyNumberFormat="1" applyFont="1" applyBorder="1" applyAlignment="1">
      <alignment/>
    </xf>
    <xf numFmtId="173" fontId="4" fillId="0" borderId="41" xfId="44" applyNumberFormat="1" applyFont="1" applyBorder="1" applyAlignment="1">
      <alignment/>
    </xf>
    <xf numFmtId="173" fontId="4" fillId="0" borderId="42" xfId="44" applyNumberFormat="1" applyFont="1" applyBorder="1" applyAlignment="1">
      <alignment/>
    </xf>
    <xf numFmtId="0" fontId="4" fillId="0" borderId="11" xfId="0" applyFont="1" applyBorder="1" applyAlignment="1">
      <alignment horizontal="left"/>
    </xf>
    <xf numFmtId="0" fontId="4" fillId="0" borderId="24" xfId="0" applyFont="1" applyBorder="1" applyAlignment="1">
      <alignment wrapText="1"/>
    </xf>
    <xf numFmtId="173" fontId="4" fillId="0" borderId="0" xfId="44" applyNumberFormat="1" applyFont="1" applyAlignment="1">
      <alignment horizontal="right"/>
    </xf>
    <xf numFmtId="43" fontId="4" fillId="0" borderId="0" xfId="42" applyFont="1" applyAlignment="1">
      <alignment/>
    </xf>
    <xf numFmtId="0" fontId="4" fillId="0" borderId="22" xfId="0" applyFont="1" applyBorder="1" applyAlignment="1">
      <alignment/>
    </xf>
    <xf numFmtId="0" fontId="10" fillId="0" borderId="0" xfId="0" applyFont="1" applyBorder="1" applyAlignment="1">
      <alignment/>
    </xf>
    <xf numFmtId="0" fontId="10" fillId="0" borderId="0" xfId="0" applyFont="1" applyAlignment="1">
      <alignment/>
    </xf>
    <xf numFmtId="0" fontId="0" fillId="0" borderId="0" xfId="0" applyAlignment="1">
      <alignment wrapText="1"/>
    </xf>
    <xf numFmtId="0" fontId="5" fillId="0" borderId="0" xfId="0" applyFont="1" applyBorder="1" applyAlignment="1">
      <alignment horizontal="left"/>
    </xf>
    <xf numFmtId="0" fontId="0" fillId="0" borderId="0" xfId="0" applyFont="1" applyBorder="1" applyAlignment="1">
      <alignment horizontal="left" wrapText="1"/>
    </xf>
    <xf numFmtId="0" fontId="4" fillId="0" borderId="0" xfId="0"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9"/>
  <sheetViews>
    <sheetView tabSelected="1" zoomScale="70" zoomScaleNormal="70" zoomScalePageLayoutView="0" workbookViewId="0" topLeftCell="A1">
      <selection activeCell="G1" sqref="G1"/>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1" customFormat="1" ht="15">
      <c r="A1" s="7"/>
      <c r="B1" s="7"/>
      <c r="C1" s="8" t="s">
        <v>0</v>
      </c>
      <c r="D1" s="9"/>
      <c r="E1" s="7"/>
      <c r="F1" s="7"/>
      <c r="G1" s="80" t="s">
        <v>35</v>
      </c>
      <c r="H1" s="10"/>
      <c r="I1" s="10"/>
    </row>
    <row r="2" spans="1:8" s="11" customFormat="1" ht="15" thickBot="1">
      <c r="A2" s="12"/>
      <c r="B2" s="9"/>
      <c r="C2" s="9"/>
      <c r="D2" s="9"/>
      <c r="E2" s="9"/>
      <c r="F2" s="9"/>
      <c r="G2" s="9"/>
      <c r="H2" s="13"/>
    </row>
    <row r="3" spans="1:8" s="11" customFormat="1" ht="21.75" customHeight="1" thickTop="1">
      <c r="A3" s="14" t="s">
        <v>16</v>
      </c>
      <c r="B3" s="15"/>
      <c r="C3" s="70"/>
      <c r="D3" s="15"/>
      <c r="E3" s="15"/>
      <c r="F3" s="15"/>
      <c r="G3" s="16"/>
      <c r="H3" s="13"/>
    </row>
    <row r="4" spans="1:8" s="11" customFormat="1" ht="21.75" customHeight="1">
      <c r="A4" s="17" t="s">
        <v>1</v>
      </c>
      <c r="B4" s="19"/>
      <c r="C4" s="18" t="s">
        <v>27</v>
      </c>
      <c r="D4" s="19"/>
      <c r="E4" s="19"/>
      <c r="F4" s="19"/>
      <c r="G4" s="20"/>
      <c r="H4" s="13"/>
    </row>
    <row r="5" spans="1:7" s="11" customFormat="1" ht="21.75" customHeight="1">
      <c r="A5" s="21" t="s">
        <v>2</v>
      </c>
      <c r="C5" s="5" t="s">
        <v>23</v>
      </c>
      <c r="D5" s="5"/>
      <c r="E5" s="5"/>
      <c r="F5" s="5"/>
      <c r="G5" s="22"/>
    </row>
    <row r="6" spans="1:7" s="11" customFormat="1" ht="21.75" customHeight="1">
      <c r="A6" s="21" t="s">
        <v>3</v>
      </c>
      <c r="B6" s="5"/>
      <c r="C6" s="5" t="s">
        <v>25</v>
      </c>
      <c r="D6" s="5"/>
      <c r="E6" s="5"/>
      <c r="F6" s="5"/>
      <c r="G6" s="22"/>
    </row>
    <row r="7" spans="1:7" s="11" customFormat="1" ht="21.75" customHeight="1" thickBot="1">
      <c r="A7" s="23" t="s">
        <v>4</v>
      </c>
      <c r="B7" s="24"/>
      <c r="C7" s="24" t="s">
        <v>26</v>
      </c>
      <c r="D7" s="24"/>
      <c r="E7" s="24"/>
      <c r="F7" s="24"/>
      <c r="G7" s="25"/>
    </row>
    <row r="8" spans="1:7" s="11" customFormat="1" ht="15.75" customHeight="1" thickTop="1">
      <c r="A8" s="2"/>
      <c r="B8" s="2"/>
      <c r="C8" s="5"/>
      <c r="D8" s="5"/>
      <c r="E8" s="5"/>
      <c r="F8" s="5"/>
      <c r="G8" s="5"/>
    </row>
    <row r="9" spans="1:7" s="11" customFormat="1" ht="17.25" customHeight="1">
      <c r="A9" s="78" t="s">
        <v>5</v>
      </c>
      <c r="B9" s="78"/>
      <c r="C9" s="78"/>
      <c r="D9" s="78"/>
      <c r="E9" s="78"/>
      <c r="F9" s="78"/>
      <c r="G9" s="78"/>
    </row>
    <row r="10" spans="1:7" s="11" customFormat="1" ht="42.75" customHeight="1">
      <c r="A10" s="79" t="s">
        <v>29</v>
      </c>
      <c r="B10" s="79"/>
      <c r="C10" s="79"/>
      <c r="D10" s="79"/>
      <c r="E10" s="79"/>
      <c r="F10" s="79"/>
      <c r="G10" s="79"/>
    </row>
    <row r="11" spans="1:7" s="11" customFormat="1" ht="56.25" customHeight="1">
      <c r="A11" s="79" t="s">
        <v>32</v>
      </c>
      <c r="B11" s="79"/>
      <c r="C11" s="79"/>
      <c r="D11" s="79"/>
      <c r="E11" s="79"/>
      <c r="F11" s="79"/>
      <c r="G11" s="79"/>
    </row>
    <row r="12" spans="1:7" s="11" customFormat="1" ht="44.25" customHeight="1">
      <c r="A12" s="79" t="s">
        <v>30</v>
      </c>
      <c r="B12" s="79"/>
      <c r="C12" s="79"/>
      <c r="D12" s="79"/>
      <c r="E12" s="79"/>
      <c r="F12" s="79"/>
      <c r="G12" s="79"/>
    </row>
    <row r="13" spans="1:7" s="11" customFormat="1" ht="18" customHeight="1" thickBot="1">
      <c r="A13" s="1" t="s">
        <v>6</v>
      </c>
      <c r="B13" s="2"/>
      <c r="C13" s="2"/>
      <c r="D13" s="2"/>
      <c r="E13" s="2"/>
      <c r="F13" s="2"/>
      <c r="G13" s="2"/>
    </row>
    <row r="14" spans="1:7" s="11" customFormat="1" ht="21.75" customHeight="1">
      <c r="A14" s="26" t="s">
        <v>7</v>
      </c>
      <c r="B14" s="27" t="s">
        <v>8</v>
      </c>
      <c r="C14" s="27" t="s">
        <v>9</v>
      </c>
      <c r="D14" s="27">
        <v>2008</v>
      </c>
      <c r="E14" s="27">
        <v>2009</v>
      </c>
      <c r="F14" s="28">
        <v>2010</v>
      </c>
      <c r="G14" s="29">
        <v>2011</v>
      </c>
    </row>
    <row r="15" spans="1:7" s="11" customFormat="1" ht="21.75" customHeight="1">
      <c r="A15" s="30"/>
      <c r="B15" s="32" t="s">
        <v>10</v>
      </c>
      <c r="C15" s="32" t="s">
        <v>11</v>
      </c>
      <c r="D15" s="33"/>
      <c r="E15" s="33"/>
      <c r="F15" s="34"/>
      <c r="G15" s="35"/>
    </row>
    <row r="16" spans="1:7" s="11" customFormat="1" ht="33" customHeight="1">
      <c r="A16" s="30" t="s">
        <v>21</v>
      </c>
      <c r="B16" s="36">
        <v>10</v>
      </c>
      <c r="C16" s="71" t="s">
        <v>28</v>
      </c>
      <c r="D16" s="61">
        <v>249114</v>
      </c>
      <c r="E16" s="61">
        <v>4655896.884254211</v>
      </c>
      <c r="F16" s="62">
        <f>E16*1.05</f>
        <v>4888691.7284669215</v>
      </c>
      <c r="G16" s="63">
        <f>F16*1.05</f>
        <v>5133126.314890267</v>
      </c>
    </row>
    <row r="17" spans="1:7" s="11" customFormat="1" ht="30.75" customHeight="1">
      <c r="A17" s="30"/>
      <c r="B17" s="36"/>
      <c r="C17" s="58"/>
      <c r="D17" s="64"/>
      <c r="E17" s="61"/>
      <c r="F17" s="62"/>
      <c r="G17" s="63"/>
    </row>
    <row r="18" spans="1:7" s="11" customFormat="1" ht="21.75" customHeight="1" thickBot="1">
      <c r="A18" s="60"/>
      <c r="B18" s="39" t="s">
        <v>12</v>
      </c>
      <c r="C18" s="59"/>
      <c r="D18" s="65">
        <f>SUM(D16:D17)</f>
        <v>249114</v>
      </c>
      <c r="E18" s="65">
        <f>SUM(E16:E17)</f>
        <v>4655896.884254211</v>
      </c>
      <c r="F18" s="65">
        <f>SUM(F16:F17)</f>
        <v>4888691.7284669215</v>
      </c>
      <c r="G18" s="65">
        <f>SUM(G16:G17)</f>
        <v>5133126.314890267</v>
      </c>
    </row>
    <row r="19" spans="1:7" s="11" customFormat="1" ht="21.75" customHeight="1">
      <c r="A19" s="75" t="s">
        <v>31</v>
      </c>
      <c r="B19" s="5"/>
      <c r="C19" s="48"/>
      <c r="D19" s="41"/>
      <c r="E19" s="41"/>
      <c r="F19" s="41"/>
      <c r="G19" s="41"/>
    </row>
    <row r="20" spans="1:7" s="11" customFormat="1" ht="18" customHeight="1">
      <c r="A20" s="5"/>
      <c r="B20" s="5"/>
      <c r="C20" s="5"/>
      <c r="D20" s="41"/>
      <c r="E20" s="41"/>
      <c r="F20" s="41"/>
      <c r="G20" s="41"/>
    </row>
    <row r="21" spans="1:7" s="11" customFormat="1" ht="21.75" customHeight="1" thickBot="1">
      <c r="A21" s="4" t="s">
        <v>13</v>
      </c>
      <c r="B21" s="5"/>
      <c r="C21" s="2"/>
      <c r="D21" s="2"/>
      <c r="E21" s="2"/>
      <c r="F21" s="2"/>
      <c r="G21" s="2"/>
    </row>
    <row r="22" spans="1:7" s="11" customFormat="1" ht="21.75" customHeight="1">
      <c r="A22" s="26" t="s">
        <v>7</v>
      </c>
      <c r="B22" s="27" t="s">
        <v>8</v>
      </c>
      <c r="C22" s="27" t="s">
        <v>14</v>
      </c>
      <c r="D22" s="27">
        <v>2008</v>
      </c>
      <c r="E22" s="27">
        <v>2009</v>
      </c>
      <c r="F22" s="28">
        <v>2010</v>
      </c>
      <c r="G22" s="29">
        <v>2011</v>
      </c>
    </row>
    <row r="23" spans="1:7" s="11" customFormat="1" ht="21.75" customHeight="1">
      <c r="A23" s="30"/>
      <c r="B23" s="32" t="s">
        <v>10</v>
      </c>
      <c r="C23" s="32"/>
      <c r="D23" s="33"/>
      <c r="E23" s="33"/>
      <c r="F23" s="34"/>
      <c r="G23" s="35"/>
    </row>
    <row r="24" spans="1:7" s="11" customFormat="1" ht="21.75" customHeight="1">
      <c r="A24" s="30" t="s">
        <v>20</v>
      </c>
      <c r="B24" s="36">
        <v>10</v>
      </c>
      <c r="C24" s="32" t="s">
        <v>24</v>
      </c>
      <c r="D24" s="61">
        <v>284779</v>
      </c>
      <c r="E24" s="61">
        <v>4308278.090010047</v>
      </c>
      <c r="F24" s="61">
        <f>(E24-250000)*1.0973246</f>
        <v>4453248.381809039</v>
      </c>
      <c r="G24" s="61">
        <f>F24*1.05</f>
        <v>4675910.800899492</v>
      </c>
    </row>
    <row r="25" spans="1:7" s="11" customFormat="1" ht="21.75" customHeight="1">
      <c r="A25" s="30"/>
      <c r="B25" s="36"/>
      <c r="C25" s="32"/>
      <c r="D25" s="64"/>
      <c r="E25" s="61"/>
      <c r="F25" s="62"/>
      <c r="G25" s="63"/>
    </row>
    <row r="26" spans="1:7" s="11" customFormat="1" ht="21.75" customHeight="1">
      <c r="A26" s="30"/>
      <c r="B26" s="37"/>
      <c r="C26" s="32"/>
      <c r="D26" s="61"/>
      <c r="E26" s="61"/>
      <c r="F26" s="62"/>
      <c r="G26" s="63"/>
    </row>
    <row r="27" spans="1:8" s="11" customFormat="1" ht="21.75" customHeight="1" thickBot="1">
      <c r="A27" s="38"/>
      <c r="B27" s="40"/>
      <c r="C27" s="40"/>
      <c r="D27" s="65">
        <f>D24+D25+D26</f>
        <v>284779</v>
      </c>
      <c r="E27" s="65">
        <f>E24+E25+E26</f>
        <v>4308278.090010047</v>
      </c>
      <c r="F27" s="65">
        <f>F24+F25+F26</f>
        <v>4453248.381809039</v>
      </c>
      <c r="G27" s="65">
        <f>G24+G25+G26</f>
        <v>4675910.800899492</v>
      </c>
      <c r="H27" s="43"/>
    </row>
    <row r="28" spans="1:8" s="11" customFormat="1" ht="21.75" customHeight="1">
      <c r="A28" s="5"/>
      <c r="B28" s="5"/>
      <c r="C28" s="5"/>
      <c r="D28" s="41"/>
      <c r="E28" s="41"/>
      <c r="F28" s="41"/>
      <c r="G28" s="41"/>
      <c r="H28" s="43"/>
    </row>
    <row r="29" spans="1:7" s="11" customFormat="1" ht="15" customHeight="1">
      <c r="A29" s="2"/>
      <c r="B29" s="2"/>
      <c r="C29" s="2"/>
      <c r="D29" s="6"/>
      <c r="E29" s="6"/>
      <c r="F29" s="6"/>
      <c r="G29" s="6"/>
    </row>
    <row r="30" spans="1:7" s="11" customFormat="1" ht="21.75" customHeight="1" thickBot="1">
      <c r="A30" s="44" t="s">
        <v>33</v>
      </c>
      <c r="B30" s="5"/>
      <c r="C30" s="5"/>
      <c r="D30" s="2"/>
      <c r="E30" s="2"/>
      <c r="F30" s="2"/>
      <c r="G30" s="2"/>
    </row>
    <row r="31" spans="1:9" s="11" customFormat="1" ht="21.75" customHeight="1">
      <c r="A31" s="45"/>
      <c r="B31" s="46"/>
      <c r="C31" s="47"/>
      <c r="D31" s="27">
        <v>2008</v>
      </c>
      <c r="E31" s="27">
        <v>2009</v>
      </c>
      <c r="F31" s="28">
        <v>2010</v>
      </c>
      <c r="G31" s="29">
        <v>2011</v>
      </c>
      <c r="H31" s="48"/>
      <c r="I31" s="48"/>
    </row>
    <row r="32" spans="1:9" s="11" customFormat="1" ht="21.75" customHeight="1">
      <c r="A32" s="74" t="s">
        <v>17</v>
      </c>
      <c r="B32" s="50"/>
      <c r="C32" s="51"/>
      <c r="D32" s="66">
        <v>184366</v>
      </c>
      <c r="E32" s="66">
        <v>3472070.2900100467</v>
      </c>
      <c r="F32" s="66">
        <f>E32*1.1</f>
        <v>3819277.3190110517</v>
      </c>
      <c r="G32" s="66">
        <f>F32*1.05</f>
        <v>4010241.1849616044</v>
      </c>
      <c r="H32" s="48"/>
      <c r="I32" s="48"/>
    </row>
    <row r="33" spans="1:9" s="11" customFormat="1" ht="21.75" customHeight="1">
      <c r="A33" s="74" t="s">
        <v>22</v>
      </c>
      <c r="B33" s="49"/>
      <c r="C33" s="42"/>
      <c r="D33" s="61">
        <v>25413</v>
      </c>
      <c r="E33" s="66">
        <v>217159.8</v>
      </c>
      <c r="F33" s="66">
        <f>E33*1.05</f>
        <v>228017.79</v>
      </c>
      <c r="G33" s="66">
        <f>F33*1.05</f>
        <v>239418.67950000003</v>
      </c>
      <c r="H33" s="52"/>
      <c r="I33" s="52"/>
    </row>
    <row r="34" spans="1:9" s="11" customFormat="1" ht="21.75" customHeight="1">
      <c r="A34" s="74" t="s">
        <v>18</v>
      </c>
      <c r="B34" s="49"/>
      <c r="C34" s="42"/>
      <c r="D34" s="61">
        <f>15000*5</f>
        <v>75000</v>
      </c>
      <c r="E34" s="72">
        <v>250000</v>
      </c>
      <c r="F34" s="62">
        <v>0</v>
      </c>
      <c r="G34" s="63"/>
      <c r="H34" s="52"/>
      <c r="I34" s="52"/>
    </row>
    <row r="35" spans="1:7" s="11" customFormat="1" ht="21.75" customHeight="1">
      <c r="A35" s="74" t="s">
        <v>19</v>
      </c>
      <c r="B35" s="31"/>
      <c r="C35" s="42"/>
      <c r="D35" s="61">
        <v>0</v>
      </c>
      <c r="E35" s="61">
        <v>369048</v>
      </c>
      <c r="F35" s="62">
        <f>E35*1.1</f>
        <v>405952.80000000005</v>
      </c>
      <c r="G35" s="63">
        <f>F35*1.05</f>
        <v>426250.44000000006</v>
      </c>
    </row>
    <row r="36" spans="1:7" s="11" customFormat="1" ht="21.75" customHeight="1">
      <c r="A36" s="53"/>
      <c r="B36" s="54"/>
      <c r="C36" s="55"/>
      <c r="D36" s="67"/>
      <c r="E36" s="67"/>
      <c r="F36" s="68"/>
      <c r="G36" s="69"/>
    </row>
    <row r="37" spans="1:9" s="11" customFormat="1" ht="21.75" customHeight="1" thickBot="1">
      <c r="A37" s="38" t="s">
        <v>15</v>
      </c>
      <c r="B37" s="39"/>
      <c r="C37" s="56"/>
      <c r="D37" s="65">
        <f>SUM(D32:D36)</f>
        <v>284779</v>
      </c>
      <c r="E37" s="65">
        <f>SUM(E32:E36)</f>
        <v>4308278.090010047</v>
      </c>
      <c r="F37" s="65">
        <f>SUM(F32:F36)</f>
        <v>4453247.909011052</v>
      </c>
      <c r="G37" s="65">
        <f>SUM(G32:G36)</f>
        <v>4675910.304461605</v>
      </c>
      <c r="H37" s="57"/>
      <c r="I37" s="57"/>
    </row>
    <row r="38" spans="1:9" s="11" customFormat="1" ht="21.75" customHeight="1">
      <c r="A38" s="76" t="s">
        <v>34</v>
      </c>
      <c r="B38" s="2"/>
      <c r="C38" s="2"/>
      <c r="D38" s="3"/>
      <c r="E38" s="3"/>
      <c r="F38" s="73"/>
      <c r="G38" s="3"/>
      <c r="H38" s="57"/>
      <c r="I38" s="57"/>
    </row>
    <row r="39" spans="1:7" ht="27.75" customHeight="1">
      <c r="A39" s="77"/>
      <c r="B39" s="77"/>
      <c r="C39" s="77"/>
      <c r="D39" s="77"/>
      <c r="E39" s="77"/>
      <c r="F39" s="77"/>
      <c r="G39" s="77"/>
    </row>
  </sheetData>
  <sheetProtection/>
  <mergeCells count="5">
    <mergeCell ref="A39:G39"/>
    <mergeCell ref="A9:G9"/>
    <mergeCell ref="A10:G10"/>
    <mergeCell ref="A11:G11"/>
    <mergeCell ref="A12:G12"/>
  </mergeCells>
  <printOptions/>
  <pageMargins left="0.75" right="0.75" top="0.89" bottom="0.88" header="0.5" footer="0.5"/>
  <pageSetup fitToHeight="1" fitToWidth="1" horizontalDpi="600" verticalDpi="600" orientation="portrait" scale="7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2008-11-19T01:42:51Z</cp:lastPrinted>
  <dcterms:created xsi:type="dcterms:W3CDTF">1999-06-02T23:29:55Z</dcterms:created>
  <dcterms:modified xsi:type="dcterms:W3CDTF">2009-02-20T16:44:06Z</dcterms:modified>
  <cp:category/>
  <cp:version/>
  <cp:contentType/>
  <cp:contentStatus/>
</cp:coreProperties>
</file>