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14 Collect Levy Fiscal Note" sheetId="1" r:id="rId1"/>
  </sheets>
  <definedNames>
    <definedName name="_xlnm.Print_Area" localSheetId="0">'2014 Collect Levy Fiscal Note'!$A$1:$J$40</definedName>
  </definedNames>
  <calcPr fullCalcOnLoad="1"/>
</workbook>
</file>

<file path=xl/sharedStrings.xml><?xml version="1.0" encoding="utf-8"?>
<sst xmlns="http://schemas.openxmlformats.org/spreadsheetml/2006/main" count="38" uniqueCount="35">
  <si>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</si>
  <si>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</si>
  <si>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</si>
  <si>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</si>
  <si>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</si>
  <si>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</si>
  <si>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</si>
  <si>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Capital Outlay</t>
  </si>
  <si>
    <t>Other</t>
  </si>
  <si>
    <t>Department Code</t>
  </si>
  <si>
    <t>Revenue:</t>
  </si>
  <si>
    <t>Expenditures:</t>
  </si>
  <si>
    <t>Expenditures by Category</t>
  </si>
  <si>
    <t xml:space="preserve">Assumptions: </t>
  </si>
  <si>
    <r>
      <t xml:space="preserve">Note Prepared By: </t>
    </r>
    <r>
      <rPr>
        <sz val="10.5"/>
        <color indexed="8"/>
        <rFont val="Univers"/>
        <family val="0"/>
      </rPr>
      <t>Jerry M. Hughs, Finance Manager</t>
    </r>
  </si>
  <si>
    <r>
      <t xml:space="preserve">Note Reviewed By: </t>
    </r>
    <r>
      <rPr>
        <sz val="10.5"/>
        <color indexed="8"/>
        <rFont val="Univers"/>
        <family val="0"/>
      </rPr>
      <t>Katy Terry, Assistant Director</t>
    </r>
  </si>
  <si>
    <t>XXXX</t>
  </si>
  <si>
    <t>2014-2019 Parks Levy</t>
  </si>
  <si>
    <t>Ordinance/Motion No. 2013-XXXX</t>
  </si>
  <si>
    <t>A64000</t>
  </si>
  <si>
    <r>
      <t xml:space="preserve">Parks Levy Collection Sub-Fund/ Parks and Recreation </t>
    </r>
    <r>
      <rPr>
        <vertAlign val="superscript"/>
        <sz val="10.5"/>
        <rFont val="Univers"/>
        <family val="0"/>
      </rPr>
      <t>1</t>
    </r>
  </si>
  <si>
    <r>
      <t xml:space="preserve">Parks Levy Subfund/
Parks and Recreation </t>
    </r>
    <r>
      <rPr>
        <vertAlign val="superscript"/>
        <sz val="10.5"/>
        <rFont val="Univers"/>
        <family val="0"/>
      </rPr>
      <t>2</t>
    </r>
  </si>
  <si>
    <r>
      <t xml:space="preserve">Parks Capital Fund/
Parks and Recreation </t>
    </r>
    <r>
      <rPr>
        <vertAlign val="superscript"/>
        <sz val="10.5"/>
        <rFont val="Univers"/>
        <family val="0"/>
      </rPr>
      <t>3</t>
    </r>
  </si>
  <si>
    <r>
      <t xml:space="preserve">Cities </t>
    </r>
    <r>
      <rPr>
        <vertAlign val="superscript"/>
        <sz val="10.5"/>
        <rFont val="Univers"/>
        <family val="0"/>
      </rPr>
      <t>4</t>
    </r>
  </si>
  <si>
    <r>
      <t xml:space="preserve">Woodland Park Zoo </t>
    </r>
    <r>
      <rPr>
        <vertAlign val="superscript"/>
        <sz val="10.5"/>
        <rFont val="Univers"/>
        <family val="0"/>
      </rPr>
      <t>5</t>
    </r>
  </si>
  <si>
    <r>
      <rPr>
        <vertAlign val="superscript"/>
        <sz val="10.5"/>
        <rFont val="Univers"/>
        <family val="0"/>
      </rPr>
      <t>6</t>
    </r>
    <r>
      <rPr>
        <sz val="10.5"/>
        <rFont val="Univers"/>
        <family val="2"/>
      </rPr>
      <t xml:space="preserve">  Salary &amp; benefits and supplies &amp; services reflect historic ratios for Parks.</t>
    </r>
  </si>
  <si>
    <r>
      <t xml:space="preserve">Salaries &amp; Benefits </t>
    </r>
    <r>
      <rPr>
        <vertAlign val="superscript"/>
        <sz val="10.5"/>
        <rFont val="Univers"/>
        <family val="0"/>
      </rPr>
      <t>6</t>
    </r>
  </si>
  <si>
    <r>
      <t xml:space="preserve">Supplies and Services </t>
    </r>
    <r>
      <rPr>
        <vertAlign val="superscript"/>
        <sz val="10.5"/>
        <rFont val="Univers"/>
        <family val="0"/>
      </rPr>
      <t>6</t>
    </r>
  </si>
  <si>
    <r>
      <t xml:space="preserve">Affected Agency and/or Agencies: </t>
    </r>
    <r>
      <rPr>
        <sz val="10.5"/>
        <color indexed="8"/>
        <rFont val="Univers"/>
        <family val="0"/>
      </rPr>
      <t>Parks and Recreation Division, Department of Natural Resources and Parks</t>
    </r>
  </si>
  <si>
    <r>
      <rPr>
        <vertAlign val="superscript"/>
        <sz val="10.5"/>
        <rFont val="Univers"/>
        <family val="0"/>
      </rPr>
      <t>4</t>
    </r>
    <r>
      <rPr>
        <sz val="10.5"/>
        <rFont val="Univers"/>
        <family val="2"/>
      </rPr>
      <t xml:space="preserve">  Distribution to the cities in King County assumed at levy rate of 1.32¢ in 2014.</t>
    </r>
  </si>
  <si>
    <r>
      <rPr>
        <vertAlign val="superscript"/>
        <sz val="10.5"/>
        <rFont val="Univers"/>
        <family val="0"/>
      </rPr>
      <t>5</t>
    </r>
    <r>
      <rPr>
        <sz val="10.5"/>
        <rFont val="Univers"/>
        <family val="2"/>
      </rPr>
      <t xml:space="preserve">  Distribution to the Woodland Park Zoo assumed at levy rate of 1.32¢ in 2014.</t>
    </r>
  </si>
  <si>
    <r>
      <rPr>
        <vertAlign val="superscript"/>
        <sz val="10.5"/>
        <rFont val="Univers"/>
        <family val="0"/>
      </rPr>
      <t>1</t>
    </r>
    <r>
      <rPr>
        <sz val="10.5"/>
        <rFont val="Univers"/>
        <family val="2"/>
      </rPr>
      <t xml:space="preserve">  2014-2019 Levy Proceeds assumed at levy rate of 18.91¢ in 2014. Proceeds to be deposited into a new Parks Levy Collection Subfund prior to distribution.</t>
    </r>
  </si>
  <si>
    <r>
      <rPr>
        <vertAlign val="superscript"/>
        <sz val="10.5"/>
        <rFont val="Univers"/>
        <family val="0"/>
      </rPr>
      <t>3</t>
    </r>
    <r>
      <rPr>
        <sz val="10.5"/>
        <rFont val="Univers"/>
        <family val="2"/>
      </rPr>
      <t xml:space="preserve">  Distribution to the Parks Capital Fund assumed at levy rate of 7.38¢ in 2014. Of this amount, 0.30¢ will fund activities in parks operations for stewardship of new open space to be acquired over the life of the levy.</t>
    </r>
  </si>
  <si>
    <r>
      <rPr>
        <vertAlign val="superscript"/>
        <sz val="10.5"/>
        <rFont val="Univers"/>
        <family val="0"/>
      </rPr>
      <t>2</t>
    </r>
    <r>
      <rPr>
        <sz val="10.5"/>
        <rFont val="Univers"/>
        <family val="2"/>
      </rPr>
      <t xml:space="preserve">  Distribution to the Parks Levy Subfund assumed at levy rate of 8.89¢ in 2014 for Parks operations and maintenance, preservation and protection of the Eastside Rail Corridor, the Community Partnerships and Grants program, 4-H Program support, and safety patrols.</t>
    </r>
  </si>
  <si>
    <t>Title: King County Parks Support Levy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</si>
</sst>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%"/>
    <numFmt numFmtId="173" formatCode="#,##0.00000000_);[Red]\(#,##0.00000000\)"/>
  </numFmts>
  <fonts count="4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  <font>
      <sz val="10.5"/>
      <color indexed="8"/>
      <name val="Univers"/>
      <family val="0"/>
    </font>
    <font>
      <vertAlign val="superscript"/>
      <sz val="10.5"/>
      <name val="Univers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8" fontId="6" fillId="0" borderId="27" xfId="0" applyNumberFormat="1" applyFont="1" applyBorder="1" applyAlignment="1">
      <alignment/>
    </xf>
    <xf numFmtId="38" fontId="6" fillId="0" borderId="30" xfId="0" applyNumberFormat="1" applyFont="1" applyBorder="1" applyAlignment="1">
      <alignment/>
    </xf>
    <xf numFmtId="0" fontId="4" fillId="0" borderId="24" xfId="57" applyFont="1" applyBorder="1">
      <alignment/>
      <protection/>
    </xf>
    <xf numFmtId="38" fontId="8" fillId="0" borderId="19" xfId="0" applyNumberFormat="1" applyFont="1" applyBorder="1" applyAlignment="1">
      <alignment horizontal="right"/>
    </xf>
    <xf numFmtId="38" fontId="8" fillId="0" borderId="31" xfId="0" applyNumberFormat="1" applyFont="1" applyBorder="1" applyAlignment="1">
      <alignment horizontal="right"/>
    </xf>
    <xf numFmtId="38" fontId="8" fillId="0" borderId="32" xfId="0" applyNumberFormat="1" applyFont="1" applyBorder="1" applyAlignment="1">
      <alignment horizontal="right"/>
    </xf>
    <xf numFmtId="38" fontId="4" fillId="0" borderId="19" xfId="0" applyNumberFormat="1" applyFont="1" applyBorder="1" applyAlignment="1">
      <alignment horizontal="right"/>
    </xf>
    <xf numFmtId="38" fontId="4" fillId="0" borderId="31" xfId="0" applyNumberFormat="1" applyFont="1" applyBorder="1" applyAlignment="1">
      <alignment horizontal="right"/>
    </xf>
    <xf numFmtId="38" fontId="4" fillId="0" borderId="32" xfId="0" applyNumberFormat="1" applyFont="1" applyBorder="1" applyAlignment="1">
      <alignment horizontal="right"/>
    </xf>
    <xf numFmtId="38" fontId="4" fillId="0" borderId="19" xfId="42" applyNumberFormat="1" applyFont="1" applyBorder="1" applyAlignment="1">
      <alignment horizontal="right"/>
    </xf>
    <xf numFmtId="0" fontId="4" fillId="0" borderId="19" xfId="0" applyFont="1" applyBorder="1" applyAlignment="1">
      <alignment horizontal="center" wrapText="1"/>
    </xf>
    <xf numFmtId="0" fontId="0" fillId="0" borderId="0" xfId="0" applyBorder="1" applyAlignment="1">
      <alignment horizontal="centerContinuous"/>
    </xf>
    <xf numFmtId="0" fontId="4" fillId="0" borderId="24" xfId="56" applyFont="1" applyBorder="1">
      <alignment/>
      <protection/>
    </xf>
    <xf numFmtId="0" fontId="0" fillId="0" borderId="0" xfId="56" applyFill="1" applyAlignment="1">
      <alignment wrapText="1"/>
      <protection/>
    </xf>
    <xf numFmtId="0" fontId="0" fillId="0" borderId="0" xfId="56" applyFill="1">
      <alignment/>
      <protection/>
    </xf>
    <xf numFmtId="0" fontId="4" fillId="0" borderId="0" xfId="56" applyFont="1" applyFill="1" applyBorder="1" applyAlignment="1">
      <alignment wrapText="1"/>
      <protection/>
    </xf>
    <xf numFmtId="0" fontId="4" fillId="0" borderId="0" xfId="56" applyFont="1" applyFill="1" applyBorder="1" applyAlignment="1">
      <alignment horizontal="left"/>
      <protection/>
    </xf>
    <xf numFmtId="0" fontId="4" fillId="0" borderId="33" xfId="0" applyFont="1" applyBorder="1" applyAlignment="1">
      <alignment horizontal="center"/>
    </xf>
    <xf numFmtId="0" fontId="4" fillId="0" borderId="0" xfId="56" applyFont="1" applyFill="1" applyBorder="1" applyAlignment="1">
      <alignment wrapText="1"/>
      <protection/>
    </xf>
    <xf numFmtId="0" fontId="0" fillId="0" borderId="0" xfId="56" applyFill="1" applyAlignment="1">
      <alignment wrapText="1"/>
      <protection/>
    </xf>
    <xf numFmtId="0" fontId="4" fillId="0" borderId="24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0" fillId="33" borderId="0" xfId="0" applyFill="1" applyBorder="1" applyAlignment="1">
      <alignment wrapText="1"/>
    </xf>
    <xf numFmtId="0" fontId="4" fillId="0" borderId="34" xfId="0" applyFont="1" applyBorder="1" applyAlignment="1">
      <alignment vertical="top" wrapText="1"/>
    </xf>
    <xf numFmtId="0" fontId="0" fillId="0" borderId="34" xfId="0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CIP Correction Fiscal Not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4" sqref="A4:H4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  <col min="9" max="9" width="13.7109375" style="0" customWidth="1"/>
    <col min="10" max="10" width="14.140625" style="0" customWidth="1"/>
  </cols>
  <sheetData>
    <row r="1" spans="1:10" ht="15.75">
      <c r="A1" s="1"/>
      <c r="B1" s="2"/>
      <c r="C1" s="2"/>
      <c r="D1" s="38" t="s">
        <v>0</v>
      </c>
      <c r="E1" s="3"/>
      <c r="F1" s="2"/>
      <c r="G1" s="2"/>
      <c r="H1" s="2"/>
      <c r="I1" s="2"/>
      <c r="J1" s="2"/>
    </row>
    <row r="2" spans="1:10" ht="14.25" thickBot="1">
      <c r="A2" s="25"/>
      <c r="B2" s="3"/>
      <c r="C2" s="3"/>
      <c r="D2" s="3"/>
      <c r="E2" s="3"/>
      <c r="F2" s="3"/>
      <c r="G2" s="3"/>
      <c r="H2" s="3"/>
      <c r="I2" s="3"/>
      <c r="J2" s="3"/>
    </row>
    <row r="3" spans="1:10" ht="18" customHeight="1" thickTop="1">
      <c r="A3" s="4" t="s">
        <v>18</v>
      </c>
      <c r="B3" s="5"/>
      <c r="C3" s="6"/>
      <c r="D3" s="6"/>
      <c r="E3" s="6"/>
      <c r="F3" s="6"/>
      <c r="G3" s="6"/>
      <c r="H3" s="6"/>
      <c r="I3" s="6"/>
      <c r="J3" s="7"/>
    </row>
    <row r="4" spans="1:10" ht="13.5">
      <c r="A4" s="61" t="s">
        <v>34</v>
      </c>
      <c r="B4" s="62"/>
      <c r="C4" s="62"/>
      <c r="D4" s="62"/>
      <c r="E4" s="62"/>
      <c r="F4" s="62"/>
      <c r="G4" s="62"/>
      <c r="H4" s="62"/>
      <c r="I4" s="50"/>
      <c r="J4" s="10"/>
    </row>
    <row r="5" spans="1:10" ht="18" customHeight="1">
      <c r="A5" s="8" t="s">
        <v>28</v>
      </c>
      <c r="B5" s="9"/>
      <c r="C5" s="9"/>
      <c r="D5" s="9"/>
      <c r="E5" s="9"/>
      <c r="F5" s="9"/>
      <c r="G5" s="9"/>
      <c r="H5" s="9"/>
      <c r="I5" s="9"/>
      <c r="J5" s="10"/>
    </row>
    <row r="6" spans="1:10" ht="18" customHeight="1">
      <c r="A6" s="8" t="s">
        <v>14</v>
      </c>
      <c r="B6" s="9"/>
      <c r="C6" s="9"/>
      <c r="D6" s="9"/>
      <c r="E6" s="9"/>
      <c r="F6" s="9"/>
      <c r="G6" s="9"/>
      <c r="H6" s="9"/>
      <c r="I6" s="9"/>
      <c r="J6" s="10"/>
    </row>
    <row r="7" spans="1:10" ht="18" customHeight="1" thickBot="1">
      <c r="A7" s="11" t="s">
        <v>15</v>
      </c>
      <c r="B7" s="12"/>
      <c r="C7" s="12"/>
      <c r="D7" s="12"/>
      <c r="E7" s="12"/>
      <c r="F7" s="12"/>
      <c r="G7" s="12"/>
      <c r="H7" s="12"/>
      <c r="I7" s="12"/>
      <c r="J7" s="13"/>
    </row>
    <row r="8" spans="1:10" ht="18" customHeight="1" thickTop="1">
      <c r="A8" s="14"/>
      <c r="C8" s="14"/>
      <c r="D8" s="9"/>
      <c r="E8" s="9"/>
      <c r="F8" s="9"/>
      <c r="G8" s="9"/>
      <c r="H8" s="9"/>
      <c r="I8" s="9"/>
      <c r="J8" s="9"/>
    </row>
    <row r="9" spans="1:10" ht="18" customHeight="1">
      <c r="A9" s="9" t="s">
        <v>1</v>
      </c>
      <c r="C9" s="14"/>
      <c r="D9" s="14"/>
      <c r="E9" s="14"/>
      <c r="F9" s="14"/>
      <c r="G9" s="14"/>
      <c r="H9" s="14"/>
      <c r="I9" s="14"/>
      <c r="J9" s="14"/>
    </row>
    <row r="10" spans="1:10" ht="18" customHeight="1" thickBot="1">
      <c r="A10" s="37" t="s">
        <v>10</v>
      </c>
      <c r="B10" s="9"/>
      <c r="C10" s="14"/>
      <c r="D10" s="14"/>
      <c r="E10" s="14"/>
      <c r="F10" s="14"/>
      <c r="G10" s="14"/>
      <c r="H10" s="14"/>
      <c r="I10" s="14"/>
      <c r="J10" s="14"/>
    </row>
    <row r="11" spans="1:10" ht="18" customHeight="1">
      <c r="A11" s="26" t="s">
        <v>2</v>
      </c>
      <c r="B11" s="27"/>
      <c r="C11" s="28" t="s">
        <v>5</v>
      </c>
      <c r="D11" s="28" t="s">
        <v>6</v>
      </c>
      <c r="E11" s="28">
        <v>2014</v>
      </c>
      <c r="F11" s="28">
        <f>+E11+1</f>
        <v>2015</v>
      </c>
      <c r="G11" s="28">
        <f>+F11+1</f>
        <v>2016</v>
      </c>
      <c r="H11" s="28">
        <f>+G11+1</f>
        <v>2017</v>
      </c>
      <c r="I11" s="28">
        <f>+H11+1</f>
        <v>2018</v>
      </c>
      <c r="J11" s="56">
        <f>+I11+1</f>
        <v>2019</v>
      </c>
    </row>
    <row r="12" spans="1:10" ht="33" customHeight="1">
      <c r="A12" s="59" t="s">
        <v>20</v>
      </c>
      <c r="B12" s="60"/>
      <c r="C12" s="16" t="s">
        <v>16</v>
      </c>
      <c r="D12" s="49" t="s">
        <v>17</v>
      </c>
      <c r="E12" s="42">
        <v>59962492.831971705</v>
      </c>
      <c r="F12" s="42">
        <v>61848367.50632585</v>
      </c>
      <c r="G12" s="43">
        <v>63770632.15947461</v>
      </c>
      <c r="H12" s="42">
        <v>65798847.236775324</v>
      </c>
      <c r="I12" s="43">
        <v>67951008.49288402</v>
      </c>
      <c r="J12" s="44">
        <v>70216856.44349597</v>
      </c>
    </row>
    <row r="13" spans="1:10" ht="18" customHeight="1">
      <c r="A13" s="29"/>
      <c r="B13" s="15"/>
      <c r="C13" s="18"/>
      <c r="D13" s="16"/>
      <c r="E13" s="45"/>
      <c r="F13" s="45"/>
      <c r="G13" s="46"/>
      <c r="H13" s="45"/>
      <c r="I13" s="46"/>
      <c r="J13" s="47"/>
    </row>
    <row r="14" spans="1:10" ht="18" customHeight="1">
      <c r="A14" s="29"/>
      <c r="B14" s="15"/>
      <c r="C14" s="18"/>
      <c r="D14" s="16"/>
      <c r="E14" s="45"/>
      <c r="F14" s="45"/>
      <c r="G14" s="46"/>
      <c r="H14" s="45"/>
      <c r="I14" s="46"/>
      <c r="J14" s="47"/>
    </row>
    <row r="15" spans="1:10" ht="18" customHeight="1">
      <c r="A15" s="29"/>
      <c r="B15" s="15"/>
      <c r="C15" s="18"/>
      <c r="D15" s="17"/>
      <c r="E15" s="48"/>
      <c r="F15" s="45"/>
      <c r="G15" s="46"/>
      <c r="H15" s="45"/>
      <c r="I15" s="46"/>
      <c r="J15" s="47"/>
    </row>
    <row r="16" spans="1:10" ht="18" customHeight="1" thickBot="1">
      <c r="A16" s="30"/>
      <c r="B16" s="31" t="s">
        <v>3</v>
      </c>
      <c r="C16" s="32"/>
      <c r="D16" s="32"/>
      <c r="E16" s="39">
        <f aca="true" t="shared" si="0" ref="E16:J16">SUM(E12:E15)</f>
        <v>59962492.831971705</v>
      </c>
      <c r="F16" s="39">
        <f t="shared" si="0"/>
        <v>61848367.50632585</v>
      </c>
      <c r="G16" s="39">
        <f t="shared" si="0"/>
        <v>63770632.15947461</v>
      </c>
      <c r="H16" s="39">
        <f t="shared" si="0"/>
        <v>65798847.236775324</v>
      </c>
      <c r="I16" s="39">
        <f t="shared" si="0"/>
        <v>67951008.49288402</v>
      </c>
      <c r="J16" s="40">
        <f t="shared" si="0"/>
        <v>70216856.44349597</v>
      </c>
    </row>
    <row r="17" spans="1:10" ht="18" customHeight="1">
      <c r="A17" s="14"/>
      <c r="B17" s="14"/>
      <c r="C17" s="14"/>
      <c r="D17" s="14"/>
      <c r="E17" s="19"/>
      <c r="F17" s="19"/>
      <c r="G17" s="19"/>
      <c r="H17" s="19"/>
      <c r="I17" s="19"/>
      <c r="J17" s="19"/>
    </row>
    <row r="18" spans="1:10" ht="18" customHeight="1" thickBot="1">
      <c r="A18" s="36" t="s">
        <v>11</v>
      </c>
      <c r="B18" s="9"/>
      <c r="C18" s="9"/>
      <c r="D18" s="14"/>
      <c r="E18" s="14"/>
      <c r="F18" s="14"/>
      <c r="G18" s="14"/>
      <c r="H18" s="14"/>
      <c r="I18" s="14"/>
      <c r="J18" s="14"/>
    </row>
    <row r="19" spans="1:10" ht="18" customHeight="1">
      <c r="A19" s="26" t="s">
        <v>2</v>
      </c>
      <c r="B19" s="27"/>
      <c r="C19" s="28" t="s">
        <v>5</v>
      </c>
      <c r="D19" s="28" t="s">
        <v>9</v>
      </c>
      <c r="E19" s="28">
        <f aca="true" t="shared" si="1" ref="E19:J19">+E11</f>
        <v>2014</v>
      </c>
      <c r="F19" s="28">
        <f t="shared" si="1"/>
        <v>2015</v>
      </c>
      <c r="G19" s="28">
        <f t="shared" si="1"/>
        <v>2016</v>
      </c>
      <c r="H19" s="28">
        <f t="shared" si="1"/>
        <v>2017</v>
      </c>
      <c r="I19" s="28">
        <f t="shared" si="1"/>
        <v>2018</v>
      </c>
      <c r="J19" s="56">
        <f t="shared" si="1"/>
        <v>2019</v>
      </c>
    </row>
    <row r="20" spans="1:10" ht="31.5" customHeight="1">
      <c r="A20" s="59" t="s">
        <v>21</v>
      </c>
      <c r="B20" s="60"/>
      <c r="C20" s="16">
        <v>1451</v>
      </c>
      <c r="D20" s="16" t="s">
        <v>19</v>
      </c>
      <c r="E20" s="42">
        <v>28182371.6310267</v>
      </c>
      <c r="F20" s="42">
        <v>29068732.72797315</v>
      </c>
      <c r="G20" s="42">
        <v>29972197.114953067</v>
      </c>
      <c r="H20" s="42">
        <v>30925458.2012844</v>
      </c>
      <c r="I20" s="42">
        <v>31936973.99165549</v>
      </c>
      <c r="J20" s="44">
        <v>33001922.528443106</v>
      </c>
    </row>
    <row r="21" spans="1:10" ht="30.75" customHeight="1">
      <c r="A21" s="59" t="s">
        <v>22</v>
      </c>
      <c r="B21" s="60"/>
      <c r="C21" s="16">
        <v>3581</v>
      </c>
      <c r="D21" s="16"/>
      <c r="E21" s="42">
        <f aca="true" t="shared" si="2" ref="E21:J21">E16-SUM(E20,E22:E23)</f>
        <v>23385372.204468966</v>
      </c>
      <c r="F21" s="42">
        <f t="shared" si="2"/>
        <v>24120863.327467076</v>
      </c>
      <c r="G21" s="42">
        <f t="shared" si="2"/>
        <v>24870546.542195097</v>
      </c>
      <c r="H21" s="42">
        <f t="shared" si="2"/>
        <v>25661550.422342382</v>
      </c>
      <c r="I21" s="42">
        <f t="shared" si="2"/>
        <v>26500893.312224768</v>
      </c>
      <c r="J21" s="44">
        <f t="shared" si="2"/>
        <v>27384574.012963437</v>
      </c>
    </row>
    <row r="22" spans="1:10" ht="18" customHeight="1">
      <c r="A22" s="51" t="s">
        <v>23</v>
      </c>
      <c r="B22" s="20"/>
      <c r="C22" s="18"/>
      <c r="D22" s="21"/>
      <c r="E22" s="42">
        <v>4197374.49823802</v>
      </c>
      <c r="F22" s="42">
        <v>4329385.72544281</v>
      </c>
      <c r="G22" s="43">
        <v>4463944.251163223</v>
      </c>
      <c r="H22" s="42">
        <v>4605919.306574273</v>
      </c>
      <c r="I22" s="43">
        <v>4756570.594501882</v>
      </c>
      <c r="J22" s="44">
        <v>4915179.951044719</v>
      </c>
    </row>
    <row r="23" spans="1:10" ht="18" customHeight="1">
      <c r="A23" s="51" t="s">
        <v>24</v>
      </c>
      <c r="B23" s="20"/>
      <c r="C23" s="17"/>
      <c r="D23" s="17"/>
      <c r="E23" s="42">
        <v>4197374.49823802</v>
      </c>
      <c r="F23" s="42">
        <v>4329385.72544281</v>
      </c>
      <c r="G23" s="43">
        <v>4463944.251163223</v>
      </c>
      <c r="H23" s="42">
        <v>4605919.306574273</v>
      </c>
      <c r="I23" s="43">
        <v>4756570.594501882</v>
      </c>
      <c r="J23" s="44">
        <v>4915179.951044719</v>
      </c>
    </row>
    <row r="24" spans="1:10" ht="18" customHeight="1" thickBot="1">
      <c r="A24" s="30"/>
      <c r="B24" s="31" t="s">
        <v>4</v>
      </c>
      <c r="C24" s="32"/>
      <c r="D24" s="32"/>
      <c r="E24" s="39">
        <f aca="true" t="shared" si="3" ref="E24:J24">SUM(E20:E23)</f>
        <v>59962492.831971705</v>
      </c>
      <c r="F24" s="39">
        <f t="shared" si="3"/>
        <v>61848367.50632585</v>
      </c>
      <c r="G24" s="39">
        <f t="shared" si="3"/>
        <v>63770632.15947461</v>
      </c>
      <c r="H24" s="39">
        <f t="shared" si="3"/>
        <v>65798847.236775324</v>
      </c>
      <c r="I24" s="39">
        <f t="shared" si="3"/>
        <v>67951008.49288402</v>
      </c>
      <c r="J24" s="40">
        <f t="shared" si="3"/>
        <v>70216856.44349597</v>
      </c>
    </row>
    <row r="25" spans="1:10" ht="18" customHeight="1">
      <c r="A25" s="14"/>
      <c r="B25" s="14"/>
      <c r="C25" s="14"/>
      <c r="D25" s="14"/>
      <c r="E25" s="19"/>
      <c r="F25" s="19"/>
      <c r="G25" s="19"/>
      <c r="H25" s="19"/>
      <c r="I25" s="19"/>
      <c r="J25" s="19"/>
    </row>
    <row r="26" spans="1:10" ht="18" customHeight="1" thickBot="1">
      <c r="A26" s="36" t="s">
        <v>12</v>
      </c>
      <c r="B26" s="9"/>
      <c r="C26" s="9"/>
      <c r="D26" s="9"/>
      <c r="E26" s="14"/>
      <c r="F26" s="14"/>
      <c r="G26" s="14"/>
      <c r="H26" s="14"/>
      <c r="I26" s="14"/>
      <c r="J26" s="14"/>
    </row>
    <row r="27" spans="1:10" ht="18" customHeight="1">
      <c r="A27" s="26"/>
      <c r="B27" s="27"/>
      <c r="C27" s="33"/>
      <c r="D27" s="34"/>
      <c r="E27" s="28">
        <f aca="true" t="shared" si="4" ref="E27:J27">+E11</f>
        <v>2014</v>
      </c>
      <c r="F27" s="28">
        <f t="shared" si="4"/>
        <v>2015</v>
      </c>
      <c r="G27" s="28">
        <f t="shared" si="4"/>
        <v>2016</v>
      </c>
      <c r="H27" s="28">
        <f t="shared" si="4"/>
        <v>2017</v>
      </c>
      <c r="I27" s="28">
        <f t="shared" si="4"/>
        <v>2018</v>
      </c>
      <c r="J27" s="56">
        <f t="shared" si="4"/>
        <v>2019</v>
      </c>
    </row>
    <row r="28" spans="1:10" ht="18" customHeight="1">
      <c r="A28" s="41" t="s">
        <v>26</v>
      </c>
      <c r="B28" s="15"/>
      <c r="C28" s="22"/>
      <c r="D28" s="23"/>
      <c r="E28" s="42">
        <f aca="true" t="shared" si="5" ref="E28:J28">0.673*E20</f>
        <v>18966736.10768097</v>
      </c>
      <c r="F28" s="42">
        <f t="shared" si="5"/>
        <v>19563257.12592593</v>
      </c>
      <c r="G28" s="43">
        <f t="shared" si="5"/>
        <v>20171288.658363417</v>
      </c>
      <c r="H28" s="42">
        <f t="shared" si="5"/>
        <v>20812833.369464405</v>
      </c>
      <c r="I28" s="43">
        <f t="shared" si="5"/>
        <v>21493583.496384148</v>
      </c>
      <c r="J28" s="44">
        <f t="shared" si="5"/>
        <v>22210293.86164221</v>
      </c>
    </row>
    <row r="29" spans="1:10" ht="18" customHeight="1">
      <c r="A29" s="41" t="s">
        <v>27</v>
      </c>
      <c r="B29" s="15"/>
      <c r="C29" s="15"/>
      <c r="D29" s="20"/>
      <c r="E29" s="42">
        <f aca="true" t="shared" si="6" ref="E29:J29">+E20-E28</f>
        <v>9215635.523345731</v>
      </c>
      <c r="F29" s="42">
        <f t="shared" si="6"/>
        <v>9505475.60204722</v>
      </c>
      <c r="G29" s="43">
        <f t="shared" si="6"/>
        <v>9800908.45658965</v>
      </c>
      <c r="H29" s="42">
        <f t="shared" si="6"/>
        <v>10112624.831819996</v>
      </c>
      <c r="I29" s="43">
        <f t="shared" si="6"/>
        <v>10443390.495271344</v>
      </c>
      <c r="J29" s="44">
        <f t="shared" si="6"/>
        <v>10791628.666800894</v>
      </c>
    </row>
    <row r="30" spans="1:10" ht="18" customHeight="1">
      <c r="A30" s="41" t="s">
        <v>7</v>
      </c>
      <c r="B30" s="15"/>
      <c r="C30" s="15"/>
      <c r="D30" s="20"/>
      <c r="E30" s="42">
        <f aca="true" t="shared" si="7" ref="E30:J30">+E21</f>
        <v>23385372.204468966</v>
      </c>
      <c r="F30" s="42">
        <f t="shared" si="7"/>
        <v>24120863.327467076</v>
      </c>
      <c r="G30" s="43">
        <f t="shared" si="7"/>
        <v>24870546.542195097</v>
      </c>
      <c r="H30" s="42">
        <f t="shared" si="7"/>
        <v>25661550.422342382</v>
      </c>
      <c r="I30" s="43">
        <f t="shared" si="7"/>
        <v>26500893.312224768</v>
      </c>
      <c r="J30" s="44">
        <f t="shared" si="7"/>
        <v>27384574.012963437</v>
      </c>
    </row>
    <row r="31" spans="1:10" ht="18" customHeight="1">
      <c r="A31" s="41" t="s">
        <v>8</v>
      </c>
      <c r="B31" s="15"/>
      <c r="C31" s="15"/>
      <c r="D31" s="20"/>
      <c r="E31" s="42">
        <f aca="true" t="shared" si="8" ref="E31:J31">E24-SUM(E28:E30)</f>
        <v>8394748.99647604</v>
      </c>
      <c r="F31" s="42">
        <f t="shared" si="8"/>
        <v>8658771.450885624</v>
      </c>
      <c r="G31" s="43">
        <f t="shared" si="8"/>
        <v>8927888.502326444</v>
      </c>
      <c r="H31" s="42">
        <f t="shared" si="8"/>
        <v>9211838.61314854</v>
      </c>
      <c r="I31" s="43">
        <f t="shared" si="8"/>
        <v>9513141.189003766</v>
      </c>
      <c r="J31" s="44">
        <f t="shared" si="8"/>
        <v>9830359.902089432</v>
      </c>
    </row>
    <row r="32" spans="1:10" ht="18" customHeight="1" thickBot="1">
      <c r="A32" s="30" t="s">
        <v>4</v>
      </c>
      <c r="B32" s="31"/>
      <c r="C32" s="31"/>
      <c r="D32" s="35"/>
      <c r="E32" s="39">
        <f aca="true" t="shared" si="9" ref="E32:J32">SUM(E28:E31)</f>
        <v>59962492.831971705</v>
      </c>
      <c r="F32" s="39">
        <f t="shared" si="9"/>
        <v>61848367.50632585</v>
      </c>
      <c r="G32" s="39">
        <f t="shared" si="9"/>
        <v>63770632.15947461</v>
      </c>
      <c r="H32" s="39">
        <f t="shared" si="9"/>
        <v>65798847.236775324</v>
      </c>
      <c r="I32" s="39">
        <f t="shared" si="9"/>
        <v>67951008.49288402</v>
      </c>
      <c r="J32" s="40">
        <f t="shared" si="9"/>
        <v>70216856.44349597</v>
      </c>
    </row>
    <row r="33" spans="1:10" ht="12.75">
      <c r="A33" s="63" t="s">
        <v>13</v>
      </c>
      <c r="B33" s="64"/>
      <c r="C33" s="64"/>
      <c r="D33" s="64"/>
      <c r="E33" s="64"/>
      <c r="F33" s="64"/>
      <c r="G33" s="64"/>
      <c r="H33" s="64"/>
      <c r="I33" s="24"/>
      <c r="J33" s="24"/>
    </row>
    <row r="34" spans="1:10" ht="18.75" customHeight="1">
      <c r="A34" s="57" t="s">
        <v>31</v>
      </c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33.75" customHeight="1">
      <c r="A35" s="57" t="s">
        <v>33</v>
      </c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29.25" customHeight="1">
      <c r="A36" s="57" t="s">
        <v>32</v>
      </c>
      <c r="B36" s="58"/>
      <c r="C36" s="58"/>
      <c r="D36" s="58"/>
      <c r="E36" s="58"/>
      <c r="F36" s="58"/>
      <c r="G36" s="58"/>
      <c r="H36" s="58"/>
      <c r="I36" s="58"/>
      <c r="J36" s="58"/>
    </row>
    <row r="37" spans="1:10" ht="18.75" customHeight="1">
      <c r="A37" s="57" t="s">
        <v>29</v>
      </c>
      <c r="B37" s="58"/>
      <c r="C37" s="58"/>
      <c r="D37" s="58"/>
      <c r="E37" s="58"/>
      <c r="F37" s="58"/>
      <c r="G37" s="58"/>
      <c r="H37" s="58"/>
      <c r="I37" s="58"/>
      <c r="J37" s="58"/>
    </row>
    <row r="38" spans="1:10" ht="18.75" customHeight="1">
      <c r="A38" s="57" t="s">
        <v>30</v>
      </c>
      <c r="B38" s="58"/>
      <c r="C38" s="58"/>
      <c r="D38" s="58"/>
      <c r="E38" s="58"/>
      <c r="F38" s="58"/>
      <c r="G38" s="58"/>
      <c r="H38" s="58"/>
      <c r="I38" s="58"/>
      <c r="J38" s="58"/>
    </row>
    <row r="39" spans="1:10" ht="15.75">
      <c r="A39" s="55" t="s">
        <v>25</v>
      </c>
      <c r="B39" s="53"/>
      <c r="C39" s="53"/>
      <c r="D39" s="53"/>
      <c r="E39" s="53"/>
      <c r="F39" s="53"/>
      <c r="G39" s="53"/>
      <c r="H39" s="53"/>
      <c r="I39" s="53"/>
      <c r="J39" s="53"/>
    </row>
    <row r="40" spans="1:10" ht="13.5">
      <c r="A40" s="54"/>
      <c r="B40" s="52"/>
      <c r="C40" s="52"/>
      <c r="D40" s="52"/>
      <c r="E40" s="52"/>
      <c r="F40" s="52"/>
      <c r="G40" s="52"/>
      <c r="H40" s="52"/>
      <c r="I40" s="52"/>
      <c r="J40" s="52"/>
    </row>
    <row r="41" spans="1:10" ht="13.5">
      <c r="A41" s="54"/>
      <c r="B41" s="52"/>
      <c r="C41" s="52"/>
      <c r="D41" s="52"/>
      <c r="E41" s="52"/>
      <c r="F41" s="52"/>
      <c r="G41" s="52"/>
      <c r="H41" s="52"/>
      <c r="I41" s="52"/>
      <c r="J41" s="52"/>
    </row>
  </sheetData>
  <sheetProtection/>
  <mergeCells count="10">
    <mergeCell ref="A37:J37"/>
    <mergeCell ref="A38:J38"/>
    <mergeCell ref="A21:B21"/>
    <mergeCell ref="A35:J35"/>
    <mergeCell ref="A36:J36"/>
    <mergeCell ref="A4:H4"/>
    <mergeCell ref="A33:H33"/>
    <mergeCell ref="A20:B20"/>
    <mergeCell ref="A12:B12"/>
    <mergeCell ref="A34:J34"/>
  </mergeCells>
  <printOptions/>
  <pageMargins left="0.77" right="0.75" top="1" bottom="1" header="0.5" footer="0.5"/>
  <pageSetup fitToHeight="1" fitToWidth="1" horizontalDpi="600" verticalDpi="600" orientation="portrait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Janet Masuo</cp:lastModifiedBy>
  <cp:lastPrinted>2013-02-01T16:36:03Z</cp:lastPrinted>
  <dcterms:created xsi:type="dcterms:W3CDTF">1999-06-02T23:29:55Z</dcterms:created>
  <dcterms:modified xsi:type="dcterms:W3CDTF">2013-02-21T00:24:31Z</dcterms:modified>
  <cp:category/>
  <cp:version/>
  <cp:contentType/>
  <cp:contentStatus/>
</cp:coreProperties>
</file>