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2" windowWidth="20376" windowHeight="12288" tabRatio="582" activeTab="0"/>
  </bookViews>
  <sheets>
    <sheet name="Fiscal Note with Fiscal Calc" sheetId="3" r:id="rId1"/>
  </sheets>
  <definedNames>
    <definedName name="_xlnm.Print_Area" localSheetId="0">'Fiscal Note with Fiscal Calc'!$A$1:$I$117</definedName>
  </definedNames>
  <calcPr calcId="145621"/>
</workbook>
</file>

<file path=xl/sharedStrings.xml><?xml version="1.0" encoding="utf-8"?>
<sst xmlns="http://schemas.openxmlformats.org/spreadsheetml/2006/main" count="67" uniqueCount="56">
  <si>
    <t xml:space="preserve"> Important Notes and Assumptions</t>
  </si>
  <si>
    <t>Difference</t>
  </si>
  <si>
    <t>Bond</t>
  </si>
  <si>
    <t>Loan</t>
  </si>
  <si>
    <t>Present Value, 5.5%</t>
  </si>
  <si>
    <t>Sum of Payments</t>
  </si>
  <si>
    <t>Debt Service</t>
  </si>
  <si>
    <t>40 years</t>
  </si>
  <si>
    <t>Bond (2013)</t>
  </si>
  <si>
    <t>10 years</t>
  </si>
  <si>
    <t>Term</t>
  </si>
  <si>
    <t>Rate</t>
  </si>
  <si>
    <t>Instruments</t>
  </si>
  <si>
    <t>Period</t>
  </si>
  <si>
    <t>Total</t>
  </si>
  <si>
    <t>Annual Debt Service Payments</t>
  </si>
  <si>
    <t>Principal</t>
  </si>
  <si>
    <t>Borrowing</t>
  </si>
  <si>
    <t>King County Department of Natural Resources and Parks - Wastewater Treatment Division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</si>
  <si>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</si>
  <si>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</si>
  <si>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</si>
  <si>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</si>
  <si>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</si>
  <si>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</si>
  <si>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2015-2052</t>
  </si>
  <si>
    <t xml:space="preserve">Water Quality Capital Improvement Fund/Wastewater </t>
  </si>
  <si>
    <t>WA State Public Works Trust Fund Loan</t>
  </si>
  <si>
    <t>Revenue Bond Proceeds</t>
  </si>
  <si>
    <t xml:space="preserve">TOTAL </t>
  </si>
  <si>
    <t>Expenditures:</t>
  </si>
  <si>
    <t>Department Code</t>
  </si>
  <si>
    <t>Water Quality Fund - PWTF Debt Service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</si>
  <si>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</si>
  <si>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</si>
  <si>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</si>
  <si>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</si>
  <si>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</si>
  <si>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</si>
  <si>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</si>
  <si>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</si>
  <si>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 xml:space="preserve">Assumptions:  </t>
  </si>
  <si>
    <t>Note Reviewed By:  Tom Lienesch, Economist, Wastewater Treatment Division</t>
  </si>
  <si>
    <t>Note Prepared By: Steve Baruso, Grants Administrator, Wastewater Treatment Division</t>
  </si>
  <si>
    <t>Ordinance/Motion No. 2013-XXXX</t>
  </si>
  <si>
    <t xml:space="preserve">1)  PWTF loan proceeds are assumed to displace </t>
  </si>
  <si>
    <t>bond-funded expenditures one-for-one.</t>
  </si>
  <si>
    <t xml:space="preserve">2)  Loan repayments are assumed to commence </t>
  </si>
  <si>
    <t xml:space="preserve">annually in June and are repaid in 10 years. Project to </t>
  </si>
  <si>
    <t>cost.</t>
  </si>
  <si>
    <t>2013 Washington State Public Works Trust Fund Loan</t>
  </si>
  <si>
    <t>Environmental Lab HVAC System Upgrade</t>
  </si>
  <si>
    <t>be completed by November 2014.</t>
  </si>
  <si>
    <t>FISCAL NOTE</t>
  </si>
  <si>
    <t>3)  Bond debt service assumes a two percent issuance cost.</t>
  </si>
  <si>
    <t>Title:  Washington State Department of Commerce Public Works Trust Fund Loan - Energy Project (Environmental Lab)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</si>
</sst>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00000000_);_(* \(#,##0.000000000\);_(* &quot;-&quot;??_);_(@_)"/>
    <numFmt numFmtId="167" formatCode="0.000%"/>
    <numFmt numFmtId="168" formatCode="General_)"/>
    <numFmt numFmtId="169" formatCode="#,##0.0,;\(#,##0.0,\)"/>
    <numFmt numFmtId="170" formatCode="0000"/>
  </numFmts>
  <fonts count="1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8" fontId="2" fillId="0" borderId="0">
      <alignment/>
      <protection/>
    </xf>
    <xf numFmtId="164" fontId="2" fillId="0" borderId="0">
      <alignment/>
      <protection/>
    </xf>
    <xf numFmtId="168" fontId="4" fillId="0" borderId="0">
      <alignment horizontal="center"/>
      <protection/>
    </xf>
    <xf numFmtId="0" fontId="5" fillId="0" borderId="0">
      <alignment horizontal="center"/>
      <protection/>
    </xf>
    <xf numFmtId="168" fontId="6" fillId="0" borderId="0">
      <alignment horizontal="center"/>
      <protection/>
    </xf>
    <xf numFmtId="43" fontId="0" fillId="0" borderId="0" applyFont="0" applyFill="0" applyBorder="0" applyAlignment="0" applyProtection="0"/>
    <xf numFmtId="1" fontId="5" fillId="0" borderId="0">
      <alignment horizontal="center"/>
      <protection/>
    </xf>
    <xf numFmtId="37" fontId="5" fillId="0" borderId="0">
      <alignment/>
      <protection/>
    </xf>
    <xf numFmtId="0" fontId="0" fillId="0" borderId="0">
      <alignment/>
      <protection/>
    </xf>
    <xf numFmtId="164" fontId="2" fillId="2" borderId="1">
      <alignment/>
      <protection/>
    </xf>
    <xf numFmtId="164" fontId="2" fillId="2" borderId="2">
      <alignment/>
      <protection/>
    </xf>
    <xf numFmtId="164" fontId="2" fillId="0" borderId="3">
      <alignment/>
      <protection/>
    </xf>
    <xf numFmtId="169" fontId="5" fillId="0" borderId="0">
      <alignment/>
      <protection/>
    </xf>
  </cellStyleXfs>
  <cellXfs count="166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49" fontId="1" fillId="0" borderId="0" xfId="20" applyNumberFormat="1">
      <alignment/>
      <protection/>
    </xf>
    <xf numFmtId="0" fontId="1" fillId="0" borderId="0" xfId="20" applyBorder="1" applyAlignment="1">
      <alignment horizontal="center"/>
      <protection/>
    </xf>
    <xf numFmtId="49" fontId="1" fillId="0" borderId="0" xfId="20" applyNumberFormat="1" applyBorder="1">
      <alignment/>
      <protection/>
    </xf>
    <xf numFmtId="6" fontId="1" fillId="0" borderId="0" xfId="20" applyNumberFormat="1">
      <alignment/>
      <protection/>
    </xf>
    <xf numFmtId="165" fontId="1" fillId="0" borderId="0" xfId="20" applyNumberFormat="1" applyAlignment="1">
      <alignment horizontal="center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0" xfId="0" applyFont="1"/>
    <xf numFmtId="0" fontId="10" fillId="0" borderId="0" xfId="0" applyFo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38" fontId="7" fillId="0" borderId="15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center"/>
    </xf>
    <xf numFmtId="38" fontId="7" fillId="0" borderId="15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170" fontId="7" fillId="0" borderId="15" xfId="0" applyNumberFormat="1" applyFont="1" applyBorder="1"/>
    <xf numFmtId="38" fontId="7" fillId="0" borderId="18" xfId="0" applyNumberFormat="1" applyFont="1" applyBorder="1" applyAlignment="1">
      <alignment horizontal="right"/>
    </xf>
    <xf numFmtId="38" fontId="7" fillId="0" borderId="19" xfId="0" applyNumberFormat="1" applyFont="1" applyBorder="1" applyAlignment="1">
      <alignment horizontal="right"/>
    </xf>
    <xf numFmtId="0" fontId="7" fillId="0" borderId="15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38" fontId="10" fillId="0" borderId="22" xfId="0" applyNumberFormat="1" applyFont="1" applyBorder="1"/>
    <xf numFmtId="3" fontId="7" fillId="0" borderId="0" xfId="0" applyNumberFormat="1" applyFont="1"/>
    <xf numFmtId="0" fontId="10" fillId="0" borderId="0" xfId="0" applyFont="1" applyBorder="1"/>
    <xf numFmtId="38" fontId="11" fillId="0" borderId="15" xfId="0" applyNumberFormat="1" applyFont="1" applyBorder="1" applyAlignment="1">
      <alignment horizontal="right"/>
    </xf>
    <xf numFmtId="38" fontId="11" fillId="0" borderId="18" xfId="0" applyNumberFormat="1" applyFont="1" applyBorder="1" applyAlignment="1">
      <alignment horizontal="right"/>
    </xf>
    <xf numFmtId="170" fontId="7" fillId="0" borderId="15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15" xfId="0" applyFont="1" applyBorder="1" applyAlignment="1" quotePrefix="1">
      <alignment horizontal="center"/>
    </xf>
    <xf numFmtId="3" fontId="7" fillId="0" borderId="0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/>
    <xf numFmtId="0" fontId="7" fillId="0" borderId="16" xfId="29" applyFont="1" applyBorder="1">
      <alignment/>
      <protection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8" fontId="7" fillId="0" borderId="15" xfId="0" applyNumberFormat="1" applyFont="1" applyBorder="1"/>
    <xf numFmtId="38" fontId="7" fillId="0" borderId="18" xfId="0" applyNumberFormat="1" applyFont="1" applyBorder="1"/>
    <xf numFmtId="38" fontId="7" fillId="0" borderId="19" xfId="0" applyNumberFormat="1" applyFont="1" applyBorder="1"/>
    <xf numFmtId="3" fontId="0" fillId="0" borderId="0" xfId="0" applyNumberFormat="1" applyBorder="1"/>
    <xf numFmtId="0" fontId="7" fillId="0" borderId="25" xfId="0" applyFont="1" applyBorder="1"/>
    <xf numFmtId="3" fontId="0" fillId="0" borderId="0" xfId="0" applyNumberFormat="1"/>
    <xf numFmtId="38" fontId="7" fillId="0" borderId="19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 horizontal="right"/>
    </xf>
    <xf numFmtId="37" fontId="10" fillId="0" borderId="26" xfId="0" applyNumberFormat="1" applyFont="1" applyBorder="1"/>
    <xf numFmtId="37" fontId="7" fillId="0" borderId="19" xfId="0" applyNumberFormat="1" applyFont="1" applyBorder="1"/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0" fontId="0" fillId="0" borderId="0" xfId="20" applyFont="1" applyAlignment="1">
      <alignment horizontal="center"/>
      <protection/>
    </xf>
    <xf numFmtId="0" fontId="3" fillId="0" borderId="27" xfId="20" applyFont="1" applyBorder="1" applyAlignment="1">
      <alignment horizontal="center"/>
      <protection/>
    </xf>
    <xf numFmtId="0" fontId="3" fillId="0" borderId="28" xfId="20" applyFont="1" applyBorder="1" applyAlignment="1">
      <alignment horizontal="center"/>
      <protection/>
    </xf>
    <xf numFmtId="0" fontId="0" fillId="0" borderId="27" xfId="20" applyFont="1" applyBorder="1">
      <alignment/>
      <protection/>
    </xf>
    <xf numFmtId="0" fontId="0" fillId="0" borderId="28" xfId="20" applyFont="1" applyBorder="1">
      <alignment/>
      <protection/>
    </xf>
    <xf numFmtId="0" fontId="3" fillId="0" borderId="0" xfId="20" applyFont="1" applyAlignment="1" quotePrefix="1">
      <alignment horizontal="left"/>
      <protection/>
    </xf>
    <xf numFmtId="0" fontId="3" fillId="0" borderId="29" xfId="20" applyFont="1" applyBorder="1" applyAlignment="1" quotePrefix="1">
      <alignment horizontal="center"/>
      <protection/>
    </xf>
    <xf numFmtId="0" fontId="3" fillId="0" borderId="0" xfId="20" applyFont="1" applyBorder="1" applyAlignment="1" quotePrefix="1">
      <alignment horizontal="center"/>
      <protection/>
    </xf>
    <xf numFmtId="0" fontId="3" fillId="0" borderId="30" xfId="20" applyFont="1" applyBorder="1" applyAlignment="1" quotePrefix="1">
      <alignment horizontal="center"/>
      <protection/>
    </xf>
    <xf numFmtId="0" fontId="0" fillId="0" borderId="29" xfId="20" applyFont="1" applyBorder="1" applyAlignment="1">
      <alignment horizontal="center"/>
      <protection/>
    </xf>
    <xf numFmtId="165" fontId="0" fillId="0" borderId="30" xfId="20" applyNumberFormat="1" applyFont="1" applyBorder="1" applyAlignment="1">
      <alignment horizontal="right"/>
      <protection/>
    </xf>
    <xf numFmtId="165" fontId="0" fillId="0" borderId="0" xfId="20" applyNumberFormat="1" applyFont="1" applyBorder="1" applyAlignment="1">
      <alignment horizontal="center"/>
      <protection/>
    </xf>
    <xf numFmtId="49" fontId="0" fillId="0" borderId="0" xfId="20" applyNumberFormat="1" applyFont="1" applyBorder="1">
      <alignment/>
      <protection/>
    </xf>
    <xf numFmtId="0" fontId="3" fillId="0" borderId="18" xfId="20" applyFont="1" applyBorder="1" applyAlignment="1">
      <alignment horizontal="center"/>
      <protection/>
    </xf>
    <xf numFmtId="0" fontId="3" fillId="0" borderId="17" xfId="20" applyFont="1" applyBorder="1" applyAlignment="1">
      <alignment horizontal="center"/>
      <protection/>
    </xf>
    <xf numFmtId="0" fontId="3" fillId="0" borderId="17" xfId="20" applyFont="1" applyBorder="1" applyAlignment="1" quotePrefix="1">
      <alignment horizontal="center"/>
      <protection/>
    </xf>
    <xf numFmtId="0" fontId="3" fillId="0" borderId="23" xfId="20" applyFont="1" applyBorder="1" applyAlignment="1">
      <alignment horizontal="center"/>
      <protection/>
    </xf>
    <xf numFmtId="8" fontId="3" fillId="0" borderId="0" xfId="20" applyNumberFormat="1" applyFont="1" applyAlignment="1" quotePrefix="1">
      <alignment horizontal="left"/>
      <protection/>
    </xf>
    <xf numFmtId="0" fontId="3" fillId="0" borderId="3" xfId="20" applyFont="1" applyBorder="1" applyAlignment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165" fontId="0" fillId="0" borderId="0" xfId="20" applyNumberFormat="1" applyFont="1" applyBorder="1">
      <alignment/>
      <protection/>
    </xf>
    <xf numFmtId="6" fontId="0" fillId="0" borderId="0" xfId="20" applyNumberFormat="1" applyFont="1" applyBorder="1">
      <alignment/>
      <protection/>
    </xf>
    <xf numFmtId="5" fontId="12" fillId="0" borderId="30" xfId="20" applyNumberFormat="1" applyFont="1" applyBorder="1" applyAlignment="1">
      <alignment horizontal="center"/>
      <protection/>
    </xf>
    <xf numFmtId="0" fontId="0" fillId="0" borderId="31" xfId="20" applyFont="1" applyBorder="1" applyAlignment="1">
      <alignment horizontal="center"/>
      <protection/>
    </xf>
    <xf numFmtId="165" fontId="0" fillId="0" borderId="32" xfId="20" applyNumberFormat="1" applyFont="1" applyBorder="1" applyAlignment="1">
      <alignment horizontal="right"/>
      <protection/>
    </xf>
    <xf numFmtId="49" fontId="0" fillId="0" borderId="0" xfId="15" applyNumberFormat="1" applyFont="1"/>
    <xf numFmtId="167" fontId="3" fillId="0" borderId="28" xfId="15" applyNumberFormat="1" applyFont="1" applyBorder="1" applyAlignment="1">
      <alignment horizontal="center"/>
    </xf>
    <xf numFmtId="0" fontId="0" fillId="0" borderId="3" xfId="20" applyFont="1" applyBorder="1">
      <alignment/>
      <protection/>
    </xf>
    <xf numFmtId="167" fontId="0" fillId="0" borderId="28" xfId="15" applyNumberFormat="1" applyFont="1" applyBorder="1"/>
    <xf numFmtId="0" fontId="0" fillId="0" borderId="27" xfId="20" applyFont="1" applyBorder="1" applyAlignment="1" quotePrefix="1">
      <alignment horizontal="center"/>
      <protection/>
    </xf>
    <xf numFmtId="10" fontId="0" fillId="0" borderId="3" xfId="20" applyNumberFormat="1" applyFont="1" applyBorder="1" applyAlignment="1">
      <alignment horizontal="center"/>
      <protection/>
    </xf>
    <xf numFmtId="6" fontId="0" fillId="0" borderId="28" xfId="20" applyNumberFormat="1" applyFont="1" applyBorder="1" applyAlignment="1">
      <alignment horizontal="center"/>
      <protection/>
    </xf>
    <xf numFmtId="0" fontId="0" fillId="0" borderId="29" xfId="20" applyFont="1" applyBorder="1" applyAlignment="1" quotePrefix="1">
      <alignment horizontal="center"/>
      <protection/>
    </xf>
    <xf numFmtId="10" fontId="0" fillId="0" borderId="0" xfId="20" applyNumberFormat="1" applyFont="1" applyBorder="1" applyAlignment="1">
      <alignment horizontal="center"/>
      <protection/>
    </xf>
    <xf numFmtId="0" fontId="0" fillId="0" borderId="30" xfId="20" applyFont="1" applyBorder="1" applyAlignment="1" quotePrefix="1">
      <alignment horizontal="center"/>
      <protection/>
    </xf>
    <xf numFmtId="10" fontId="0" fillId="0" borderId="0" xfId="15" applyNumberFormat="1" applyFont="1" applyBorder="1" applyAlignment="1">
      <alignment horizontal="center"/>
    </xf>
    <xf numFmtId="0" fontId="0" fillId="0" borderId="30" xfId="20" applyFont="1" applyBorder="1" applyAlignment="1">
      <alignment horizontal="center"/>
      <protection/>
    </xf>
    <xf numFmtId="10" fontId="0" fillId="0" borderId="33" xfId="15" applyNumberFormat="1" applyFont="1" applyBorder="1" applyAlignment="1">
      <alignment horizontal="center"/>
    </xf>
    <xf numFmtId="0" fontId="0" fillId="0" borderId="32" xfId="20" applyFont="1" applyBorder="1" applyAlignment="1">
      <alignment horizontal="center"/>
      <protection/>
    </xf>
    <xf numFmtId="0" fontId="3" fillId="0" borderId="29" xfId="20" applyFont="1" applyBorder="1" applyAlignment="1">
      <alignment horizontal="center"/>
      <protection/>
    </xf>
    <xf numFmtId="6" fontId="3" fillId="0" borderId="27" xfId="20" applyNumberFormat="1" applyFont="1" applyBorder="1" applyAlignment="1">
      <alignment horizontal="center"/>
      <protection/>
    </xf>
    <xf numFmtId="6" fontId="3" fillId="0" borderId="28" xfId="20" applyNumberFormat="1" applyFont="1" applyBorder="1" applyAlignment="1" quotePrefix="1">
      <alignment horizontal="center"/>
      <protection/>
    </xf>
    <xf numFmtId="6" fontId="0" fillId="0" borderId="29" xfId="20" applyNumberFormat="1" applyFont="1" applyBorder="1" applyAlignment="1">
      <alignment horizontal="center"/>
      <protection/>
    </xf>
    <xf numFmtId="6" fontId="0" fillId="0" borderId="30" xfId="20" applyNumberFormat="1" applyFont="1" applyBorder="1" applyAlignment="1">
      <alignment horizontal="center"/>
      <protection/>
    </xf>
    <xf numFmtId="49" fontId="0" fillId="0" borderId="0" xfId="20" applyNumberFormat="1" applyFont="1" applyAlignment="1">
      <alignment/>
      <protection/>
    </xf>
    <xf numFmtId="0" fontId="0" fillId="0" borderId="29" xfId="20" applyFont="1" applyBorder="1">
      <alignment/>
      <protection/>
    </xf>
    <xf numFmtId="0" fontId="3" fillId="0" borderId="31" xfId="20" applyFont="1" applyBorder="1" applyAlignment="1">
      <alignment horizontal="center"/>
      <protection/>
    </xf>
    <xf numFmtId="5" fontId="0" fillId="0" borderId="31" xfId="20" applyNumberFormat="1" applyFont="1" applyBorder="1" applyAlignment="1">
      <alignment horizontal="center"/>
      <protection/>
    </xf>
    <xf numFmtId="5" fontId="0" fillId="0" borderId="32" xfId="20" applyNumberFormat="1" applyFont="1" applyBorder="1" applyAlignment="1">
      <alignment horizontal="center"/>
      <protection/>
    </xf>
    <xf numFmtId="0" fontId="0" fillId="0" borderId="0" xfId="20" applyFont="1" applyAlignment="1" quotePrefix="1">
      <alignment horizontal="left"/>
      <protection/>
    </xf>
    <xf numFmtId="49" fontId="3" fillId="0" borderId="0" xfId="20" applyNumberFormat="1" applyFont="1" applyBorder="1" applyAlignment="1" quotePrefix="1">
      <alignment horizontal="center"/>
      <protection/>
    </xf>
    <xf numFmtId="49" fontId="0" fillId="0" borderId="0" xfId="20" applyNumberFormat="1" applyFont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6" fontId="0" fillId="0" borderId="30" xfId="20" applyNumberFormat="1" applyFont="1" applyBorder="1">
      <alignment/>
      <protection/>
    </xf>
    <xf numFmtId="0" fontId="0" fillId="0" borderId="29" xfId="20" applyFont="1" applyBorder="1" applyAlignment="1">
      <alignment horizontal="left" indent="1"/>
      <protection/>
    </xf>
    <xf numFmtId="0" fontId="0" fillId="0" borderId="30" xfId="20" applyFont="1" applyBorder="1">
      <alignment/>
      <protection/>
    </xf>
    <xf numFmtId="166" fontId="0" fillId="0" borderId="0" xfId="18" applyNumberFormat="1" applyFont="1" applyBorder="1"/>
    <xf numFmtId="0" fontId="0" fillId="0" borderId="31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32" xfId="20" applyFont="1" applyBorder="1">
      <alignment/>
      <protection/>
    </xf>
    <xf numFmtId="6" fontId="0" fillId="0" borderId="33" xfId="20" applyNumberFormat="1" applyFont="1" applyBorder="1">
      <alignment/>
      <protection/>
    </xf>
    <xf numFmtId="5" fontId="12" fillId="0" borderId="32" xfId="20" applyNumberFormat="1" applyFont="1" applyBorder="1" applyAlignment="1">
      <alignment horizontal="center"/>
      <protection/>
    </xf>
    <xf numFmtId="6" fontId="3" fillId="0" borderId="23" xfId="20" applyNumberFormat="1" applyFont="1" applyBorder="1" applyAlignment="1" quotePrefix="1">
      <alignment horizontal="center" wrapText="1"/>
      <protection/>
    </xf>
    <xf numFmtId="6" fontId="3" fillId="0" borderId="15" xfId="20" applyNumberFormat="1" applyFont="1" applyBorder="1" applyAlignment="1">
      <alignment horizontal="center" wrapText="1"/>
      <protection/>
    </xf>
    <xf numFmtId="0" fontId="0" fillId="0" borderId="29" xfId="0" applyBorder="1"/>
    <xf numFmtId="0" fontId="0" fillId="0" borderId="29" xfId="0" applyFont="1" applyBorder="1"/>
    <xf numFmtId="0" fontId="0" fillId="0" borderId="30" xfId="0" applyBorder="1"/>
    <xf numFmtId="37" fontId="7" fillId="0" borderId="15" xfId="0" applyNumberFormat="1" applyFont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7" fontId="7" fillId="0" borderId="15" xfId="0" applyNumberFormat="1" applyFont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6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49" fontId="3" fillId="0" borderId="0" xfId="20" applyNumberFormat="1" applyFont="1" applyAlignment="1" quotePrefix="1">
      <alignment horizontal="center"/>
      <protection/>
    </xf>
    <xf numFmtId="49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27" xfId="20" applyFont="1" applyBorder="1" applyAlignment="1" quotePrefix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0" fontId="3" fillId="0" borderId="28" xfId="20" applyFont="1" applyBorder="1" applyAlignment="1" quotePrefix="1">
      <alignment horizontal="center"/>
      <protection/>
    </xf>
    <xf numFmtId="0" fontId="3" fillId="0" borderId="29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0" fillId="0" borderId="29" xfId="20" applyFont="1" applyBorder="1" applyAlignment="1" quotePrefix="1">
      <alignment horizontal="left" wrapText="1"/>
      <protection/>
    </xf>
    <xf numFmtId="0" fontId="0" fillId="0" borderId="0" xfId="20" applyFont="1" applyBorder="1" applyAlignment="1" quotePrefix="1">
      <alignment horizontal="left" wrapText="1"/>
      <protection/>
    </xf>
    <xf numFmtId="0" fontId="0" fillId="0" borderId="30" xfId="20" applyFont="1" applyBorder="1" applyAlignment="1" quotePrefix="1">
      <alignment horizontal="left" wrapText="1"/>
      <protection/>
    </xf>
    <xf numFmtId="0" fontId="0" fillId="0" borderId="29" xfId="20" applyFont="1" applyBorder="1" applyAlignment="1" quotePrefix="1">
      <alignment horizontal="left" vertical="top" wrapText="1"/>
      <protection/>
    </xf>
    <xf numFmtId="0" fontId="0" fillId="0" borderId="0" xfId="20" applyFont="1" applyBorder="1" applyAlignment="1" quotePrefix="1">
      <alignment horizontal="left" vertical="top" wrapText="1"/>
      <protection/>
    </xf>
    <xf numFmtId="0" fontId="0" fillId="0" borderId="30" xfId="20" applyFont="1" applyBorder="1" applyAlignment="1" quotePrefix="1">
      <alignment horizontal="left" vertical="top" wrapText="1"/>
      <protection/>
    </xf>
    <xf numFmtId="0" fontId="0" fillId="0" borderId="29" xfId="20" applyFont="1" applyBorder="1" applyAlignment="1">
      <alignment horizontal="left" vertical="top" wrapText="1"/>
      <protection/>
    </xf>
    <xf numFmtId="0" fontId="0" fillId="0" borderId="0" xfId="20" applyFont="1" applyBorder="1" applyAlignment="1">
      <alignment horizontal="left" vertical="top" wrapText="1"/>
      <protection/>
    </xf>
    <xf numFmtId="0" fontId="0" fillId="0" borderId="30" xfId="20" applyFont="1" applyBorder="1" applyAlignment="1">
      <alignment horizontal="left" vertical="top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RF_PWTF workbook" xfId="20"/>
    <cellStyle name="8pt bold" xfId="21"/>
    <cellStyle name="8pt bold comma" xfId="22"/>
    <cellStyle name="8pt bold red" xfId="23"/>
    <cellStyle name="arial 9" xfId="24"/>
    <cellStyle name="BLACK ITAL" xfId="25"/>
    <cellStyle name="Comma 2" xfId="26"/>
    <cellStyle name="NORM ARIEL 9 #" xfId="27"/>
    <cellStyle name="Norm-9 Ariel" xfId="28"/>
    <cellStyle name="Normal_CIP Correction Fiscal Note" xfId="29"/>
    <cellStyle name="Subno" xfId="30"/>
    <cellStyle name="SUBTOTAL" xfId="31"/>
    <cellStyle name="SUBTOTAL APP" xfId="32"/>
    <cellStyle name="THOUSANDS FORMAT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view="pageLayout" workbookViewId="0" topLeftCell="A1">
      <selection activeCell="C82" sqref="C82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421875" style="0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8"/>
      <c r="B1" s="9"/>
      <c r="C1" s="9"/>
      <c r="D1" s="10" t="s">
        <v>53</v>
      </c>
      <c r="E1" s="11"/>
      <c r="F1" s="9"/>
      <c r="G1" s="9"/>
      <c r="H1" s="9"/>
      <c r="I1" s="8"/>
      <c r="J1" s="8"/>
    </row>
    <row r="2" spans="1:9" ht="14.4" thickBot="1">
      <c r="A2" s="12"/>
      <c r="B2" s="11"/>
      <c r="C2" s="11"/>
      <c r="D2" s="11"/>
      <c r="E2" s="11"/>
      <c r="F2" s="11"/>
      <c r="G2" s="11"/>
      <c r="H2" s="11"/>
      <c r="I2" s="13"/>
    </row>
    <row r="3" spans="1:9" ht="18" customHeight="1" thickTop="1">
      <c r="A3" s="139" t="s">
        <v>44</v>
      </c>
      <c r="B3" s="140"/>
      <c r="C3" s="14"/>
      <c r="D3" s="14"/>
      <c r="E3" s="14"/>
      <c r="F3" s="14"/>
      <c r="G3" s="14"/>
      <c r="H3" s="15"/>
      <c r="I3" s="13"/>
    </row>
    <row r="4" spans="1:9" ht="12.75">
      <c r="A4" s="144" t="s">
        <v>55</v>
      </c>
      <c r="B4" s="145"/>
      <c r="C4" s="145"/>
      <c r="D4" s="145"/>
      <c r="E4" s="145"/>
      <c r="F4" s="145"/>
      <c r="G4" s="145"/>
      <c r="H4" s="146"/>
      <c r="I4" s="13"/>
    </row>
    <row r="5" spans="1:8" ht="18" customHeight="1">
      <c r="A5" s="16" t="s">
        <v>19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43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42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20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21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 t="s">
        <v>22</v>
      </c>
      <c r="B11" s="25"/>
      <c r="C11" s="26" t="s">
        <v>23</v>
      </c>
      <c r="D11" s="26" t="s">
        <v>24</v>
      </c>
      <c r="E11" s="26">
        <v>2013</v>
      </c>
      <c r="F11" s="27">
        <v>2014</v>
      </c>
      <c r="G11" s="28" t="s">
        <v>25</v>
      </c>
      <c r="H11" s="28"/>
    </row>
    <row r="12" spans="1:8" ht="41.4">
      <c r="A12" s="147" t="s">
        <v>26</v>
      </c>
      <c r="B12" s="148"/>
      <c r="C12" s="29">
        <v>3611</v>
      </c>
      <c r="D12" s="30" t="s">
        <v>27</v>
      </c>
      <c r="E12" s="32">
        <v>0</v>
      </c>
      <c r="F12" s="31">
        <v>331785</v>
      </c>
      <c r="G12" s="64">
        <v>0</v>
      </c>
      <c r="H12" s="64"/>
    </row>
    <row r="13" spans="1:8" ht="42.75" customHeight="1">
      <c r="A13" s="147" t="s">
        <v>26</v>
      </c>
      <c r="B13" s="148"/>
      <c r="C13" s="29">
        <v>3611</v>
      </c>
      <c r="D13" s="30" t="s">
        <v>28</v>
      </c>
      <c r="E13" s="141">
        <v>-331785</v>
      </c>
      <c r="F13" s="31">
        <v>0</v>
      </c>
      <c r="G13" s="64">
        <v>0</v>
      </c>
      <c r="H13" s="64"/>
    </row>
    <row r="14" spans="1:8" ht="18" customHeight="1">
      <c r="A14" s="34"/>
      <c r="B14" s="35"/>
      <c r="C14" s="36"/>
      <c r="D14" s="29"/>
      <c r="E14" s="33"/>
      <c r="F14" s="37"/>
      <c r="G14" s="38"/>
      <c r="H14" s="38"/>
    </row>
    <row r="15" spans="1:8" ht="18" customHeight="1">
      <c r="A15" s="34"/>
      <c r="B15" s="35"/>
      <c r="C15" s="36"/>
      <c r="D15" s="39"/>
      <c r="E15" s="33"/>
      <c r="F15" s="37"/>
      <c r="G15" s="38"/>
      <c r="H15" s="38"/>
    </row>
    <row r="16" spans="1:8" ht="18" customHeight="1" thickBot="1">
      <c r="A16" s="40"/>
      <c r="B16" s="41" t="s">
        <v>29</v>
      </c>
      <c r="C16" s="42"/>
      <c r="D16" s="42"/>
      <c r="E16" s="43">
        <f aca="true" t="shared" si="0" ref="E16:F16">SUM(E12:E15)</f>
        <v>-331785</v>
      </c>
      <c r="F16" s="43">
        <f t="shared" si="0"/>
        <v>331785</v>
      </c>
      <c r="G16" s="43">
        <f aca="true" t="shared" si="1" ref="G16:H16">SUM(G12:G15)</f>
        <v>0</v>
      </c>
      <c r="H16" s="43">
        <f t="shared" si="1"/>
        <v>0</v>
      </c>
    </row>
    <row r="17" spans="1:8" ht="18" customHeight="1">
      <c r="A17" s="22"/>
      <c r="B17" s="22"/>
      <c r="C17" s="22"/>
      <c r="D17" s="22"/>
      <c r="E17" s="44"/>
      <c r="F17" s="44"/>
      <c r="G17" s="44"/>
      <c r="H17" s="44"/>
    </row>
    <row r="18" spans="1:8" ht="18" customHeight="1" thickBot="1">
      <c r="A18" s="45" t="s">
        <v>30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22</v>
      </c>
      <c r="B19" s="25"/>
      <c r="C19" s="26" t="s">
        <v>23</v>
      </c>
      <c r="D19" s="26" t="s">
        <v>31</v>
      </c>
      <c r="E19" s="26">
        <v>2013</v>
      </c>
      <c r="F19" s="27">
        <v>2014</v>
      </c>
      <c r="G19" s="28" t="s">
        <v>25</v>
      </c>
      <c r="H19" s="28"/>
    </row>
    <row r="20" spans="1:8" ht="39.75" customHeight="1">
      <c r="A20" s="147" t="s">
        <v>32</v>
      </c>
      <c r="B20" s="148"/>
      <c r="C20" s="29">
        <v>3611</v>
      </c>
      <c r="D20" s="29" t="s">
        <v>33</v>
      </c>
      <c r="E20" s="33">
        <v>0</v>
      </c>
      <c r="F20" s="33">
        <v>34948</v>
      </c>
      <c r="G20" s="38">
        <v>314531</v>
      </c>
      <c r="H20" s="38"/>
    </row>
    <row r="21" spans="1:8" ht="45" customHeight="1">
      <c r="A21" s="147" t="s">
        <v>34</v>
      </c>
      <c r="B21" s="148"/>
      <c r="C21" s="48">
        <v>3611</v>
      </c>
      <c r="D21" s="29" t="s">
        <v>33</v>
      </c>
      <c r="E21" s="138">
        <v>-17098</v>
      </c>
      <c r="F21" s="138">
        <v>-17098</v>
      </c>
      <c r="G21" s="65">
        <v>-649732</v>
      </c>
      <c r="H21" s="65"/>
    </row>
    <row r="22" spans="1:8" ht="18" customHeight="1">
      <c r="A22" s="34"/>
      <c r="B22" s="49"/>
      <c r="C22" s="36"/>
      <c r="D22" s="50"/>
      <c r="E22" s="33"/>
      <c r="F22" s="37"/>
      <c r="G22" s="38"/>
      <c r="H22" s="38"/>
    </row>
    <row r="23" spans="1:8" ht="18" customHeight="1">
      <c r="A23" s="34"/>
      <c r="B23" s="49"/>
      <c r="C23" s="39"/>
      <c r="D23" s="39"/>
      <c r="E23" s="33"/>
      <c r="F23" s="37"/>
      <c r="G23" s="38"/>
      <c r="H23" s="38"/>
    </row>
    <row r="24" spans="1:9" ht="18" customHeight="1" thickBot="1">
      <c r="A24" s="40"/>
      <c r="B24" s="41" t="s">
        <v>35</v>
      </c>
      <c r="C24" s="42"/>
      <c r="D24" s="42"/>
      <c r="E24" s="43">
        <f>SUM(E20:E23)</f>
        <v>-17098</v>
      </c>
      <c r="F24" s="43">
        <f>SUM(F20:F23)</f>
        <v>17850</v>
      </c>
      <c r="G24" s="66">
        <f>SUM(G20:G23)</f>
        <v>-335201</v>
      </c>
      <c r="H24" s="66"/>
      <c r="I24" s="51"/>
    </row>
    <row r="25" spans="1:8" ht="18" customHeight="1">
      <c r="A25" s="22"/>
      <c r="B25" s="22"/>
      <c r="C25" s="22"/>
      <c r="D25" s="22"/>
      <c r="E25" s="44"/>
      <c r="F25" s="44"/>
      <c r="G25" s="44"/>
      <c r="H25" s="44"/>
    </row>
    <row r="26" spans="1:8" ht="18" customHeight="1" thickBot="1">
      <c r="A26" s="45" t="s">
        <v>36</v>
      </c>
      <c r="B26" s="17"/>
      <c r="C26" s="17"/>
      <c r="D26" s="17"/>
      <c r="E26" s="22"/>
      <c r="F26" s="22"/>
      <c r="G26" s="22"/>
      <c r="H26" s="22"/>
    </row>
    <row r="27" spans="1:10" ht="18" customHeight="1">
      <c r="A27" s="24"/>
      <c r="B27" s="25"/>
      <c r="C27" s="52"/>
      <c r="D27" s="53"/>
      <c r="E27" s="26">
        <v>2013</v>
      </c>
      <c r="F27" s="27">
        <v>2014</v>
      </c>
      <c r="G27" s="28" t="s">
        <v>25</v>
      </c>
      <c r="H27" s="28"/>
      <c r="I27" s="54"/>
      <c r="J27" s="54"/>
    </row>
    <row r="28" spans="1:10" ht="18" customHeight="1">
      <c r="A28" s="55" t="s">
        <v>37</v>
      </c>
      <c r="B28" s="35"/>
      <c r="C28" s="56"/>
      <c r="D28" s="57"/>
      <c r="E28" s="46">
        <v>0</v>
      </c>
      <c r="F28" s="47">
        <v>0</v>
      </c>
      <c r="G28" s="60">
        <v>0</v>
      </c>
      <c r="H28" s="60"/>
      <c r="I28" s="54"/>
      <c r="J28" s="54"/>
    </row>
    <row r="29" spans="1:10" ht="18" customHeight="1">
      <c r="A29" s="55" t="s">
        <v>38</v>
      </c>
      <c r="B29" s="35"/>
      <c r="C29" s="35"/>
      <c r="D29" s="49"/>
      <c r="E29" s="58">
        <v>0</v>
      </c>
      <c r="F29" s="59">
        <v>0</v>
      </c>
      <c r="G29" s="60">
        <v>0</v>
      </c>
      <c r="H29" s="60"/>
      <c r="I29" s="61"/>
      <c r="J29" s="61"/>
    </row>
    <row r="30" spans="1:10" ht="18" customHeight="1">
      <c r="A30" s="55" t="s">
        <v>39</v>
      </c>
      <c r="B30" s="35"/>
      <c r="C30" s="35"/>
      <c r="D30" s="49"/>
      <c r="E30" s="58">
        <v>0</v>
      </c>
      <c r="F30" s="59">
        <v>0</v>
      </c>
      <c r="G30" s="60">
        <v>0</v>
      </c>
      <c r="H30" s="60"/>
      <c r="I30" s="61"/>
      <c r="J30" s="61"/>
    </row>
    <row r="31" spans="1:8" ht="18" customHeight="1">
      <c r="A31" s="55" t="s">
        <v>40</v>
      </c>
      <c r="B31" s="35"/>
      <c r="C31" s="35"/>
      <c r="D31" s="49"/>
      <c r="E31" s="58">
        <v>-17098</v>
      </c>
      <c r="F31" s="59">
        <v>17850</v>
      </c>
      <c r="G31" s="67">
        <v>-335201</v>
      </c>
      <c r="H31" s="67"/>
    </row>
    <row r="32" spans="1:10" ht="18" customHeight="1" thickBot="1">
      <c r="A32" s="40" t="s">
        <v>35</v>
      </c>
      <c r="B32" s="41"/>
      <c r="C32" s="41"/>
      <c r="D32" s="62"/>
      <c r="E32" s="43">
        <f>SUM(E28:E31)</f>
        <v>-17098</v>
      </c>
      <c r="F32" s="43">
        <f>SUM(F28:F31)</f>
        <v>17850</v>
      </c>
      <c r="G32" s="66">
        <f>SUM(G28:G31)</f>
        <v>-335201</v>
      </c>
      <c r="H32" s="66"/>
      <c r="I32" s="63"/>
      <c r="J32" s="63"/>
    </row>
    <row r="33" spans="1:10" ht="127.5" customHeight="1">
      <c r="A33" s="142" t="s">
        <v>41</v>
      </c>
      <c r="B33" s="143"/>
      <c r="C33" s="143"/>
      <c r="D33" s="143"/>
      <c r="E33" s="143"/>
      <c r="F33" s="143"/>
      <c r="G33" s="143"/>
      <c r="H33" s="143"/>
      <c r="I33" s="63"/>
      <c r="J33" s="63"/>
    </row>
    <row r="46" spans="1:8" ht="12.75">
      <c r="A46" s="149" t="s">
        <v>50</v>
      </c>
      <c r="B46" s="150"/>
      <c r="C46" s="150"/>
      <c r="D46" s="150"/>
      <c r="E46" s="150"/>
      <c r="F46" s="150"/>
      <c r="G46" s="150"/>
      <c r="H46" s="150"/>
    </row>
    <row r="47" spans="1:8" ht="12.75">
      <c r="A47" s="150" t="s">
        <v>18</v>
      </c>
      <c r="B47" s="150"/>
      <c r="C47" s="150"/>
      <c r="D47" s="150"/>
      <c r="E47" s="150"/>
      <c r="F47" s="150"/>
      <c r="G47" s="150"/>
      <c r="H47" s="150"/>
    </row>
    <row r="48" spans="1:8" ht="12.75">
      <c r="A48" s="151" t="s">
        <v>51</v>
      </c>
      <c r="B48" s="151"/>
      <c r="C48" s="151"/>
      <c r="D48" s="151"/>
      <c r="E48" s="151"/>
      <c r="F48" s="151"/>
      <c r="G48" s="151"/>
      <c r="H48" s="151"/>
    </row>
    <row r="49" spans="1:8" ht="12.75">
      <c r="A49" s="1"/>
      <c r="B49" s="1"/>
      <c r="C49" s="1"/>
      <c r="D49" s="3"/>
      <c r="E49" s="2"/>
      <c r="F49" s="7"/>
      <c r="G49" s="6"/>
      <c r="H49" s="6"/>
    </row>
    <row r="50" spans="1:8" ht="12.75">
      <c r="A50" s="68"/>
      <c r="B50" s="68"/>
      <c r="C50" s="68"/>
      <c r="D50" s="69"/>
      <c r="E50" s="70"/>
      <c r="F50" s="70"/>
      <c r="G50" s="68"/>
      <c r="H50" s="68"/>
    </row>
    <row r="51" spans="1:8" ht="12.75">
      <c r="A51" s="71" t="s">
        <v>17</v>
      </c>
      <c r="B51" s="72" t="s">
        <v>16</v>
      </c>
      <c r="C51" s="68"/>
      <c r="D51" s="69"/>
      <c r="E51" s="152" t="s">
        <v>15</v>
      </c>
      <c r="F51" s="153"/>
      <c r="G51" s="153"/>
      <c r="H51" s="154"/>
    </row>
    <row r="52" spans="1:8" ht="12.75">
      <c r="A52" s="73"/>
      <c r="B52" s="74"/>
      <c r="C52" s="75"/>
      <c r="D52" s="69"/>
      <c r="E52" s="76"/>
      <c r="F52" s="77"/>
      <c r="G52" s="77"/>
      <c r="H52" s="78"/>
    </row>
    <row r="53" spans="1:8" ht="12.75">
      <c r="A53" s="79" t="s">
        <v>14</v>
      </c>
      <c r="B53" s="80">
        <v>331785</v>
      </c>
      <c r="C53" s="81"/>
      <c r="D53" s="82"/>
      <c r="E53" s="83" t="s">
        <v>13</v>
      </c>
      <c r="F53" s="84" t="s">
        <v>3</v>
      </c>
      <c r="G53" s="85" t="s">
        <v>2</v>
      </c>
      <c r="H53" s="86" t="s">
        <v>1</v>
      </c>
    </row>
    <row r="54" spans="1:8" ht="12.75">
      <c r="A54" s="79">
        <v>2014</v>
      </c>
      <c r="B54" s="80">
        <v>331785</v>
      </c>
      <c r="C54" s="87"/>
      <c r="D54" s="69"/>
      <c r="E54" s="71"/>
      <c r="F54" s="88"/>
      <c r="G54" s="89"/>
      <c r="H54" s="72"/>
    </row>
    <row r="55" spans="1:8" ht="12.75">
      <c r="A55" s="79"/>
      <c r="B55" s="80"/>
      <c r="C55" s="75"/>
      <c r="D55" s="69"/>
      <c r="E55" s="79">
        <v>2013</v>
      </c>
      <c r="F55" s="90">
        <v>0</v>
      </c>
      <c r="G55" s="91">
        <v>17098.1946236134</v>
      </c>
      <c r="H55" s="92">
        <f aca="true" t="shared" si="2" ref="H55:H98">+F55-G55</f>
        <v>-17098.1946236134</v>
      </c>
    </row>
    <row r="56" spans="1:8" ht="12.75">
      <c r="A56" s="79"/>
      <c r="B56" s="80"/>
      <c r="C56" s="75"/>
      <c r="D56" s="69"/>
      <c r="E56" s="79">
        <f aca="true" t="shared" si="3" ref="E56:E95">+E55+1</f>
        <v>2014</v>
      </c>
      <c r="F56" s="90">
        <v>34947.8775853738</v>
      </c>
      <c r="G56" s="91">
        <v>17098.1946236134</v>
      </c>
      <c r="H56" s="92">
        <f t="shared" si="2"/>
        <v>17849.682961760398</v>
      </c>
    </row>
    <row r="57" spans="1:8" ht="12.75">
      <c r="A57" s="93"/>
      <c r="B57" s="94"/>
      <c r="C57" s="68"/>
      <c r="D57" s="95"/>
      <c r="E57" s="79">
        <f t="shared" si="3"/>
        <v>2015</v>
      </c>
      <c r="F57" s="90">
        <v>34947.8775853738</v>
      </c>
      <c r="G57" s="91">
        <v>17098.1946236134</v>
      </c>
      <c r="H57" s="92">
        <f t="shared" si="2"/>
        <v>17849.682961760398</v>
      </c>
    </row>
    <row r="58" spans="1:8" ht="12.75">
      <c r="A58" s="68"/>
      <c r="B58" s="68"/>
      <c r="C58" s="68"/>
      <c r="D58" s="95"/>
      <c r="E58" s="79">
        <f t="shared" si="3"/>
        <v>2016</v>
      </c>
      <c r="F58" s="90">
        <v>34947.8775853738</v>
      </c>
      <c r="G58" s="91">
        <v>17098.1946236134</v>
      </c>
      <c r="H58" s="92">
        <f t="shared" si="2"/>
        <v>17849.682961760398</v>
      </c>
    </row>
    <row r="59" spans="1:8" ht="12.75">
      <c r="A59" s="68"/>
      <c r="B59" s="68"/>
      <c r="C59" s="68"/>
      <c r="D59" s="69"/>
      <c r="E59" s="79">
        <f t="shared" si="3"/>
        <v>2017</v>
      </c>
      <c r="F59" s="90">
        <v>34947.8775853738</v>
      </c>
      <c r="G59" s="91">
        <v>17098.1946236134</v>
      </c>
      <c r="H59" s="92">
        <f t="shared" si="2"/>
        <v>17849.682961760398</v>
      </c>
    </row>
    <row r="60" spans="1:8" ht="12.75">
      <c r="A60" s="71" t="s">
        <v>12</v>
      </c>
      <c r="B60" s="88" t="s">
        <v>11</v>
      </c>
      <c r="C60" s="96" t="s">
        <v>10</v>
      </c>
      <c r="D60" s="69"/>
      <c r="E60" s="79">
        <f t="shared" si="3"/>
        <v>2018</v>
      </c>
      <c r="F60" s="90">
        <v>34947.8775853738</v>
      </c>
      <c r="G60" s="91">
        <v>17098.1946236134</v>
      </c>
      <c r="H60" s="92">
        <f t="shared" si="2"/>
        <v>17849.682961760398</v>
      </c>
    </row>
    <row r="61" spans="1:8" ht="12.75">
      <c r="A61" s="71"/>
      <c r="B61" s="97"/>
      <c r="C61" s="98"/>
      <c r="D61" s="69"/>
      <c r="E61" s="79">
        <f t="shared" si="3"/>
        <v>2019</v>
      </c>
      <c r="F61" s="90">
        <v>34947.8775853738</v>
      </c>
      <c r="G61" s="91">
        <v>17098.1946236134</v>
      </c>
      <c r="H61" s="92">
        <f t="shared" si="2"/>
        <v>17849.682961760398</v>
      </c>
    </row>
    <row r="62" spans="1:8" ht="12.75">
      <c r="A62" s="99" t="s">
        <v>3</v>
      </c>
      <c r="B62" s="100">
        <v>0.01</v>
      </c>
      <c r="C62" s="101" t="s">
        <v>9</v>
      </c>
      <c r="D62" s="69"/>
      <c r="E62" s="79">
        <f t="shared" si="3"/>
        <v>2020</v>
      </c>
      <c r="F62" s="90">
        <v>34947.8775853738</v>
      </c>
      <c r="G62" s="91">
        <v>17098.1946236134</v>
      </c>
      <c r="H62" s="92">
        <f t="shared" si="2"/>
        <v>17849.682961760398</v>
      </c>
    </row>
    <row r="63" spans="1:8" ht="12.75">
      <c r="A63" s="102" t="s">
        <v>8</v>
      </c>
      <c r="B63" s="103">
        <v>0.04</v>
      </c>
      <c r="C63" s="104" t="s">
        <v>7</v>
      </c>
      <c r="D63" s="69"/>
      <c r="E63" s="79">
        <f t="shared" si="3"/>
        <v>2021</v>
      </c>
      <c r="F63" s="90">
        <v>34947.8775853738</v>
      </c>
      <c r="G63" s="91">
        <v>17098.1946236134</v>
      </c>
      <c r="H63" s="92">
        <f t="shared" si="2"/>
        <v>17849.682961760398</v>
      </c>
    </row>
    <row r="64" spans="1:8" ht="12.75">
      <c r="A64" s="79"/>
      <c r="B64" s="105"/>
      <c r="C64" s="106"/>
      <c r="D64" s="69"/>
      <c r="E64" s="79">
        <f t="shared" si="3"/>
        <v>2022</v>
      </c>
      <c r="F64" s="90">
        <v>34947.8775853738</v>
      </c>
      <c r="G64" s="91">
        <v>17098.1946236134</v>
      </c>
      <c r="H64" s="92">
        <f t="shared" si="2"/>
        <v>17849.682961760398</v>
      </c>
    </row>
    <row r="65" spans="1:8" ht="12.75">
      <c r="A65" s="79"/>
      <c r="B65" s="105"/>
      <c r="C65" s="106"/>
      <c r="D65" s="69"/>
      <c r="E65" s="79">
        <f t="shared" si="3"/>
        <v>2023</v>
      </c>
      <c r="F65" s="90">
        <v>34947.8775853738</v>
      </c>
      <c r="G65" s="91">
        <v>17098.1946236134</v>
      </c>
      <c r="H65" s="92">
        <f t="shared" si="2"/>
        <v>17849.682961760398</v>
      </c>
    </row>
    <row r="66" spans="1:8" ht="12.75">
      <c r="A66" s="93"/>
      <c r="B66" s="107"/>
      <c r="C66" s="108"/>
      <c r="D66" s="69"/>
      <c r="E66" s="79">
        <f t="shared" si="3"/>
        <v>2024</v>
      </c>
      <c r="F66" s="91">
        <v>0</v>
      </c>
      <c r="G66" s="91">
        <v>17098.1946236134</v>
      </c>
      <c r="H66" s="92">
        <f t="shared" si="2"/>
        <v>-17098.1946236134</v>
      </c>
    </row>
    <row r="67" spans="1:8" ht="12.75">
      <c r="A67" s="68"/>
      <c r="B67" s="68"/>
      <c r="C67" s="68"/>
      <c r="D67" s="69"/>
      <c r="E67" s="79">
        <f t="shared" si="3"/>
        <v>2025</v>
      </c>
      <c r="F67" s="91">
        <v>0</v>
      </c>
      <c r="G67" s="91">
        <v>17098.1946236134</v>
      </c>
      <c r="H67" s="92">
        <f t="shared" si="2"/>
        <v>-17098.1946236134</v>
      </c>
    </row>
    <row r="68" spans="1:8" ht="12.75">
      <c r="A68" s="68"/>
      <c r="B68" s="68"/>
      <c r="C68" s="68"/>
      <c r="D68" s="69"/>
      <c r="E68" s="79">
        <f t="shared" si="3"/>
        <v>2026</v>
      </c>
      <c r="F68" s="91">
        <v>0</v>
      </c>
      <c r="G68" s="91">
        <v>17098.1946236134</v>
      </c>
      <c r="H68" s="92">
        <f t="shared" si="2"/>
        <v>-17098.1946236134</v>
      </c>
    </row>
    <row r="69" spans="1:8" ht="26.4">
      <c r="A69" s="83" t="s">
        <v>6</v>
      </c>
      <c r="B69" s="134" t="s">
        <v>5</v>
      </c>
      <c r="C69" s="133" t="s">
        <v>4</v>
      </c>
      <c r="D69" s="69"/>
      <c r="E69" s="79">
        <f t="shared" si="3"/>
        <v>2027</v>
      </c>
      <c r="F69" s="91">
        <v>0</v>
      </c>
      <c r="G69" s="91">
        <v>17098.1946236134</v>
      </c>
      <c r="H69" s="92">
        <f t="shared" si="2"/>
        <v>-17098.1946236134</v>
      </c>
    </row>
    <row r="70" spans="1:8" ht="12.75">
      <c r="A70" s="109"/>
      <c r="B70" s="110"/>
      <c r="C70" s="111"/>
      <c r="D70" s="69"/>
      <c r="E70" s="79">
        <f t="shared" si="3"/>
        <v>2028</v>
      </c>
      <c r="F70" s="91">
        <v>0</v>
      </c>
      <c r="G70" s="91">
        <v>17098.1946236134</v>
      </c>
      <c r="H70" s="92">
        <f t="shared" si="2"/>
        <v>-17098.1946236134</v>
      </c>
    </row>
    <row r="71" spans="1:8" ht="12.75">
      <c r="A71" s="76" t="s">
        <v>3</v>
      </c>
      <c r="B71" s="112">
        <v>349478.775853738</v>
      </c>
      <c r="C71" s="113">
        <v>249176.159373285</v>
      </c>
      <c r="D71" s="69"/>
      <c r="E71" s="79">
        <f t="shared" si="3"/>
        <v>2029</v>
      </c>
      <c r="F71" s="91">
        <v>0</v>
      </c>
      <c r="G71" s="91">
        <v>17098.1946236134</v>
      </c>
      <c r="H71" s="92">
        <f t="shared" si="2"/>
        <v>-17098.1946236134</v>
      </c>
    </row>
    <row r="72" spans="1:8" ht="12.75">
      <c r="A72" s="76" t="s">
        <v>2</v>
      </c>
      <c r="B72" s="112">
        <v>683927.78494454</v>
      </c>
      <c r="C72" s="113">
        <v>273069.276768425</v>
      </c>
      <c r="D72" s="114"/>
      <c r="E72" s="79">
        <f t="shared" si="3"/>
        <v>2030</v>
      </c>
      <c r="F72" s="91">
        <v>0</v>
      </c>
      <c r="G72" s="91">
        <v>17098.1946236134</v>
      </c>
      <c r="H72" s="92">
        <f t="shared" si="2"/>
        <v>-17098.1946236134</v>
      </c>
    </row>
    <row r="73" spans="1:8" ht="12.75">
      <c r="A73" s="115"/>
      <c r="B73" s="79"/>
      <c r="C73" s="106"/>
      <c r="D73" s="69"/>
      <c r="E73" s="79">
        <f t="shared" si="3"/>
        <v>2031</v>
      </c>
      <c r="F73" s="91">
        <v>0</v>
      </c>
      <c r="G73" s="91">
        <v>17098.1946236134</v>
      </c>
      <c r="H73" s="92">
        <f t="shared" si="2"/>
        <v>-17098.1946236134</v>
      </c>
    </row>
    <row r="74" spans="1:8" ht="12.75">
      <c r="A74" s="116" t="s">
        <v>1</v>
      </c>
      <c r="B74" s="117">
        <v>-334449.009090802</v>
      </c>
      <c r="C74" s="118">
        <v>-23893.11739514</v>
      </c>
      <c r="D74" s="69"/>
      <c r="E74" s="79">
        <f t="shared" si="3"/>
        <v>2032</v>
      </c>
      <c r="F74" s="91">
        <v>0</v>
      </c>
      <c r="G74" s="91">
        <v>17098.1946236134</v>
      </c>
      <c r="H74" s="92">
        <f t="shared" si="2"/>
        <v>-17098.1946236134</v>
      </c>
    </row>
    <row r="75" spans="1:8" ht="12.75">
      <c r="A75" s="68"/>
      <c r="B75" s="68"/>
      <c r="C75" s="68"/>
      <c r="D75" s="69"/>
      <c r="E75" s="79">
        <f t="shared" si="3"/>
        <v>2033</v>
      </c>
      <c r="F75" s="91">
        <v>0</v>
      </c>
      <c r="G75" s="91">
        <v>17098.1946236134</v>
      </c>
      <c r="H75" s="92">
        <f t="shared" si="2"/>
        <v>-17098.1946236134</v>
      </c>
    </row>
    <row r="76" spans="1:8" ht="12.75">
      <c r="A76" s="119"/>
      <c r="B76" s="68"/>
      <c r="C76" s="68"/>
      <c r="D76" s="69"/>
      <c r="E76" s="79">
        <f t="shared" si="3"/>
        <v>2034</v>
      </c>
      <c r="F76" s="91">
        <v>0</v>
      </c>
      <c r="G76" s="91">
        <v>17098.1946236134</v>
      </c>
      <c r="H76" s="92">
        <f t="shared" si="2"/>
        <v>-17098.1946236134</v>
      </c>
    </row>
    <row r="77" spans="1:8" ht="12.75">
      <c r="A77" s="68"/>
      <c r="B77" s="68"/>
      <c r="C77" s="68"/>
      <c r="D77" s="120"/>
      <c r="E77" s="79">
        <f t="shared" si="3"/>
        <v>2035</v>
      </c>
      <c r="F77" s="91">
        <v>0</v>
      </c>
      <c r="G77" s="91">
        <v>17098.1946236134</v>
      </c>
      <c r="H77" s="92">
        <f t="shared" si="2"/>
        <v>-17098.1946236134</v>
      </c>
    </row>
    <row r="78" spans="1:8" ht="12.75">
      <c r="A78" s="73"/>
      <c r="B78" s="97"/>
      <c r="C78" s="74"/>
      <c r="D78" s="121"/>
      <c r="E78" s="79">
        <f t="shared" si="3"/>
        <v>2036</v>
      </c>
      <c r="F78" s="91">
        <v>0</v>
      </c>
      <c r="G78" s="91">
        <v>17098.1946236134</v>
      </c>
      <c r="H78" s="92">
        <f t="shared" si="2"/>
        <v>-17098.1946236134</v>
      </c>
    </row>
    <row r="79" spans="1:8" ht="12.75">
      <c r="A79" s="155" t="s">
        <v>0</v>
      </c>
      <c r="B79" s="156"/>
      <c r="C79" s="122"/>
      <c r="D79" s="82"/>
      <c r="E79" s="79">
        <f t="shared" si="3"/>
        <v>2037</v>
      </c>
      <c r="F79" s="91">
        <v>0</v>
      </c>
      <c r="G79" s="91">
        <v>17098.1946236134</v>
      </c>
      <c r="H79" s="92">
        <f t="shared" si="2"/>
        <v>-17098.1946236134</v>
      </c>
    </row>
    <row r="80" spans="1:8" ht="12.75">
      <c r="A80" s="115"/>
      <c r="B80" s="123"/>
      <c r="C80" s="113"/>
      <c r="D80" s="82"/>
      <c r="E80" s="79">
        <f t="shared" si="3"/>
        <v>2038</v>
      </c>
      <c r="F80" s="91">
        <v>0</v>
      </c>
      <c r="G80" s="91">
        <v>17098.1946236134</v>
      </c>
      <c r="H80" s="92">
        <f t="shared" si="2"/>
        <v>-17098.1946236134</v>
      </c>
    </row>
    <row r="81" spans="1:8" ht="12.75">
      <c r="A81" s="157" t="s">
        <v>45</v>
      </c>
      <c r="B81" s="158"/>
      <c r="C81" s="159"/>
      <c r="D81" s="82"/>
      <c r="E81" s="79">
        <f t="shared" si="3"/>
        <v>2039</v>
      </c>
      <c r="F81" s="91">
        <v>0</v>
      </c>
      <c r="G81" s="91">
        <v>17098.1946236134</v>
      </c>
      <c r="H81" s="92">
        <f t="shared" si="2"/>
        <v>-17098.1946236134</v>
      </c>
    </row>
    <row r="82" spans="1:8" ht="12.75">
      <c r="A82" s="125" t="s">
        <v>46</v>
      </c>
      <c r="B82" s="123"/>
      <c r="C82" s="124"/>
      <c r="D82" s="82"/>
      <c r="E82" s="79">
        <f t="shared" si="3"/>
        <v>2040</v>
      </c>
      <c r="F82" s="91">
        <v>0</v>
      </c>
      <c r="G82" s="91">
        <v>17098.1946236134</v>
      </c>
      <c r="H82" s="92">
        <f t="shared" si="2"/>
        <v>-17098.1946236134</v>
      </c>
    </row>
    <row r="83" spans="1:8" ht="12.75">
      <c r="A83" s="160"/>
      <c r="B83" s="161"/>
      <c r="C83" s="162"/>
      <c r="D83" s="69"/>
      <c r="E83" s="79">
        <f t="shared" si="3"/>
        <v>2041</v>
      </c>
      <c r="F83" s="91">
        <v>0</v>
      </c>
      <c r="G83" s="91">
        <v>17098.1946236134</v>
      </c>
      <c r="H83" s="92">
        <f t="shared" si="2"/>
        <v>-17098.1946236134</v>
      </c>
    </row>
    <row r="84" spans="1:8" ht="12.75">
      <c r="A84" s="160" t="s">
        <v>47</v>
      </c>
      <c r="B84" s="161"/>
      <c r="C84" s="162"/>
      <c r="D84" s="69"/>
      <c r="E84" s="79">
        <f t="shared" si="3"/>
        <v>2042</v>
      </c>
      <c r="F84" s="91">
        <v>0</v>
      </c>
      <c r="G84" s="91">
        <v>17098.1946236134</v>
      </c>
      <c r="H84" s="92">
        <f t="shared" si="2"/>
        <v>-17098.1946236134</v>
      </c>
    </row>
    <row r="85" spans="1:8" ht="12.75">
      <c r="A85" s="136" t="s">
        <v>48</v>
      </c>
      <c r="B85" s="123"/>
      <c r="C85" s="124"/>
      <c r="D85" s="69"/>
      <c r="E85" s="79">
        <f t="shared" si="3"/>
        <v>2043</v>
      </c>
      <c r="F85" s="91">
        <v>0</v>
      </c>
      <c r="G85" s="91">
        <v>17098.1946236134</v>
      </c>
      <c r="H85" s="92">
        <f t="shared" si="2"/>
        <v>-17098.1946236134</v>
      </c>
    </row>
    <row r="86" spans="1:8" ht="12.75">
      <c r="A86" s="135" t="s">
        <v>52</v>
      </c>
      <c r="B86" s="54"/>
      <c r="C86" s="137"/>
      <c r="D86" s="69"/>
      <c r="E86" s="79">
        <f t="shared" si="3"/>
        <v>2044</v>
      </c>
      <c r="F86" s="91">
        <v>0</v>
      </c>
      <c r="G86" s="91">
        <v>17098.1946236134</v>
      </c>
      <c r="H86" s="92">
        <f t="shared" si="2"/>
        <v>-17098.1946236134</v>
      </c>
    </row>
    <row r="87" spans="1:8" ht="12.75">
      <c r="A87" s="125"/>
      <c r="B87" s="127"/>
      <c r="C87" s="126"/>
      <c r="D87" s="69"/>
      <c r="E87" s="79">
        <f t="shared" si="3"/>
        <v>2045</v>
      </c>
      <c r="F87" s="91">
        <v>0</v>
      </c>
      <c r="G87" s="91">
        <v>17098.1946236134</v>
      </c>
      <c r="H87" s="92">
        <f t="shared" si="2"/>
        <v>-17098.1946236134</v>
      </c>
    </row>
    <row r="88" spans="1:8" ht="12.75">
      <c r="A88" s="163" t="s">
        <v>54</v>
      </c>
      <c r="B88" s="164"/>
      <c r="C88" s="165"/>
      <c r="D88" s="69"/>
      <c r="E88" s="79">
        <f t="shared" si="3"/>
        <v>2046</v>
      </c>
      <c r="F88" s="91">
        <v>0</v>
      </c>
      <c r="G88" s="91">
        <v>17098.1946236134</v>
      </c>
      <c r="H88" s="92">
        <f t="shared" si="2"/>
        <v>-17098.1946236134</v>
      </c>
    </row>
    <row r="89" spans="1:8" ht="12.75">
      <c r="A89" s="163" t="s">
        <v>49</v>
      </c>
      <c r="B89" s="164"/>
      <c r="C89" s="165"/>
      <c r="D89" s="69"/>
      <c r="E89" s="79">
        <f t="shared" si="3"/>
        <v>2047</v>
      </c>
      <c r="F89" s="91">
        <v>0</v>
      </c>
      <c r="G89" s="91">
        <v>17098.1946236134</v>
      </c>
      <c r="H89" s="92">
        <f t="shared" si="2"/>
        <v>-17098.1946236134</v>
      </c>
    </row>
    <row r="90" spans="1:8" ht="12.75">
      <c r="A90" s="125"/>
      <c r="B90" s="123"/>
      <c r="C90" s="126"/>
      <c r="D90" s="69"/>
      <c r="E90" s="79">
        <f t="shared" si="3"/>
        <v>2048</v>
      </c>
      <c r="F90" s="91">
        <v>0</v>
      </c>
      <c r="G90" s="91">
        <v>17098.1946236134</v>
      </c>
      <c r="H90" s="92">
        <f t="shared" si="2"/>
        <v>-17098.1946236134</v>
      </c>
    </row>
    <row r="91" spans="1:8" ht="12.75">
      <c r="A91" s="128"/>
      <c r="B91" s="129"/>
      <c r="C91" s="130"/>
      <c r="D91" s="69"/>
      <c r="E91" s="79">
        <f t="shared" si="3"/>
        <v>2049</v>
      </c>
      <c r="F91" s="91">
        <v>0</v>
      </c>
      <c r="G91" s="91">
        <v>17098.1946236134</v>
      </c>
      <c r="H91" s="92">
        <f t="shared" si="2"/>
        <v>-17098.1946236134</v>
      </c>
    </row>
    <row r="92" spans="1:8" ht="12.75">
      <c r="A92" s="68"/>
      <c r="B92" s="68"/>
      <c r="C92" s="68"/>
      <c r="D92" s="69"/>
      <c r="E92" s="79">
        <f t="shared" si="3"/>
        <v>2050</v>
      </c>
      <c r="F92" s="91">
        <v>0</v>
      </c>
      <c r="G92" s="91">
        <v>17098.1946236134</v>
      </c>
      <c r="H92" s="92">
        <f t="shared" si="2"/>
        <v>-17098.1946236134</v>
      </c>
    </row>
    <row r="93" spans="1:8" ht="12.75">
      <c r="A93" s="68"/>
      <c r="B93" s="68"/>
      <c r="C93" s="68"/>
      <c r="D93" s="69"/>
      <c r="E93" s="79">
        <f t="shared" si="3"/>
        <v>2051</v>
      </c>
      <c r="F93" s="91">
        <v>0</v>
      </c>
      <c r="G93" s="91">
        <v>17098.1946236134</v>
      </c>
      <c r="H93" s="92">
        <f t="shared" si="2"/>
        <v>-17098.1946236134</v>
      </c>
    </row>
    <row r="94" spans="1:8" ht="12.75">
      <c r="A94" s="68"/>
      <c r="B94" s="68"/>
      <c r="C94" s="68"/>
      <c r="D94" s="69"/>
      <c r="E94" s="79">
        <f t="shared" si="3"/>
        <v>2052</v>
      </c>
      <c r="F94" s="91">
        <v>0</v>
      </c>
      <c r="G94" s="91">
        <v>17098.1946236134</v>
      </c>
      <c r="H94" s="92">
        <f t="shared" si="2"/>
        <v>-17098.1946236134</v>
      </c>
    </row>
    <row r="95" spans="1:8" ht="12.75">
      <c r="A95" s="68"/>
      <c r="B95" s="68"/>
      <c r="C95" s="68"/>
      <c r="D95" s="69"/>
      <c r="E95" s="79">
        <f t="shared" si="3"/>
        <v>2053</v>
      </c>
      <c r="F95" s="91">
        <v>0</v>
      </c>
      <c r="G95" s="91">
        <v>0</v>
      </c>
      <c r="H95" s="92">
        <f t="shared" si="2"/>
        <v>0</v>
      </c>
    </row>
    <row r="96" spans="1:8" ht="12.75">
      <c r="A96" s="68"/>
      <c r="B96" s="68"/>
      <c r="C96" s="68"/>
      <c r="D96" s="69"/>
      <c r="E96" s="79">
        <v>2054</v>
      </c>
      <c r="F96" s="91">
        <v>0</v>
      </c>
      <c r="G96" s="91">
        <v>0</v>
      </c>
      <c r="H96" s="92">
        <f t="shared" si="2"/>
        <v>0</v>
      </c>
    </row>
    <row r="97" spans="1:8" ht="12.75">
      <c r="A97" s="68"/>
      <c r="B97" s="68"/>
      <c r="C97" s="68"/>
      <c r="D97" s="69"/>
      <c r="E97" s="79">
        <f>+E96+1</f>
        <v>2055</v>
      </c>
      <c r="F97" s="91">
        <v>0</v>
      </c>
      <c r="G97" s="91">
        <v>0</v>
      </c>
      <c r="H97" s="92">
        <f t="shared" si="2"/>
        <v>0</v>
      </c>
    </row>
    <row r="98" spans="1:8" ht="12.75">
      <c r="A98" s="68"/>
      <c r="B98" s="68"/>
      <c r="C98" s="68"/>
      <c r="D98" s="69"/>
      <c r="E98" s="93">
        <v>2056</v>
      </c>
      <c r="F98" s="131">
        <v>0</v>
      </c>
      <c r="G98" s="131">
        <v>0</v>
      </c>
      <c r="H98" s="132">
        <f t="shared" si="2"/>
        <v>0</v>
      </c>
    </row>
    <row r="99" spans="1:8" ht="12.75">
      <c r="A99" s="1"/>
      <c r="B99" s="1"/>
      <c r="C99" s="1"/>
      <c r="D99" s="5"/>
      <c r="E99" s="4"/>
      <c r="F99" s="2"/>
      <c r="G99" s="1"/>
      <c r="H99" s="1"/>
    </row>
    <row r="100" spans="1:8" ht="12.75">
      <c r="A100" s="1"/>
      <c r="B100" s="1"/>
      <c r="C100" s="1"/>
      <c r="D100" s="5"/>
      <c r="E100" s="4"/>
      <c r="F100" s="2"/>
      <c r="G100" s="1"/>
      <c r="H100" s="1"/>
    </row>
  </sheetData>
  <mergeCells count="16">
    <mergeCell ref="A81:C81"/>
    <mergeCell ref="A83:C83"/>
    <mergeCell ref="A89:C89"/>
    <mergeCell ref="A84:C84"/>
    <mergeCell ref="A88:C88"/>
    <mergeCell ref="A46:H46"/>
    <mergeCell ref="A47:H47"/>
    <mergeCell ref="A48:H48"/>
    <mergeCell ref="E51:H51"/>
    <mergeCell ref="A79:B79"/>
    <mergeCell ref="A33:H33"/>
    <mergeCell ref="A4:H4"/>
    <mergeCell ref="A12:B12"/>
    <mergeCell ref="A13:B13"/>
    <mergeCell ref="A20:B20"/>
    <mergeCell ref="A21:B21"/>
  </mergeCells>
  <printOptions/>
  <pageMargins left="0.77" right="0.75" top="1" bottom="1" header="0.5" footer="0.5"/>
  <pageSetup horizontalDpi="600" verticalDpi="600" orientation="portrait" scale="71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shannonk</cp:lastModifiedBy>
  <cp:lastPrinted>2013-05-07T17:07:07Z</cp:lastPrinted>
  <dcterms:created xsi:type="dcterms:W3CDTF">2012-11-01T18:16:28Z</dcterms:created>
  <dcterms:modified xsi:type="dcterms:W3CDTF">2013-05-15T23:31:54Z</dcterms:modified>
  <cp:category/>
  <cp:version/>
  <cp:contentType/>
  <cp:contentStatus/>
</cp:coreProperties>
</file>