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25260" windowHeight="5820" activeTab="0"/>
  </bookViews>
  <sheets>
    <sheet name="CSP" sheetId="1" r:id="rId1"/>
    <sheet name="October correspondence" sheetId="2" r:id="rId2"/>
  </sheets>
  <definedNames>
    <definedName name="_xlnm.Print_Area" localSheetId="0">'CSP'!$A$1:$H$60</definedName>
  </definedNames>
  <calcPr fullCalcOnLoad="1" iterate="1" iterateCount="100" iterateDelta="0.001"/>
</workbook>
</file>

<file path=xl/sharedStrings.xml><?xml version="1.0" encoding="utf-8"?>
<sst xmlns="http://schemas.openxmlformats.org/spreadsheetml/2006/main" count="177" uniqueCount="139">
  <si>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</si>
  <si>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</si>
  <si>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</si>
  <si>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</si>
  <si>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</si>
  <si>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</si>
  <si>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</si>
  <si>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</si>
  <si>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</si>
  <si>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</si>
  <si>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</si>
  <si>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</si>
  <si>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</si>
  <si>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</si>
  <si>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</si>
  <si>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</si>
  <si>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</si>
  <si>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</si>
  <si>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</si>
  <si>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</si>
  <si>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</si>
  <si>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</si>
  <si>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</si>
  <si>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All</t>
  </si>
  <si>
    <t>Salaries (ALL Depts)</t>
  </si>
  <si>
    <t>Across All Funds</t>
  </si>
  <si>
    <t>PERS &amp; FICA (ALL Depts)</t>
  </si>
  <si>
    <t>Military Leave</t>
  </si>
  <si>
    <t>Jonathan Larson</t>
  </si>
  <si>
    <t>Benefits (Flex)</t>
  </si>
  <si>
    <t>3.  King County currently pays 12 months of differential pay for pre-9/11 enlistees on military leave per year who have been on leave for greater than five years (based on 2012 payroll data).</t>
  </si>
  <si>
    <t>2.  Employees receiving differential pay while on military leave receive $1,000 per month on average (based on 2012 payroll data).</t>
  </si>
  <si>
    <t>Calculations</t>
  </si>
  <si>
    <t>Months per Year</t>
  </si>
  <si>
    <t>Cost per Month</t>
  </si>
  <si>
    <t>Total Cost</t>
  </si>
  <si>
    <t>Reduction of differential pay for pre-9/11 enlistees to five years:</t>
  </si>
  <si>
    <t>Increase in differential pay for post-9/11 enlistees to five years:</t>
  </si>
  <si>
    <t>4.  King County averages five post-9/11 enlistees on military leave not currently receiving differential pay, or 60 months per year (based on 2012 payroll data).</t>
  </si>
  <si>
    <t>5.  King County averages has five employees receiving flex benefits while on military leave beyond five years, or 60 months per year (both pre and post-9/11 enlistees).</t>
  </si>
  <si>
    <t>Reduction in flex benefit payments for all enlistees on leave greater than two years (2012):</t>
  </si>
  <si>
    <t>7.  Cost of Living Adjustments (COLA) as follows:</t>
  </si>
  <si>
    <t>6.  PERS/FICA: Calculated at 14.86% (current PERS 2, July 1, 2012 ER 7.21%; ER FICA/MED 7.65%)</t>
  </si>
  <si>
    <t>8.  Flex Benefit rate as follows:</t>
  </si>
  <si>
    <t>1.  The ordinance will be effective March 1, 2013</t>
  </si>
  <si>
    <t>T.J. Stutman</t>
  </si>
  <si>
    <r>
      <t>From:</t>
    </r>
    <r>
      <rPr>
        <sz val="10"/>
        <rFont val="Tahoma"/>
        <family val="2"/>
      </rPr>
      <t xml:space="preserve"> Stutman, T.J.</t>
    </r>
  </si>
  <si>
    <r>
      <t>Sent:</t>
    </r>
    <r>
      <rPr>
        <sz val="10"/>
        <rFont val="Tahoma"/>
        <family val="2"/>
      </rPr>
      <t xml:space="preserve"> Thursday, October 11, 2012 1:12 PM</t>
    </r>
  </si>
  <si>
    <r>
      <t>To:</t>
    </r>
    <r>
      <rPr>
        <sz val="10"/>
        <rFont val="Tahoma"/>
        <family val="2"/>
      </rPr>
      <t xml:space="preserve"> Larson, Jonathan</t>
    </r>
  </si>
  <si>
    <r>
      <t>Cc:</t>
    </r>
    <r>
      <rPr>
        <sz val="10"/>
        <rFont val="Tahoma"/>
        <family val="2"/>
      </rPr>
      <t xml:space="preserve"> Delaney Sickle, Kerry; Bell, Pam; Czerwinski, Brian; Ellickson, Helene</t>
    </r>
  </si>
  <si>
    <r>
      <t>Subject:</t>
    </r>
    <r>
      <rPr>
        <sz val="10"/>
        <rFont val="Tahoma"/>
        <family val="2"/>
      </rPr>
      <t xml:space="preserve"> RE: Military</t>
    </r>
  </si>
  <si>
    <t>OK, I’ve reviewed and am ok with the fiscal note. My only suggestion is to clarify that the 5 employee reduction in benefit coverage is an average, not a net drop of 5 employees each year (as it appears from the correspondence below).</t>
  </si>
  <si>
    <t>T.J.</t>
  </si>
  <si>
    <r>
      <t>From:</t>
    </r>
    <r>
      <rPr>
        <sz val="10"/>
        <rFont val="Tahoma"/>
        <family val="2"/>
      </rPr>
      <t xml:space="preserve"> Larson, Jonathan</t>
    </r>
  </si>
  <si>
    <r>
      <t>Sent:</t>
    </r>
    <r>
      <rPr>
        <sz val="10"/>
        <rFont val="Tahoma"/>
        <family val="2"/>
      </rPr>
      <t xml:space="preserve"> Wednesday, October 10, 2012 9:04 PM</t>
    </r>
  </si>
  <si>
    <r>
      <t>To:</t>
    </r>
    <r>
      <rPr>
        <sz val="10"/>
        <rFont val="Tahoma"/>
        <family val="2"/>
      </rPr>
      <t xml:space="preserve"> Stutman, T.J.</t>
    </r>
  </si>
  <si>
    <r>
      <t>Subject:</t>
    </r>
    <r>
      <rPr>
        <sz val="10"/>
        <rFont val="Tahoma"/>
        <family val="2"/>
      </rPr>
      <t xml:space="preserve"> Re: Military</t>
    </r>
  </si>
  <si>
    <t>Responding to your two questions:</t>
  </si>
  <si>
    <t>First, year to date military leave differential payments have averaged $12k annualized.  Last year the average was $13k.  This year is averaging $1k less per employee as this is a small sample size and some have a greater differential payment than others.  We went the conservative route and used the lower number in our estimate.</t>
  </si>
  <si>
    <t>As for the flex reduction, the legislation proposes limiting benefits to two years when out on military leave.  Currently we pay benefits until the employee returns or terminates.  This change will bring us into compliance with the state audits recommendations.</t>
  </si>
  <si>
    <t>Hope that helps and I will be happy to talk tomorrow.</t>
  </si>
  <si>
    <t>JL</t>
  </si>
  <si>
    <t>Sent from my iPhone</t>
  </si>
  <si>
    <t>On Oct 10, 2012, at 5:19 PM, "Stutman, T.J." &lt;T.J.Stutman@kingcounty.gov&gt; wrote:</t>
  </si>
  <si>
    <r>
      <t xml:space="preserve">I’m not sure I follow this statement: </t>
    </r>
    <r>
      <rPr>
        <i/>
        <sz val="11"/>
        <color indexed="62"/>
        <rFont val="Calibri"/>
        <family val="2"/>
      </rPr>
      <t>“</t>
    </r>
    <r>
      <rPr>
        <i/>
        <sz val="10"/>
        <color indexed="62"/>
        <rFont val="Century Gothic"/>
        <family val="2"/>
      </rPr>
      <t>The average amount of differential pay to employees on active duty this year was about $12,000 per person.  The average in 2011 was $1,000 more per person. The variable is due to the difference between the employee’s military rate of pay and the county rate of pay. “</t>
    </r>
  </si>
  <si>
    <t>An $11k increase in differential pay from 2011-12? The rationale doesn’t make sense to me, but perhaps I’m misreading Pam’s statement. Also, can someone explain why we’re counting the annual flexrate amount as a savings? I don’t have any background not having read the ordinance – but no need to send me the full ordinance if this can be explained in a phone call Thursday morning.</t>
  </si>
  <si>
    <r>
      <t>Sent:</t>
    </r>
    <r>
      <rPr>
        <sz val="10"/>
        <rFont val="Tahoma"/>
        <family val="2"/>
      </rPr>
      <t xml:space="preserve"> Wednesday, October 10, 2012 9:50 AM</t>
    </r>
  </si>
  <si>
    <r>
      <t>Cc:</t>
    </r>
    <r>
      <rPr>
        <sz val="10"/>
        <rFont val="Tahoma"/>
        <family val="2"/>
      </rPr>
      <t xml:space="preserve"> Delaney Sickle, Kerry; Bell, Pam; Czerwinski, Brian</t>
    </r>
  </si>
  <si>
    <r>
      <t>Subject:</t>
    </r>
    <r>
      <rPr>
        <sz val="10"/>
        <rFont val="Tahoma"/>
        <family val="2"/>
      </rPr>
      <t xml:space="preserve"> FW: Military</t>
    </r>
  </si>
  <si>
    <r>
      <t>Importance:</t>
    </r>
    <r>
      <rPr>
        <sz val="10"/>
        <rFont val="Tahoma"/>
        <family val="2"/>
      </rPr>
      <t xml:space="preserve"> High</t>
    </r>
  </si>
  <si>
    <t>T.J.,</t>
  </si>
  <si>
    <t>Can you take a look at this fiscal note for Kerry and let us know if you have any questions or concerns?</t>
  </si>
  <si>
    <r>
      <t>From:</t>
    </r>
    <r>
      <rPr>
        <sz val="10"/>
        <rFont val="Tahoma"/>
        <family val="2"/>
      </rPr>
      <t xml:space="preserve"> Delaney Sickle, Kerry</t>
    </r>
  </si>
  <si>
    <r>
      <t>Sent:</t>
    </r>
    <r>
      <rPr>
        <sz val="10"/>
        <rFont val="Tahoma"/>
        <family val="2"/>
      </rPr>
      <t xml:space="preserve"> Wednesday, October 10, 2012 9:45 AM</t>
    </r>
  </si>
  <si>
    <r>
      <t>To:</t>
    </r>
    <r>
      <rPr>
        <sz val="10"/>
        <rFont val="Tahoma"/>
        <family val="2"/>
      </rPr>
      <t xml:space="preserve"> Larson, Jonathan; Czerwinski, Brian; Bell, Pam</t>
    </r>
  </si>
  <si>
    <r>
      <t>Cc:</t>
    </r>
    <r>
      <rPr>
        <sz val="10"/>
        <rFont val="Tahoma"/>
        <family val="2"/>
      </rPr>
      <t xml:space="preserve"> Ernsdorff, Jim; LeVan Hodson, Kendall</t>
    </r>
  </si>
  <si>
    <t>Thanks.  This is much better.  Please run it by T.J. today as I want to elevate the ordinance tomorrow.</t>
  </si>
  <si>
    <t>Regards,</t>
  </si>
  <si>
    <t>Kerry</t>
  </si>
  <si>
    <r>
      <t>Sent:</t>
    </r>
    <r>
      <rPr>
        <sz val="10"/>
        <rFont val="Tahoma"/>
        <family val="2"/>
      </rPr>
      <t xml:space="preserve"> Friday, October 05, 2012 11:04 PM</t>
    </r>
  </si>
  <si>
    <r>
      <t>To:</t>
    </r>
    <r>
      <rPr>
        <sz val="10"/>
        <rFont val="Tahoma"/>
        <family val="2"/>
      </rPr>
      <t xml:space="preserve"> Delaney Sickle, Kerry; Czerwinski, Brian; Bell, Pam</t>
    </r>
  </si>
  <si>
    <t>Kerry,</t>
  </si>
  <si>
    <t>With the information you were able to provide me with this morning (settling on 2 years benefits for all EEs on ML) and the information provided by Brian, Gary and Pam, I’ve put together the note for final review.  I tried to make the assumptions as easy to read as possible and the calculations easy to follow.  Determining the impact of this package was complicated and I wanted it to be as easy for exec and council reviewers as possible.</t>
  </si>
  <si>
    <t>Ultimately, with the increase in differential pay due to the post-9/11 enlistees on ML and the decrease in flex to all enlistees on ML, this nets out to very little annual fiscal impact.  Almost a wash.</t>
  </si>
  <si>
    <t>Please let me know if you have any questions or concerns so that we can make this easy going as this progresses through transmittal.  Thanks.</t>
  </si>
  <si>
    <r>
      <t>Sent:</t>
    </r>
    <r>
      <rPr>
        <sz val="10"/>
        <rFont val="Tahoma"/>
        <family val="2"/>
      </rPr>
      <t xml:space="preserve"> Thursday, October 04, 2012 8:59 AM</t>
    </r>
  </si>
  <si>
    <r>
      <t>To:</t>
    </r>
    <r>
      <rPr>
        <sz val="10"/>
        <rFont val="Tahoma"/>
        <family val="2"/>
      </rPr>
      <t xml:space="preserve"> Czerwinski, Brian; Bell, Pam; Larson, Jonathan</t>
    </r>
  </si>
  <si>
    <r>
      <t>Cc:</t>
    </r>
    <r>
      <rPr>
        <sz val="10"/>
        <rFont val="Tahoma"/>
        <family val="2"/>
      </rPr>
      <t xml:space="preserve"> Ernsdorff, Jim</t>
    </r>
  </si>
  <si>
    <t>Thanks so much, Brian.</t>
  </si>
  <si>
    <t>Jonathan,</t>
  </si>
  <si>
    <t>Do you need anything else for the fiscal note?  The ordinance is ready to go.</t>
  </si>
  <si>
    <t>Thanks all!</t>
  </si>
  <si>
    <r>
      <t>From:</t>
    </r>
    <r>
      <rPr>
        <sz val="10"/>
        <rFont val="Tahoma"/>
        <family val="2"/>
      </rPr>
      <t xml:space="preserve"> Czerwinski, Brian</t>
    </r>
  </si>
  <si>
    <r>
      <t>Sent:</t>
    </r>
    <r>
      <rPr>
        <sz val="10"/>
        <rFont val="Tahoma"/>
        <family val="2"/>
      </rPr>
      <t xml:space="preserve"> Thursday, October 04, 2012 8:42 AM</t>
    </r>
  </si>
  <si>
    <r>
      <t>To:</t>
    </r>
    <r>
      <rPr>
        <sz val="10"/>
        <rFont val="Tahoma"/>
        <family val="2"/>
      </rPr>
      <t xml:space="preserve"> Czerwinski, Brian; Delaney Sickle, Kerry; Bell, Pam; Larson, Jonathan</t>
    </r>
  </si>
  <si>
    <t>I found an error in my earlier email.  Here is the correction.</t>
  </si>
  <si>
    <t>Brian Czerwinski, Project/Program Manager IV</t>
  </si>
  <si>
    <t>King County Benefits &amp; Retirement Operations</t>
  </si>
  <si>
    <t>(206) 263-4949  CNK-ES-0240</t>
  </si>
  <si>
    <t>brian.czerwinski@kingcounty.gov</t>
  </si>
  <si>
    <t>The information contained in this message may be privileged, confidential and protected from disclosure. If you have received this communication in error, please notify me immediately by replying to the message and deleting it from your computer.  The statements provided do not constitute legal counsel.  Thank you.</t>
  </si>
  <si>
    <r>
      <t>Sent:</t>
    </r>
    <r>
      <rPr>
        <sz val="10"/>
        <rFont val="Tahoma"/>
        <family val="2"/>
      </rPr>
      <t xml:space="preserve"> Wednesday, October 03, 2012 12:46 PM</t>
    </r>
  </si>
  <si>
    <r>
      <t>To:</t>
    </r>
    <r>
      <rPr>
        <sz val="10"/>
        <rFont val="Tahoma"/>
        <family val="2"/>
      </rPr>
      <t xml:space="preserve"> Delaney Sickle, Kerry; Bell, Pam; Larson, Jonathan</t>
    </r>
  </si>
  <si>
    <t>Here is my information.  I tried to include the information in the same format as the fiscal note.</t>
  </si>
  <si>
    <t>Benefit savings if capped at two years:</t>
  </si>
  <si>
    <t>King County has an average of 17 employees on military leave at any given time.  All of these employees receive benefits regardless of whether or not they receive military supplemental pay.  Currently, only 5 of these employees have been on leave longer than two years.  If benefits are capped at two years it is assumed that 5 employees each year will drop from benefit coverage.</t>
  </si>
  <si>
    <r>
      <t>·</t>
    </r>
    <r>
      <rPr>
        <sz val="7"/>
        <rFont val="Times New Roman"/>
        <family val="1"/>
      </rPr>
      <t xml:space="preserve">         </t>
    </r>
    <r>
      <rPr>
        <sz val="12"/>
        <color indexed="62"/>
        <rFont val="Tahoma"/>
        <family val="2"/>
      </rPr>
      <t>Benefit flex rate will increase by 1% in 2013 and 4% in 2014-2016</t>
    </r>
  </si>
  <si>
    <r>
      <t>·</t>
    </r>
    <r>
      <rPr>
        <sz val="7"/>
        <rFont val="Times New Roman"/>
        <family val="1"/>
      </rPr>
      <t xml:space="preserve">         </t>
    </r>
    <r>
      <rPr>
        <sz val="12"/>
        <color indexed="62"/>
        <rFont val="Tahoma"/>
        <family val="2"/>
      </rPr>
      <t>Benefit flex rate will be $1303 in 2013, $1,355 in 2014, $1,409 in 2015 and $1,466 in 2016</t>
    </r>
  </si>
  <si>
    <r>
      <t>·</t>
    </r>
    <r>
      <rPr>
        <sz val="7"/>
        <rFont val="Times New Roman"/>
        <family val="1"/>
      </rPr>
      <t xml:space="preserve">         </t>
    </r>
    <r>
      <rPr>
        <sz val="12"/>
        <color indexed="62"/>
        <rFont val="Tahoma"/>
        <family val="2"/>
      </rPr>
      <t>An average of 17 employees receive flex benefits each year</t>
    </r>
  </si>
  <si>
    <r>
      <t>·</t>
    </r>
    <r>
      <rPr>
        <sz val="7"/>
        <rFont val="Times New Roman"/>
        <family val="1"/>
      </rPr>
      <t xml:space="preserve">         </t>
    </r>
    <r>
      <rPr>
        <sz val="12"/>
        <color indexed="62"/>
        <rFont val="Tahoma"/>
        <family val="2"/>
      </rPr>
      <t>Five employees will drop from benefits coverage each year</t>
    </r>
  </si>
  <si>
    <t>Average</t>
  </si>
  <si>
    <t>Annual Flex Benefit Savings</t>
  </si>
  <si>
    <t>Number of Employees Dropped Each Year</t>
  </si>
  <si>
    <t>2013 Flex Rate</t>
  </si>
  <si>
    <t>2014 Flex Rate</t>
  </si>
  <si>
    <t>2015 Flex Rate</t>
  </si>
  <si>
    <t>2016 Flex Rate</t>
  </si>
  <si>
    <r>
      <t>Sent:</t>
    </r>
    <r>
      <rPr>
        <sz val="10"/>
        <rFont val="Tahoma"/>
        <family val="2"/>
      </rPr>
      <t xml:space="preserve"> Wednesday, October 03, 2012 12:20 PM</t>
    </r>
  </si>
  <si>
    <r>
      <t>To:</t>
    </r>
    <r>
      <rPr>
        <sz val="10"/>
        <rFont val="Tahoma"/>
        <family val="2"/>
      </rPr>
      <t xml:space="preserve"> Bell, Pam; Larson, Jonathan</t>
    </r>
  </si>
  <si>
    <r>
      <t>Cc:</t>
    </r>
    <r>
      <rPr>
        <sz val="10"/>
        <rFont val="Tahoma"/>
        <family val="2"/>
      </rPr>
      <t xml:space="preserve"> Ernsdorff, Jim; Czerwinski, Brian</t>
    </r>
  </si>
  <si>
    <t>Great numbers!  Thanks.</t>
  </si>
  <si>
    <r>
      <t>From:</t>
    </r>
    <r>
      <rPr>
        <sz val="10"/>
        <rFont val="Tahoma"/>
        <family val="2"/>
      </rPr>
      <t xml:space="preserve"> Bell, Pam</t>
    </r>
  </si>
  <si>
    <r>
      <t>Sent:</t>
    </r>
    <r>
      <rPr>
        <sz val="10"/>
        <rFont val="Tahoma"/>
        <family val="2"/>
      </rPr>
      <t xml:space="preserve"> Wednesday, October 03, 2012 12:13 PM</t>
    </r>
  </si>
  <si>
    <r>
      <t>To:</t>
    </r>
    <r>
      <rPr>
        <sz val="10"/>
        <rFont val="Tahoma"/>
        <family val="2"/>
      </rPr>
      <t xml:space="preserve"> Delaney Sickle, Kerry; Larson, Jonathan</t>
    </r>
  </si>
  <si>
    <t>Hi, Kerry,</t>
  </si>
  <si>
    <t xml:space="preserve">I’ve inserted by answers below for the differential pay based on the current data for the employees on active duty in the PeopleSoft payroll system. </t>
  </si>
  <si>
    <r>
      <t>1.</t>
    </r>
    <r>
      <rPr>
        <sz val="7"/>
        <rFont val="Times New Roman"/>
        <family val="1"/>
      </rPr>
      <t xml:space="preserve">       </t>
    </r>
    <r>
      <rPr>
        <sz val="10"/>
        <color indexed="62"/>
        <rFont val="Century Gothic"/>
        <family val="2"/>
      </rPr>
      <t xml:space="preserve">As of today, there are 17 employees on active military duty. 5 are not receiving differential pay. </t>
    </r>
  </si>
  <si>
    <r>
      <t>2.</t>
    </r>
    <r>
      <rPr>
        <sz val="7"/>
        <rFont val="Times New Roman"/>
        <family val="1"/>
      </rPr>
      <t xml:space="preserve">       </t>
    </r>
    <r>
      <rPr>
        <sz val="10"/>
        <color indexed="62"/>
        <rFont val="Century Gothic"/>
        <family val="2"/>
      </rPr>
      <t>The number differs from previous reports for 2012 because 3 have returned to work in September.</t>
    </r>
  </si>
  <si>
    <r>
      <t>3.</t>
    </r>
    <r>
      <rPr>
        <sz val="7"/>
        <rFont val="Times New Roman"/>
        <family val="1"/>
      </rPr>
      <t xml:space="preserve">       </t>
    </r>
    <r>
      <rPr>
        <sz val="10"/>
        <color indexed="62"/>
        <rFont val="Century Gothic"/>
        <family val="2"/>
      </rPr>
      <t xml:space="preserve">The average amount of differential pay to employees on active duty this year was about $12,000 per person.  The average in 2011 was $1,000 more per person. The variable is due to the difference between the employee’s military rate of pay and the county rate of pay. </t>
    </r>
  </si>
  <si>
    <r>
      <t>4.</t>
    </r>
    <r>
      <rPr>
        <sz val="7"/>
        <rFont val="Times New Roman"/>
        <family val="1"/>
      </rPr>
      <t xml:space="preserve">       </t>
    </r>
    <r>
      <rPr>
        <sz val="10"/>
        <color indexed="62"/>
        <rFont val="Century Gothic"/>
        <family val="2"/>
      </rPr>
      <t xml:space="preserve">The projection for future differential pay is based on an approximate 3% increase each year.  That assumes that the number of employees on active duty who are entitled to differential pay remains static based on the actual numbers we have as of today. However, should there be a military conflict or war, the numbers will significantly increase. </t>
    </r>
  </si>
  <si>
    <t xml:space="preserve">Please let me know if you have any questions on the payroll part.  Brian will be supplying the benefits part. </t>
  </si>
  <si>
    <r>
      <t>Sent:</t>
    </r>
    <r>
      <rPr>
        <sz val="10"/>
        <rFont val="Tahoma"/>
        <family val="2"/>
      </rPr>
      <t xml:space="preserve"> Monday, October 01, 2012 3:09 PM</t>
    </r>
  </si>
  <si>
    <t>Hi Pam,</t>
  </si>
  <si>
    <r>
      <t xml:space="preserve">How many employees to you expect to </t>
    </r>
    <r>
      <rPr>
        <b/>
        <sz val="12"/>
        <color indexed="18"/>
        <rFont val="Times New Roman"/>
        <family val="1"/>
      </rPr>
      <t>receive the differential</t>
    </r>
    <r>
      <rPr>
        <sz val="12"/>
        <color indexed="18"/>
        <rFont val="Times New Roman"/>
        <family val="1"/>
      </rPr>
      <t xml:space="preserve"> now that it applies to all employees on active duty when previously it was only paid to those on active duty on or before 9/11/01?</t>
    </r>
  </si>
  <si>
    <r>
      <t>·</t>
    </r>
    <r>
      <rPr>
        <sz val="7"/>
        <rFont val="Times New Roman"/>
        <family val="1"/>
      </rPr>
      <t xml:space="preserve">         </t>
    </r>
    <r>
      <rPr>
        <sz val="12"/>
        <color indexed="18"/>
        <rFont val="Times New Roman"/>
        <family val="1"/>
      </rPr>
      <t xml:space="preserve">We usually have about </t>
    </r>
    <r>
      <rPr>
        <b/>
        <u val="single"/>
        <sz val="12"/>
        <color indexed="62"/>
        <rFont val="Times New Roman"/>
        <family val="1"/>
      </rPr>
      <t>12</t>
    </r>
    <r>
      <rPr>
        <b/>
        <u val="single"/>
        <sz val="12"/>
        <color indexed="18"/>
        <rFont val="Times New Roman"/>
        <family val="1"/>
      </rPr>
      <t>_</t>
    </r>
    <r>
      <rPr>
        <b/>
        <sz val="12"/>
        <color indexed="18"/>
        <rFont val="Times New Roman"/>
        <family val="1"/>
      </rPr>
      <t>_</t>
    </r>
    <r>
      <rPr>
        <sz val="12"/>
        <color indexed="18"/>
        <rFont val="Times New Roman"/>
        <family val="1"/>
      </rPr>
      <t xml:space="preserve"> number per year that receive the differential because they were in active duty on or before 9/11/01</t>
    </r>
  </si>
  <si>
    <r>
      <t>·</t>
    </r>
    <r>
      <rPr>
        <sz val="7"/>
        <rFont val="Times New Roman"/>
        <family val="1"/>
      </rPr>
      <t xml:space="preserve">         </t>
    </r>
    <r>
      <rPr>
        <sz val="12"/>
        <color indexed="18"/>
        <rFont val="Times New Roman"/>
        <family val="1"/>
      </rPr>
      <t>If it applies to all employees on active duty, we usually have about _</t>
    </r>
    <r>
      <rPr>
        <b/>
        <u val="single"/>
        <sz val="12"/>
        <color indexed="62"/>
        <rFont val="Times New Roman"/>
        <family val="1"/>
      </rPr>
      <t>17</t>
    </r>
    <r>
      <rPr>
        <sz val="12"/>
        <color indexed="18"/>
        <rFont val="Times New Roman"/>
        <family val="1"/>
      </rPr>
      <t>_ number per year.</t>
    </r>
  </si>
  <si>
    <r>
      <t>·</t>
    </r>
    <r>
      <rPr>
        <sz val="7"/>
        <rFont val="Times New Roman"/>
        <family val="1"/>
      </rPr>
      <t xml:space="preserve">         </t>
    </r>
    <r>
      <rPr>
        <sz val="12"/>
        <color indexed="18"/>
        <rFont val="Times New Roman"/>
        <family val="1"/>
      </rPr>
      <t>If we apply it to all employees on active duty, that will have an increased cost of abou</t>
    </r>
    <r>
      <rPr>
        <sz val="12"/>
        <color indexed="62"/>
        <rFont val="Times New Roman"/>
        <family val="1"/>
      </rPr>
      <t xml:space="preserve">t </t>
    </r>
    <r>
      <rPr>
        <b/>
        <u val="single"/>
        <sz val="12"/>
        <color indexed="18"/>
        <rFont val="Times New Roman"/>
        <family val="1"/>
      </rPr>
      <t>$</t>
    </r>
    <r>
      <rPr>
        <b/>
        <u val="single"/>
        <sz val="12"/>
        <color indexed="62"/>
        <rFont val="Times New Roman"/>
        <family val="1"/>
      </rPr>
      <t>60,000</t>
    </r>
    <r>
      <rPr>
        <sz val="12"/>
        <color indexed="18"/>
        <rFont val="Times New Roman"/>
        <family val="1"/>
      </rPr>
      <t xml:space="preserve"> this year </t>
    </r>
    <r>
      <rPr>
        <b/>
        <u val="single"/>
        <sz val="12"/>
        <color indexed="62"/>
        <rFont val="Times New Roman"/>
        <family val="1"/>
      </rPr>
      <t>$62,000</t>
    </r>
    <r>
      <rPr>
        <b/>
        <sz val="12"/>
        <color indexed="62"/>
        <rFont val="Times New Roman"/>
        <family val="1"/>
      </rPr>
      <t xml:space="preserve"> </t>
    </r>
    <r>
      <rPr>
        <sz val="12"/>
        <color indexed="18"/>
        <rFont val="Times New Roman"/>
        <family val="1"/>
      </rPr>
      <t xml:space="preserve">2013, </t>
    </r>
    <r>
      <rPr>
        <b/>
        <i/>
        <sz val="12"/>
        <color indexed="62"/>
        <rFont val="Times New Roman"/>
        <family val="1"/>
      </rPr>
      <t> </t>
    </r>
    <r>
      <rPr>
        <b/>
        <u val="single"/>
        <sz val="12"/>
        <color indexed="62"/>
        <rFont val="Times New Roman"/>
        <family val="1"/>
      </rPr>
      <t>$63,600</t>
    </r>
    <r>
      <rPr>
        <b/>
        <u val="single"/>
        <sz val="12"/>
        <color indexed="18"/>
        <rFont val="Times New Roman"/>
        <family val="1"/>
      </rPr>
      <t>_</t>
    </r>
    <r>
      <rPr>
        <sz val="12"/>
        <color indexed="18"/>
        <rFont val="Times New Roman"/>
        <family val="1"/>
      </rPr>
      <t xml:space="preserve">2014, and </t>
    </r>
    <r>
      <rPr>
        <b/>
        <u val="single"/>
        <sz val="12"/>
        <color indexed="18"/>
        <rFont val="Times New Roman"/>
        <family val="1"/>
      </rPr>
      <t>$</t>
    </r>
    <r>
      <rPr>
        <b/>
        <u val="single"/>
        <sz val="12"/>
        <color indexed="62"/>
        <rFont val="Times New Roman"/>
        <family val="1"/>
      </rPr>
      <t>65,500</t>
    </r>
    <r>
      <rPr>
        <sz val="12"/>
        <color indexed="62"/>
        <rFont val="Times New Roman"/>
        <family val="1"/>
      </rPr>
      <t xml:space="preserve">  </t>
    </r>
    <r>
      <rPr>
        <sz val="12"/>
        <color indexed="18"/>
        <rFont val="Times New Roman"/>
        <family val="1"/>
      </rPr>
      <t>2015.</t>
    </r>
    <r>
      <rPr>
        <b/>
        <i/>
        <sz val="12"/>
        <color indexed="62"/>
        <rFont val="Times New Roman"/>
        <family val="1"/>
      </rPr>
      <t xml:space="preserve">[Bellp] </t>
    </r>
    <r>
      <rPr>
        <sz val="12"/>
        <color indexed="62"/>
        <rFont val="Times New Roman"/>
        <family val="1"/>
      </rPr>
      <t> (assumes 3% pay increase per year with static number of employees on active military duty)</t>
    </r>
  </si>
  <si>
    <r>
      <t xml:space="preserve">Also,  what is the savings if we </t>
    </r>
    <r>
      <rPr>
        <b/>
        <sz val="12"/>
        <color indexed="18"/>
        <rFont val="Times New Roman"/>
        <family val="1"/>
      </rPr>
      <t>cap benefits at two years</t>
    </r>
    <r>
      <rPr>
        <sz val="12"/>
        <color indexed="18"/>
        <rFont val="Times New Roman"/>
        <family val="1"/>
      </rPr>
      <t>?  In the last five years we had ____ number of employees who received benefits for 3 years, ____ for 4 years, ____for 5 years, and ___for more than five years at a cost of about $____ per employee per year.  If we cap it at two years, we may save up to $___ in benefit costs.</t>
    </r>
  </si>
  <si>
    <t>Thanks much,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</si>
</sst>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77">
    <font>
      <sz val="10"/>
      <name val="Arial"/>
      <family val="0"/>
    </font>
    <font>
      <sz val="11"/>
      <color indexed="8"/>
      <name val="Calibri"/>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0"/>
      <color indexed="8"/>
      <name val="Arial"/>
      <family val="2"/>
    </font>
    <font>
      <sz val="11"/>
      <name val="Calibri"/>
      <family val="2"/>
    </font>
    <font>
      <b/>
      <sz val="10"/>
      <name val="Tahoma"/>
      <family val="2"/>
    </font>
    <font>
      <sz val="10"/>
      <name val="Tahoma"/>
      <family val="2"/>
    </font>
    <font>
      <i/>
      <sz val="11"/>
      <color indexed="62"/>
      <name val="Calibri"/>
      <family val="2"/>
    </font>
    <font>
      <i/>
      <sz val="10"/>
      <color indexed="62"/>
      <name val="Century Gothic"/>
      <family val="2"/>
    </font>
    <font>
      <sz val="12"/>
      <color indexed="18"/>
      <name val="Times New Roman"/>
      <family val="1"/>
    </font>
    <font>
      <sz val="12"/>
      <color indexed="62"/>
      <name val="Tahoma"/>
      <family val="2"/>
    </font>
    <font>
      <sz val="11"/>
      <name val="Symbol"/>
      <family val="1"/>
    </font>
    <font>
      <sz val="7"/>
      <name val="Times New Roman"/>
      <family val="1"/>
    </font>
    <font>
      <sz val="10"/>
      <name val="Times New Roman"/>
      <family val="1"/>
    </font>
    <font>
      <sz val="10"/>
      <color indexed="62"/>
      <name val="Century Gothic"/>
      <family val="2"/>
    </font>
    <font>
      <b/>
      <sz val="12"/>
      <color indexed="18"/>
      <name val="Times New Roman"/>
      <family val="1"/>
    </font>
    <font>
      <b/>
      <u val="single"/>
      <sz val="12"/>
      <color indexed="62"/>
      <name val="Times New Roman"/>
      <family val="1"/>
    </font>
    <font>
      <b/>
      <u val="single"/>
      <sz val="12"/>
      <color indexed="18"/>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18"/>
      <name val="Arial"/>
      <family val="2"/>
    </font>
    <font>
      <sz val="8"/>
      <color indexed="10"/>
      <name val="Arial"/>
      <family val="2"/>
    </font>
    <font>
      <sz val="8"/>
      <color indexed="10"/>
      <name val="Calibri"/>
      <family val="2"/>
    </font>
    <font>
      <b/>
      <sz val="12"/>
      <color indexed="62"/>
      <name val="Tahoma"/>
      <family val="2"/>
    </font>
    <font>
      <b/>
      <sz val="10"/>
      <color indexed="62"/>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i/>
      <sz val="11"/>
      <color rgb="FF1F497D"/>
      <name val="Calibri"/>
      <family val="2"/>
    </font>
    <font>
      <sz val="12"/>
      <color rgb="FF002060"/>
      <name val="Times New Roman"/>
      <family val="1"/>
    </font>
    <font>
      <b/>
      <sz val="11"/>
      <color rgb="FF000080"/>
      <name val="Arial"/>
      <family val="2"/>
    </font>
    <font>
      <sz val="8"/>
      <color rgb="FFFF0000"/>
      <name val="Arial"/>
      <family val="2"/>
    </font>
    <font>
      <sz val="8"/>
      <color rgb="FFFF0000"/>
      <name val="Calibri"/>
      <family val="2"/>
    </font>
    <font>
      <b/>
      <sz val="12"/>
      <color rgb="FF1F497D"/>
      <name val="Tahoma"/>
      <family val="2"/>
    </font>
    <font>
      <sz val="12"/>
      <color rgb="FF1F497D"/>
      <name val="Tahoma"/>
      <family val="2"/>
    </font>
    <font>
      <b/>
      <sz val="10"/>
      <color rgb="FF1F497D"/>
      <name val="Tahoma"/>
      <family val="2"/>
    </font>
    <font>
      <b/>
      <sz val="11"/>
      <color rgb="FF000000"/>
      <name val="Calibri"/>
      <family val="2"/>
    </font>
    <font>
      <sz val="11"/>
      <color rgb="FF000000"/>
      <name val="Calibri"/>
      <family val="2"/>
    </font>
    <font>
      <sz val="10"/>
      <color rgb="FF1F497D"/>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5B3D7"/>
        <bgColor indexed="64"/>
      </patternFill>
    </fill>
    <fill>
      <patternFill patternType="solid">
        <fgColor rgb="FFFFFFFF"/>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medium"/>
      <top style="thin"/>
      <bottom style="medium"/>
    </border>
    <border>
      <left style="thin"/>
      <right style="thin"/>
      <top style="thin"/>
      <bottom/>
    </border>
    <border>
      <left style="thin"/>
      <right/>
      <top style="thin"/>
      <bottom/>
    </border>
    <border>
      <left style="thin"/>
      <right style="medium"/>
      <top style="thin"/>
      <botto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7" fillId="0" borderId="0">
      <alignment/>
      <protection/>
    </xf>
    <xf numFmtId="0" fontId="8" fillId="0" borderId="0">
      <alignment/>
      <protection/>
    </xf>
    <xf numFmtId="0" fontId="8" fillId="0" borderId="0">
      <alignment/>
      <protection/>
    </xf>
    <xf numFmtId="0" fontId="8" fillId="0" borderId="0">
      <alignment/>
      <protection/>
    </xf>
    <xf numFmtId="0" fontId="47" fillId="0" borderId="0">
      <alignment/>
      <protection/>
    </xf>
    <xf numFmtId="0" fontId="47"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22">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3" fontId="2" fillId="0" borderId="19" xfId="0" applyNumberFormat="1" applyFont="1" applyBorder="1" applyAlignment="1">
      <alignment/>
    </xf>
    <xf numFmtId="164"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1" xfId="0" applyNumberFormat="1" applyFont="1" applyBorder="1" applyAlignment="1">
      <alignment/>
    </xf>
    <xf numFmtId="3" fontId="2" fillId="0" borderId="21" xfId="0" applyNumberFormat="1" applyFont="1" applyBorder="1" applyAlignment="1">
      <alignment horizontal="righ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3" fontId="2" fillId="0" borderId="28" xfId="0" applyNumberFormat="1" applyFont="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23"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3" fontId="2" fillId="0" borderId="0" xfId="0" applyNumberFormat="1" applyFont="1" applyBorder="1" applyAlignment="1">
      <alignment/>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1" xfId="0" applyNumberFormat="1" applyFont="1" applyBorder="1" applyAlignment="1">
      <alignment/>
    </xf>
    <xf numFmtId="3" fontId="4" fillId="0" borderId="37" xfId="0" applyNumberFormat="1" applyFont="1" applyBorder="1" applyAlignment="1">
      <alignment/>
    </xf>
    <xf numFmtId="42" fontId="7" fillId="0" borderId="19" xfId="44" applyNumberFormat="1" applyFont="1" applyBorder="1" applyAlignment="1">
      <alignment horizontal="center"/>
    </xf>
    <xf numFmtId="42" fontId="6" fillId="0" borderId="19" xfId="0" applyNumberFormat="1" applyFont="1" applyBorder="1" applyAlignment="1">
      <alignment horizontal="center"/>
    </xf>
    <xf numFmtId="42" fontId="7" fillId="0" borderId="21" xfId="0" applyNumberFormat="1" applyFont="1" applyBorder="1" applyAlignment="1">
      <alignment horizontal="center"/>
    </xf>
    <xf numFmtId="42" fontId="7" fillId="0" borderId="28" xfId="0" applyNumberFormat="1" applyFont="1" applyBorder="1" applyAlignment="1">
      <alignment horizontal="center"/>
    </xf>
    <xf numFmtId="42" fontId="7" fillId="0" borderId="19" xfId="0" applyNumberFormat="1" applyFont="1" applyBorder="1" applyAlignment="1">
      <alignment horizontal="center"/>
    </xf>
    <xf numFmtId="42" fontId="7" fillId="0" borderId="19" xfId="0" applyNumberFormat="1" applyFont="1" applyBorder="1" applyAlignment="1">
      <alignment/>
    </xf>
    <xf numFmtId="42" fontId="7" fillId="0" borderId="28" xfId="0" applyNumberFormat="1" applyFont="1" applyBorder="1" applyAlignment="1">
      <alignment/>
    </xf>
    <xf numFmtId="42" fontId="7" fillId="0" borderId="31" xfId="44" applyNumberFormat="1" applyFont="1" applyBorder="1" applyAlignment="1">
      <alignment horizontal="center"/>
    </xf>
    <xf numFmtId="42" fontId="7" fillId="0" borderId="31" xfId="0" applyNumberFormat="1" applyFont="1" applyBorder="1" applyAlignment="1">
      <alignment/>
    </xf>
    <xf numFmtId="42" fontId="7" fillId="0" borderId="37" xfId="0" applyNumberFormat="1" applyFont="1" applyBorder="1" applyAlignment="1">
      <alignment/>
    </xf>
    <xf numFmtId="42" fontId="7" fillId="0" borderId="19" xfId="42" applyNumberFormat="1" applyFont="1" applyBorder="1" applyAlignment="1">
      <alignment/>
    </xf>
    <xf numFmtId="42" fontId="7" fillId="0" borderId="38" xfId="0" applyNumberFormat="1" applyFont="1" applyBorder="1" applyAlignment="1">
      <alignment/>
    </xf>
    <xf numFmtId="42" fontId="7" fillId="0" borderId="21" xfId="0" applyNumberFormat="1" applyFont="1" applyBorder="1" applyAlignment="1">
      <alignment/>
    </xf>
    <xf numFmtId="42" fontId="7" fillId="0" borderId="39" xfId="0" applyNumberFormat="1" applyFont="1" applyBorder="1" applyAlignment="1">
      <alignment/>
    </xf>
    <xf numFmtId="42" fontId="7" fillId="0" borderId="40" xfId="0" applyNumberFormat="1" applyFont="1" applyBorder="1" applyAlignment="1">
      <alignment/>
    </xf>
    <xf numFmtId="0" fontId="2" fillId="0" borderId="0" xfId="0" applyFont="1" applyAlignment="1">
      <alignment wrapText="1"/>
    </xf>
    <xf numFmtId="44" fontId="0" fillId="0" borderId="0" xfId="44" applyFont="1" applyAlignment="1">
      <alignment/>
    </xf>
    <xf numFmtId="3" fontId="2" fillId="0" borderId="0" xfId="0" applyNumberFormat="1"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horizontal="center" wrapText="1"/>
    </xf>
    <xf numFmtId="0" fontId="7" fillId="0" borderId="0" xfId="0" applyFont="1" applyAlignment="1">
      <alignment wrapText="1"/>
    </xf>
    <xf numFmtId="2" fontId="0" fillId="0" borderId="0" xfId="0" applyNumberFormat="1" applyAlignment="1">
      <alignment wrapText="1"/>
    </xf>
    <xf numFmtId="44" fontId="0" fillId="0" borderId="0" xfId="44" applyFont="1" applyAlignment="1">
      <alignment wrapText="1"/>
    </xf>
    <xf numFmtId="3" fontId="2" fillId="0" borderId="0" xfId="0" applyNumberFormat="1" applyFont="1" applyAlignment="1">
      <alignment horizontal="center" wrapText="1"/>
    </xf>
    <xf numFmtId="44" fontId="2" fillId="0" borderId="0" xfId="44" applyFont="1" applyAlignment="1">
      <alignment wrapText="1"/>
    </xf>
    <xf numFmtId="44" fontId="0" fillId="0" borderId="0" xfId="0" applyNumberFormat="1" applyAlignment="1">
      <alignment/>
    </xf>
    <xf numFmtId="10" fontId="2" fillId="0" borderId="0" xfId="64" applyNumberFormat="1" applyFont="1" applyAlignment="1">
      <alignment wrapText="1"/>
    </xf>
    <xf numFmtId="44" fontId="0" fillId="0" borderId="0" xfId="0" applyNumberFormat="1" applyBorder="1" applyAlignment="1">
      <alignment/>
    </xf>
    <xf numFmtId="0" fontId="9" fillId="0" borderId="0" xfId="0" applyFont="1" applyAlignment="1">
      <alignment/>
    </xf>
    <xf numFmtId="0" fontId="65" fillId="0" borderId="0" xfId="0" applyFont="1" applyAlignment="1">
      <alignment/>
    </xf>
    <xf numFmtId="0" fontId="10" fillId="0" borderId="0" xfId="0" applyFont="1" applyAlignment="1">
      <alignment/>
    </xf>
    <xf numFmtId="0" fontId="57" fillId="0" borderId="0" xfId="52" applyAlignment="1" applyProtection="1">
      <alignment/>
      <protection/>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16" fillId="0" borderId="0" xfId="0" applyFont="1" applyAlignment="1">
      <alignment horizontal="left" indent="4"/>
    </xf>
    <xf numFmtId="0" fontId="18" fillId="0" borderId="0" xfId="0" applyFont="1" applyAlignment="1">
      <alignment/>
    </xf>
    <xf numFmtId="0" fontId="18" fillId="33" borderId="41" xfId="0" applyFont="1" applyFill="1" applyBorder="1" applyAlignment="1">
      <alignment/>
    </xf>
    <xf numFmtId="0" fontId="74" fillId="33" borderId="42" xfId="0" applyFont="1" applyFill="1" applyBorder="1" applyAlignment="1">
      <alignment horizontal="center"/>
    </xf>
    <xf numFmtId="0" fontId="74" fillId="33" borderId="43" xfId="0" applyFont="1" applyFill="1" applyBorder="1" applyAlignment="1">
      <alignment horizontal="center"/>
    </xf>
    <xf numFmtId="6" fontId="74" fillId="34" borderId="44" xfId="0" applyNumberFormat="1" applyFont="1" applyFill="1" applyBorder="1" applyAlignment="1">
      <alignment horizontal="right"/>
    </xf>
    <xf numFmtId="6" fontId="74" fillId="34" borderId="45" xfId="0" applyNumberFormat="1" applyFont="1" applyFill="1" applyBorder="1" applyAlignment="1">
      <alignment horizontal="right"/>
    </xf>
    <xf numFmtId="6" fontId="74" fillId="35" borderId="45" xfId="0" applyNumberFormat="1" applyFont="1" applyFill="1" applyBorder="1" applyAlignment="1">
      <alignment horizontal="right"/>
    </xf>
    <xf numFmtId="0" fontId="75" fillId="0" borderId="41" xfId="0" applyFont="1" applyBorder="1" applyAlignment="1">
      <alignment/>
    </xf>
    <xf numFmtId="0" fontId="75" fillId="0" borderId="42" xfId="0" applyFont="1" applyBorder="1" applyAlignment="1">
      <alignment horizontal="right"/>
    </xf>
    <xf numFmtId="0" fontId="75" fillId="0" borderId="46" xfId="0" applyFont="1" applyBorder="1" applyAlignment="1">
      <alignment/>
    </xf>
    <xf numFmtId="0" fontId="65" fillId="0" borderId="45" xfId="0" applyFont="1" applyBorder="1" applyAlignment="1">
      <alignment horizontal="right"/>
    </xf>
    <xf numFmtId="0" fontId="76" fillId="0" borderId="0" xfId="0" applyFont="1" applyAlignment="1">
      <alignment/>
    </xf>
    <xf numFmtId="0" fontId="9" fillId="0" borderId="0" xfId="0" applyFont="1" applyAlignment="1">
      <alignment horizontal="left" indent="4"/>
    </xf>
    <xf numFmtId="0" fontId="2" fillId="0" borderId="0" xfId="0" applyFont="1" applyAlignment="1">
      <alignment horizontal="left" wrapText="1"/>
    </xf>
    <xf numFmtId="0" fontId="2" fillId="0" borderId="0" xfId="0" applyFont="1" applyAlignment="1">
      <alignment wrapText="1"/>
    </xf>
    <xf numFmtId="10" fontId="2" fillId="0" borderId="0" xfId="64" applyNumberFormat="1" applyFont="1" applyFill="1" applyAlignment="1">
      <alignment wrapText="1"/>
    </xf>
    <xf numFmtId="42" fontId="7" fillId="0" borderId="19" xfId="44" applyNumberFormat="1"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4"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J.Stutman@kingcounty.gov" TargetMode="External" /><Relationship Id="rId2" Type="http://schemas.openxmlformats.org/officeDocument/2006/relationships/hyperlink" Target="mailto:brian.czerwinski@kingcounty.gov" TargetMode="External" /><Relationship Id="rId3" Type="http://schemas.openxmlformats.org/officeDocument/2006/relationships/hyperlink" Target="mailto:brian.czerwinski@kingcounty.gov"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tabSelected="1" zoomScalePageLayoutView="0" workbookViewId="0" topLeftCell="A1">
      <selection activeCell="M27" sqref="M27"/>
    </sheetView>
  </sheetViews>
  <sheetFormatPr defaultColWidth="9.140625" defaultRowHeight="12.75"/>
  <cols>
    <col min="1" max="1" width="31.421875" style="0" customWidth="1"/>
    <col min="2" max="2" width="12.28125" style="0" customWidth="1"/>
    <col min="3" max="3" width="11.421875" style="0" customWidth="1"/>
    <col min="4" max="4" width="11.57421875" style="0" customWidth="1"/>
    <col min="5" max="5" width="14.8515625" style="0" customWidth="1"/>
    <col min="6" max="6" width="15.28125" style="0" bestFit="1" customWidth="1"/>
    <col min="7" max="7" width="13.7109375" style="0" customWidth="1"/>
    <col min="8" max="8" width="14.140625" style="0" customWidth="1"/>
    <col min="10" max="10" width="11.28125" style="0" bestFit="1" customWidth="1"/>
  </cols>
  <sheetData>
    <row r="1" spans="1:10" ht="15.75">
      <c r="A1" s="1"/>
      <c r="B1" s="2"/>
      <c r="C1" s="2"/>
      <c r="D1" s="52" t="s">
        <v>0</v>
      </c>
      <c r="E1" s="3"/>
      <c r="F1" s="2"/>
      <c r="G1" s="2"/>
      <c r="H1" s="2"/>
      <c r="I1" s="1"/>
      <c r="J1" s="1"/>
    </row>
    <row r="2" spans="1:9" ht="14.25" thickBot="1">
      <c r="A2" s="33"/>
      <c r="B2" s="3"/>
      <c r="C2" s="3"/>
      <c r="D2" s="3"/>
      <c r="E2" s="3"/>
      <c r="F2" s="3"/>
      <c r="G2" s="3"/>
      <c r="H2" s="3"/>
      <c r="I2" s="4"/>
    </row>
    <row r="3" spans="1:9" ht="18" customHeight="1" thickTop="1">
      <c r="A3" s="5" t="s">
        <v>22</v>
      </c>
      <c r="B3" s="6"/>
      <c r="C3" s="7"/>
      <c r="D3" s="7"/>
      <c r="E3" s="7"/>
      <c r="F3" s="7"/>
      <c r="G3" s="7"/>
      <c r="H3" s="8"/>
      <c r="I3" s="4"/>
    </row>
    <row r="4" spans="1:9" ht="18" customHeight="1">
      <c r="A4" s="9" t="s">
        <v>1</v>
      </c>
      <c r="B4" s="10" t="s">
        <v>27</v>
      </c>
      <c r="C4" s="11"/>
      <c r="D4" s="11"/>
      <c r="E4" s="11"/>
      <c r="F4" s="11"/>
      <c r="G4" s="11"/>
      <c r="H4" s="12"/>
      <c r="I4" s="4"/>
    </row>
    <row r="5" spans="1:8" ht="18" customHeight="1">
      <c r="A5" s="13" t="s">
        <v>2</v>
      </c>
      <c r="B5" s="14" t="s">
        <v>23</v>
      </c>
      <c r="C5" s="14"/>
      <c r="D5" s="14"/>
      <c r="E5" s="14"/>
      <c r="F5" s="14"/>
      <c r="G5" s="14"/>
      <c r="H5" s="15"/>
    </row>
    <row r="6" spans="1:8" ht="18" customHeight="1">
      <c r="A6" s="13" t="s">
        <v>3</v>
      </c>
      <c r="B6" s="14" t="s">
        <v>28</v>
      </c>
      <c r="C6" s="14"/>
      <c r="D6" s="14"/>
      <c r="E6" s="14"/>
      <c r="F6" s="14"/>
      <c r="G6" s="14"/>
      <c r="H6" s="15"/>
    </row>
    <row r="7" spans="1:8" ht="18" customHeight="1" thickBot="1">
      <c r="A7" s="16" t="s">
        <v>4</v>
      </c>
      <c r="B7" s="17" t="s">
        <v>45</v>
      </c>
      <c r="C7" s="17"/>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51" t="s">
        <v>6</v>
      </c>
      <c r="B10" s="14"/>
      <c r="C10" s="19"/>
      <c r="D10" s="19"/>
      <c r="E10" s="19"/>
      <c r="F10" s="19"/>
      <c r="G10" s="19"/>
      <c r="H10" s="19"/>
    </row>
    <row r="11" spans="1:8" ht="18" customHeight="1">
      <c r="A11" s="36" t="s">
        <v>7</v>
      </c>
      <c r="B11" s="37"/>
      <c r="C11" s="38" t="s">
        <v>8</v>
      </c>
      <c r="D11" s="38" t="s">
        <v>9</v>
      </c>
      <c r="E11" s="38" t="s">
        <v>10</v>
      </c>
      <c r="F11" s="38" t="s">
        <v>11</v>
      </c>
      <c r="G11" s="39" t="s">
        <v>12</v>
      </c>
      <c r="H11" s="40" t="s">
        <v>13</v>
      </c>
    </row>
    <row r="12" spans="1:8" ht="18" customHeight="1">
      <c r="A12" s="41"/>
      <c r="B12" s="20"/>
      <c r="C12" s="21" t="s">
        <v>14</v>
      </c>
      <c r="D12" s="21" t="s">
        <v>15</v>
      </c>
      <c r="E12" s="57"/>
      <c r="F12" s="57"/>
      <c r="G12" s="58"/>
      <c r="H12" s="59"/>
    </row>
    <row r="13" spans="1:8" ht="18" customHeight="1">
      <c r="A13" s="41"/>
      <c r="B13" s="20"/>
      <c r="C13" s="24"/>
      <c r="D13" s="21"/>
      <c r="E13" s="23"/>
      <c r="F13" s="23"/>
      <c r="G13" s="34"/>
      <c r="H13" s="42"/>
    </row>
    <row r="14" spans="1:8" ht="18" customHeight="1">
      <c r="A14" s="41"/>
      <c r="B14" s="20"/>
      <c r="C14" s="24"/>
      <c r="D14" s="21"/>
      <c r="E14" s="23"/>
      <c r="F14" s="23"/>
      <c r="G14" s="34"/>
      <c r="H14" s="42"/>
    </row>
    <row r="15" spans="1:8" ht="18" customHeight="1">
      <c r="A15" s="41"/>
      <c r="B15" s="20"/>
      <c r="C15" s="24"/>
      <c r="D15" s="22"/>
      <c r="E15" s="25"/>
      <c r="F15" s="25"/>
      <c r="G15" s="35"/>
      <c r="H15" s="43"/>
    </row>
    <row r="16" spans="1:8" ht="18" customHeight="1" thickBot="1">
      <c r="A16" s="44"/>
      <c r="B16" s="45" t="s">
        <v>16</v>
      </c>
      <c r="C16" s="46"/>
      <c r="D16" s="46"/>
      <c r="E16" s="60"/>
      <c r="F16" s="60"/>
      <c r="G16" s="60"/>
      <c r="H16" s="61"/>
    </row>
    <row r="17" spans="1:8" ht="18" customHeight="1">
      <c r="A17" s="19"/>
      <c r="B17" s="19"/>
      <c r="C17" s="19"/>
      <c r="D17" s="19"/>
      <c r="E17" s="26"/>
      <c r="F17" s="26"/>
      <c r="G17" s="26"/>
      <c r="H17" s="26"/>
    </row>
    <row r="18" spans="1:8" ht="18" customHeight="1" thickBot="1">
      <c r="A18" s="50" t="s">
        <v>17</v>
      </c>
      <c r="B18" s="14"/>
      <c r="C18" s="14"/>
      <c r="D18" s="19"/>
      <c r="E18" s="19"/>
      <c r="F18" s="19"/>
      <c r="G18" s="19"/>
      <c r="H18" s="19"/>
    </row>
    <row r="19" spans="1:8" ht="18" customHeight="1">
      <c r="A19" s="36" t="s">
        <v>7</v>
      </c>
      <c r="B19" s="37"/>
      <c r="C19" s="38" t="s">
        <v>8</v>
      </c>
      <c r="D19" s="38" t="s">
        <v>18</v>
      </c>
      <c r="E19" s="38">
        <v>2013</v>
      </c>
      <c r="F19" s="38">
        <v>2014</v>
      </c>
      <c r="G19" s="39">
        <v>2015</v>
      </c>
      <c r="H19" s="40">
        <v>2016</v>
      </c>
    </row>
    <row r="20" spans="1:8" ht="18" customHeight="1">
      <c r="A20" s="41" t="s">
        <v>25</v>
      </c>
      <c r="B20" s="27"/>
      <c r="C20" s="21" t="s">
        <v>14</v>
      </c>
      <c r="D20" s="21"/>
      <c r="E20" s="62">
        <f>E31</f>
        <v>-17786.3304</v>
      </c>
      <c r="F20" s="62">
        <f>F31</f>
        <v>-23326.8684096</v>
      </c>
      <c r="G20" s="64">
        <f>G31</f>
        <v>-25256.67563565696</v>
      </c>
      <c r="H20" s="65">
        <f>H31</f>
        <v>-27294.657502332113</v>
      </c>
    </row>
    <row r="21" spans="1:8" ht="18" customHeight="1">
      <c r="A21" s="22"/>
      <c r="B21" s="22"/>
      <c r="C21" s="21"/>
      <c r="D21" s="21"/>
      <c r="E21" s="63"/>
      <c r="F21" s="63"/>
      <c r="G21" s="66"/>
      <c r="H21" s="65"/>
    </row>
    <row r="22" spans="1:9" ht="18" customHeight="1" thickBot="1">
      <c r="A22" s="46"/>
      <c r="B22" s="46" t="s">
        <v>19</v>
      </c>
      <c r="C22" s="46"/>
      <c r="D22" s="46"/>
      <c r="E22" s="69">
        <f>SUM(E20:E21)</f>
        <v>-17786.3304</v>
      </c>
      <c r="F22" s="69">
        <f>SUM(F20:F21)</f>
        <v>-23326.8684096</v>
      </c>
      <c r="G22" s="70">
        <f>SUM(G20:G21)</f>
        <v>-25256.67563565696</v>
      </c>
      <c r="H22" s="71">
        <f>SUM(H20:H21)</f>
        <v>-27294.657502332113</v>
      </c>
      <c r="I22" s="56"/>
    </row>
    <row r="23" spans="1:8" ht="18" customHeight="1">
      <c r="A23" s="19"/>
      <c r="B23" s="19"/>
      <c r="C23" s="19"/>
      <c r="D23" s="19"/>
      <c r="E23" s="26"/>
      <c r="F23" s="26"/>
      <c r="G23" s="26"/>
      <c r="H23" s="26"/>
    </row>
    <row r="24" spans="1:8" ht="18" customHeight="1" thickBot="1">
      <c r="A24" s="50" t="s">
        <v>20</v>
      </c>
      <c r="B24" s="14"/>
      <c r="C24" s="14"/>
      <c r="D24" s="14"/>
      <c r="E24" s="19"/>
      <c r="F24" s="19"/>
      <c r="G24" s="19"/>
      <c r="H24" s="19"/>
    </row>
    <row r="25" spans="1:10" ht="18" customHeight="1">
      <c r="A25" s="36"/>
      <c r="B25" s="37"/>
      <c r="C25" s="47"/>
      <c r="D25" s="48"/>
      <c r="E25" s="38">
        <v>2013</v>
      </c>
      <c r="F25" s="38">
        <v>2014</v>
      </c>
      <c r="G25" s="39">
        <v>2015</v>
      </c>
      <c r="H25" s="40">
        <v>2016</v>
      </c>
      <c r="I25" s="30"/>
      <c r="J25" s="30"/>
    </row>
    <row r="26" spans="1:10" ht="18" customHeight="1">
      <c r="A26" s="41" t="s">
        <v>24</v>
      </c>
      <c r="B26" s="20"/>
      <c r="C26" s="28"/>
      <c r="D26" s="29"/>
      <c r="E26" s="62">
        <f>(G51+G52)*(10/12)*(1+B40)</f>
        <v>41236</v>
      </c>
      <c r="F26" s="121">
        <f>(G51+G52)*(1+B40)*(1+$B$41)</f>
        <v>50472.864</v>
      </c>
      <c r="G26" s="121">
        <f>(F26)*(1+$B$42)</f>
        <v>51613.5507264</v>
      </c>
      <c r="H26" s="121">
        <f>(G26)*(1+$B$43)</f>
        <v>52764.53290759872</v>
      </c>
      <c r="I26" s="30"/>
      <c r="J26" s="91"/>
    </row>
    <row r="27" spans="1:10" ht="18" customHeight="1">
      <c r="A27" s="41" t="s">
        <v>26</v>
      </c>
      <c r="B27" s="20"/>
      <c r="C27" s="20"/>
      <c r="D27" s="27"/>
      <c r="E27" s="67">
        <f>E26*0.1486</f>
        <v>6127.6696</v>
      </c>
      <c r="F27" s="67">
        <f>F26*0.1486</f>
        <v>7500.267590400001</v>
      </c>
      <c r="G27" s="74">
        <f>G26*0.1486</f>
        <v>7669.77363794304</v>
      </c>
      <c r="H27" s="68">
        <f>H26*0.1486</f>
        <v>7840.80959006917</v>
      </c>
      <c r="I27" s="31"/>
      <c r="J27" s="31"/>
    </row>
    <row r="28" spans="1:10" ht="18" customHeight="1">
      <c r="A28" s="41" t="s">
        <v>29</v>
      </c>
      <c r="B28" s="20"/>
      <c r="C28" s="20"/>
      <c r="D28" s="27"/>
      <c r="E28" s="67">
        <f>-B46*5*10</f>
        <v>-65150</v>
      </c>
      <c r="F28" s="67">
        <f>-B47*12*5</f>
        <v>-81300</v>
      </c>
      <c r="G28" s="74">
        <f>-B48*12*5</f>
        <v>-84540</v>
      </c>
      <c r="H28" s="68">
        <f>-B49*12*5</f>
        <v>-87900</v>
      </c>
      <c r="I28" s="31"/>
      <c r="J28" s="31"/>
    </row>
    <row r="29" spans="1:8" ht="18" customHeight="1">
      <c r="A29" s="41"/>
      <c r="B29" s="20"/>
      <c r="C29" s="20"/>
      <c r="D29" s="27"/>
      <c r="E29" s="72"/>
      <c r="F29" s="67"/>
      <c r="G29" s="74"/>
      <c r="H29" s="68"/>
    </row>
    <row r="30" spans="1:8" ht="18" customHeight="1">
      <c r="A30" s="53"/>
      <c r="B30" s="54"/>
      <c r="C30" s="54"/>
      <c r="D30" s="55"/>
      <c r="E30" s="73"/>
      <c r="F30" s="73"/>
      <c r="G30" s="75"/>
      <c r="H30" s="76"/>
    </row>
    <row r="31" spans="1:10" ht="18" customHeight="1" thickBot="1">
      <c r="A31" s="44" t="s">
        <v>19</v>
      </c>
      <c r="B31" s="45"/>
      <c r="C31" s="45"/>
      <c r="D31" s="49"/>
      <c r="E31" s="69">
        <f>SUM(E26:E30)</f>
        <v>-17786.3304</v>
      </c>
      <c r="F31" s="69">
        <f>SUM(F26:F30)</f>
        <v>-23326.8684096</v>
      </c>
      <c r="G31" s="70">
        <f>SUM(G26:G30)</f>
        <v>-25256.67563565696</v>
      </c>
      <c r="H31" s="71">
        <f>SUM(H26:H30)</f>
        <v>-27294.657502332113</v>
      </c>
      <c r="I31" s="32"/>
      <c r="J31" s="32"/>
    </row>
    <row r="32" spans="1:10" ht="18" customHeight="1">
      <c r="A32" s="19" t="s">
        <v>21</v>
      </c>
      <c r="B32" s="19"/>
      <c r="C32" s="19"/>
      <c r="D32" s="19"/>
      <c r="E32" s="26"/>
      <c r="F32" s="26"/>
      <c r="G32" s="26"/>
      <c r="H32" s="26"/>
      <c r="I32" s="32"/>
      <c r="J32" s="32"/>
    </row>
    <row r="33" spans="1:10" s="81" customFormat="1" ht="13.5">
      <c r="A33" s="119" t="s">
        <v>44</v>
      </c>
      <c r="B33" s="119"/>
      <c r="C33" s="119"/>
      <c r="D33" s="119"/>
      <c r="E33" s="119"/>
      <c r="F33" s="119"/>
      <c r="G33" s="119"/>
      <c r="H33" s="119"/>
      <c r="I33" s="80"/>
      <c r="J33" s="80"/>
    </row>
    <row r="34" spans="1:10" s="81" customFormat="1" ht="13.5">
      <c r="A34" s="119" t="s">
        <v>31</v>
      </c>
      <c r="B34" s="119"/>
      <c r="C34" s="119"/>
      <c r="D34" s="119"/>
      <c r="E34" s="119"/>
      <c r="F34" s="119"/>
      <c r="G34" s="119"/>
      <c r="H34" s="119"/>
      <c r="I34" s="80"/>
      <c r="J34" s="80"/>
    </row>
    <row r="35" spans="1:10" s="81" customFormat="1" ht="27" customHeight="1">
      <c r="A35" s="118" t="s">
        <v>30</v>
      </c>
      <c r="B35" s="118"/>
      <c r="C35" s="118"/>
      <c r="D35" s="118"/>
      <c r="E35" s="118"/>
      <c r="F35" s="118"/>
      <c r="G35" s="118"/>
      <c r="H35" s="118"/>
      <c r="I35" s="80"/>
      <c r="J35" s="80"/>
    </row>
    <row r="36" spans="1:10" s="81" customFormat="1" ht="27" customHeight="1">
      <c r="A36" s="119" t="s">
        <v>38</v>
      </c>
      <c r="B36" s="119"/>
      <c r="C36" s="119"/>
      <c r="D36" s="119"/>
      <c r="E36" s="119"/>
      <c r="F36" s="119"/>
      <c r="G36" s="119"/>
      <c r="H36" s="119"/>
      <c r="I36" s="80"/>
      <c r="J36" s="80"/>
    </row>
    <row r="37" spans="1:10" s="81" customFormat="1" ht="28.5" customHeight="1">
      <c r="A37" s="119" t="s">
        <v>39</v>
      </c>
      <c r="B37" s="119"/>
      <c r="C37" s="119"/>
      <c r="D37" s="119"/>
      <c r="E37" s="119"/>
      <c r="F37" s="119"/>
      <c r="G37" s="119"/>
      <c r="H37" s="119"/>
      <c r="I37" s="80"/>
      <c r="J37" s="80"/>
    </row>
    <row r="38" spans="1:10" s="81" customFormat="1" ht="13.5">
      <c r="A38" s="119" t="s">
        <v>42</v>
      </c>
      <c r="B38" s="119"/>
      <c r="C38" s="119"/>
      <c r="D38" s="119"/>
      <c r="E38" s="119"/>
      <c r="F38" s="119"/>
      <c r="G38" s="119"/>
      <c r="H38" s="119"/>
      <c r="I38" s="80"/>
      <c r="J38" s="80"/>
    </row>
    <row r="39" spans="1:10" s="81" customFormat="1" ht="13.5">
      <c r="A39" s="118" t="s">
        <v>41</v>
      </c>
      <c r="B39" s="118"/>
      <c r="C39" s="118"/>
      <c r="D39" s="118"/>
      <c r="E39" s="118"/>
      <c r="F39" s="118"/>
      <c r="G39" s="118"/>
      <c r="H39" s="118"/>
      <c r="I39" s="80"/>
      <c r="J39" s="80"/>
    </row>
    <row r="40" spans="1:10" s="81" customFormat="1" ht="13.5">
      <c r="A40" s="77">
        <v>2013</v>
      </c>
      <c r="B40" s="90">
        <v>0.0309</v>
      </c>
      <c r="C40" s="77"/>
      <c r="D40" s="77"/>
      <c r="E40" s="77"/>
      <c r="F40" s="77"/>
      <c r="G40" s="77"/>
      <c r="H40" s="77"/>
      <c r="I40" s="80"/>
      <c r="J40" s="80"/>
    </row>
    <row r="41" spans="1:10" s="81" customFormat="1" ht="13.5">
      <c r="A41" s="77">
        <v>2014</v>
      </c>
      <c r="B41" s="90">
        <v>0.02</v>
      </c>
      <c r="C41" s="77"/>
      <c r="D41" s="77"/>
      <c r="E41" s="77"/>
      <c r="F41" s="77"/>
      <c r="G41" s="77"/>
      <c r="H41" s="77"/>
      <c r="I41" s="80"/>
      <c r="J41" s="80"/>
    </row>
    <row r="42" spans="1:10" s="81" customFormat="1" ht="13.5">
      <c r="A42" s="77">
        <v>2015</v>
      </c>
      <c r="B42" s="120">
        <v>0.0226</v>
      </c>
      <c r="C42" s="77"/>
      <c r="D42" s="77"/>
      <c r="E42" s="77"/>
      <c r="F42" s="77"/>
      <c r="G42" s="77"/>
      <c r="H42" s="77"/>
      <c r="I42" s="80"/>
      <c r="J42" s="80"/>
    </row>
    <row r="43" spans="1:10" s="81" customFormat="1" ht="13.5">
      <c r="A43" s="77">
        <v>2016</v>
      </c>
      <c r="B43" s="120">
        <v>0.0223</v>
      </c>
      <c r="C43" s="77"/>
      <c r="D43" s="77"/>
      <c r="E43" s="77"/>
      <c r="F43" s="77"/>
      <c r="G43" s="77"/>
      <c r="H43" s="77"/>
      <c r="I43" s="80"/>
      <c r="J43" s="80"/>
    </row>
    <row r="44" spans="1:10" s="81" customFormat="1" ht="13.5">
      <c r="A44" s="119" t="s">
        <v>43</v>
      </c>
      <c r="B44" s="119"/>
      <c r="C44" s="119"/>
      <c r="D44" s="119"/>
      <c r="E44" s="119"/>
      <c r="F44" s="119"/>
      <c r="G44" s="119"/>
      <c r="H44" s="119"/>
      <c r="I44" s="80"/>
      <c r="J44" s="80"/>
    </row>
    <row r="45" spans="1:10" s="81" customFormat="1" ht="13.5">
      <c r="A45" s="77">
        <v>2012</v>
      </c>
      <c r="B45" s="88">
        <v>1290</v>
      </c>
      <c r="C45" s="77"/>
      <c r="D45" s="77"/>
      <c r="E45" s="77"/>
      <c r="F45" s="77"/>
      <c r="G45" s="77"/>
      <c r="H45" s="77"/>
      <c r="I45" s="80"/>
      <c r="J45" s="80"/>
    </row>
    <row r="46" spans="1:10" s="81" customFormat="1" ht="13.5">
      <c r="A46" s="77">
        <v>2013</v>
      </c>
      <c r="B46" s="88">
        <v>1303</v>
      </c>
      <c r="C46" s="77"/>
      <c r="D46" s="77"/>
      <c r="E46" s="77"/>
      <c r="F46" s="77"/>
      <c r="G46" s="77"/>
      <c r="H46" s="77"/>
      <c r="I46" s="80"/>
      <c r="J46" s="80"/>
    </row>
    <row r="47" spans="1:10" s="81" customFormat="1" ht="13.5">
      <c r="A47" s="77">
        <v>2014</v>
      </c>
      <c r="B47" s="88">
        <v>1355</v>
      </c>
      <c r="C47" s="77"/>
      <c r="D47" s="77"/>
      <c r="E47" s="77"/>
      <c r="F47" s="77"/>
      <c r="G47" s="77"/>
      <c r="H47" s="77"/>
      <c r="I47" s="80"/>
      <c r="J47" s="80"/>
    </row>
    <row r="48" spans="1:10" s="81" customFormat="1" ht="13.5">
      <c r="A48" s="77">
        <v>2015</v>
      </c>
      <c r="B48" s="88">
        <v>1409</v>
      </c>
      <c r="C48" s="77"/>
      <c r="D48" s="77"/>
      <c r="E48" s="79"/>
      <c r="F48" s="79"/>
      <c r="G48" s="79"/>
      <c r="H48" s="79"/>
      <c r="I48" s="80"/>
      <c r="J48" s="80"/>
    </row>
    <row r="49" spans="1:10" s="81" customFormat="1" ht="13.5">
      <c r="A49" s="77">
        <v>2016</v>
      </c>
      <c r="B49" s="88">
        <v>1465</v>
      </c>
      <c r="C49" s="77"/>
      <c r="D49" s="77"/>
      <c r="E49" s="79"/>
      <c r="F49" s="79"/>
      <c r="G49" s="79"/>
      <c r="H49" s="79"/>
      <c r="I49" s="80"/>
      <c r="J49" s="80"/>
    </row>
    <row r="50" spans="1:10" s="81" customFormat="1" ht="27">
      <c r="A50" s="77" t="s">
        <v>32</v>
      </c>
      <c r="C50" s="77"/>
      <c r="E50" s="83" t="s">
        <v>33</v>
      </c>
      <c r="F50" s="87" t="s">
        <v>34</v>
      </c>
      <c r="G50" s="87" t="s">
        <v>35</v>
      </c>
      <c r="H50" s="79"/>
      <c r="I50" s="80"/>
      <c r="J50" s="80"/>
    </row>
    <row r="51" spans="1:10" s="81" customFormat="1" ht="13.5">
      <c r="A51" s="2" t="s">
        <v>36</v>
      </c>
      <c r="C51" s="77"/>
      <c r="E51" s="83">
        <v>12</v>
      </c>
      <c r="F51" s="88">
        <v>1000</v>
      </c>
      <c r="G51" s="88">
        <f>-E51*F51</f>
        <v>-12000</v>
      </c>
      <c r="H51" s="79"/>
      <c r="I51" s="80"/>
      <c r="J51" s="80"/>
    </row>
    <row r="52" spans="1:10" s="81" customFormat="1" ht="13.5">
      <c r="A52" s="2" t="s">
        <v>37</v>
      </c>
      <c r="C52" s="77"/>
      <c r="D52" s="77"/>
      <c r="E52" s="87">
        <v>60</v>
      </c>
      <c r="F52" s="88">
        <v>1000</v>
      </c>
      <c r="G52" s="88">
        <f>E52*F52</f>
        <v>60000</v>
      </c>
      <c r="H52" s="79"/>
      <c r="I52" s="80"/>
      <c r="J52" s="80"/>
    </row>
    <row r="53" spans="1:10" s="81" customFormat="1" ht="13.5">
      <c r="A53" s="118" t="s">
        <v>40</v>
      </c>
      <c r="B53" s="118"/>
      <c r="C53" s="118"/>
      <c r="D53" s="118"/>
      <c r="E53" s="87">
        <v>60</v>
      </c>
      <c r="F53" s="88">
        <v>1290</v>
      </c>
      <c r="G53" s="88">
        <f>-E53*F53</f>
        <v>-77400</v>
      </c>
      <c r="H53" s="79"/>
      <c r="I53" s="80"/>
      <c r="J53" s="80"/>
    </row>
    <row r="54" spans="1:10" s="81" customFormat="1" ht="13.5">
      <c r="A54" s="118"/>
      <c r="B54" s="118"/>
      <c r="C54" s="118"/>
      <c r="D54" s="118"/>
      <c r="E54" s="79"/>
      <c r="F54" s="79"/>
      <c r="G54" s="79"/>
      <c r="H54" s="79"/>
      <c r="I54" s="80"/>
      <c r="J54" s="80"/>
    </row>
    <row r="55" spans="1:10" s="81" customFormat="1" ht="13.5">
      <c r="A55" s="77"/>
      <c r="C55" s="77"/>
      <c r="D55" s="77"/>
      <c r="E55" s="79"/>
      <c r="F55" s="79"/>
      <c r="G55" s="79"/>
      <c r="H55" s="79"/>
      <c r="I55" s="80"/>
      <c r="J55" s="80"/>
    </row>
    <row r="56" spans="1:10" s="81" customFormat="1" ht="13.5">
      <c r="A56" s="77"/>
      <c r="C56" s="77"/>
      <c r="D56" s="77"/>
      <c r="E56" s="79"/>
      <c r="F56" s="79"/>
      <c r="G56" s="79"/>
      <c r="H56" s="79"/>
      <c r="I56" s="80"/>
      <c r="J56" s="80"/>
    </row>
    <row r="57" spans="1:10" s="81" customFormat="1" ht="13.5">
      <c r="A57" s="77"/>
      <c r="C57" s="77"/>
      <c r="D57" s="77"/>
      <c r="E57" s="79"/>
      <c r="F57" s="79"/>
      <c r="G57" s="79"/>
      <c r="H57" s="79"/>
      <c r="I57" s="80"/>
      <c r="J57" s="80"/>
    </row>
    <row r="58" spans="1:8" s="81" customFormat="1" ht="13.5">
      <c r="A58" s="77"/>
      <c r="B58" s="82"/>
      <c r="C58" s="83"/>
      <c r="D58" s="83"/>
      <c r="E58" s="77"/>
      <c r="F58" s="77"/>
      <c r="G58" s="77"/>
      <c r="H58" s="77"/>
    </row>
    <row r="59" spans="1:4" s="81" customFormat="1" ht="12.75">
      <c r="A59" s="84"/>
      <c r="B59" s="85"/>
      <c r="C59" s="86"/>
      <c r="D59" s="86"/>
    </row>
    <row r="60" spans="1:4" s="81" customFormat="1" ht="12.75">
      <c r="A60" s="84"/>
      <c r="C60" s="86"/>
      <c r="D60" s="86"/>
    </row>
    <row r="61" spans="1:4" s="81" customFormat="1" ht="12.75">
      <c r="A61" s="84"/>
      <c r="C61" s="86"/>
      <c r="D61" s="86"/>
    </row>
    <row r="62" spans="3:5" ht="12.75">
      <c r="C62" s="78"/>
      <c r="D62" s="78"/>
      <c r="E62" s="89"/>
    </row>
  </sheetData>
  <sheetProtection/>
  <mergeCells count="9">
    <mergeCell ref="A53:D54"/>
    <mergeCell ref="A39:H39"/>
    <mergeCell ref="A38:H38"/>
    <mergeCell ref="A35:H35"/>
    <mergeCell ref="A33:H33"/>
    <mergeCell ref="A36:H36"/>
    <mergeCell ref="A37:H37"/>
    <mergeCell ref="A34:H34"/>
    <mergeCell ref="A44:H44"/>
  </mergeCells>
  <printOptions/>
  <pageMargins left="0.77" right="0.75" top="1" bottom="1" header="0.5" footer="0.5"/>
  <pageSetup fitToHeight="1" fitToWidth="1" horizontalDpi="600" verticalDpi="600" orientation="portrait" scale="7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185"/>
  <sheetViews>
    <sheetView zoomScalePageLayoutView="0" workbookViewId="0" topLeftCell="A1">
      <selection activeCell="C8" sqref="C8"/>
    </sheetView>
  </sheetViews>
  <sheetFormatPr defaultColWidth="9.140625" defaultRowHeight="12.75"/>
  <sheetData>
    <row r="1" ht="15">
      <c r="A1" s="93"/>
    </row>
    <row r="2" ht="15">
      <c r="A2" s="93"/>
    </row>
    <row r="3" ht="12.75">
      <c r="A3" s="94" t="s">
        <v>46</v>
      </c>
    </row>
    <row r="4" ht="12.75">
      <c r="A4" s="94" t="s">
        <v>47</v>
      </c>
    </row>
    <row r="5" ht="12.75">
      <c r="A5" s="94" t="s">
        <v>48</v>
      </c>
    </row>
    <row r="6" ht="12.75">
      <c r="A6" s="94" t="s">
        <v>49</v>
      </c>
    </row>
    <row r="7" ht="12.75">
      <c r="A7" s="94" t="s">
        <v>50</v>
      </c>
    </row>
    <row r="8" ht="15">
      <c r="A8" s="92"/>
    </row>
    <row r="9" ht="15">
      <c r="A9" s="93" t="s">
        <v>51</v>
      </c>
    </row>
    <row r="10" ht="15">
      <c r="A10" s="93"/>
    </row>
    <row r="11" ht="15">
      <c r="A11" s="93" t="s">
        <v>52</v>
      </c>
    </row>
    <row r="12" ht="15">
      <c r="A12" s="93"/>
    </row>
    <row r="13" ht="12.75">
      <c r="A13" s="94" t="s">
        <v>53</v>
      </c>
    </row>
    <row r="14" ht="12.75">
      <c r="A14" s="94" t="s">
        <v>54</v>
      </c>
    </row>
    <row r="15" ht="12.75">
      <c r="A15" s="94" t="s">
        <v>55</v>
      </c>
    </row>
    <row r="16" ht="12.75">
      <c r="A16" s="94" t="s">
        <v>49</v>
      </c>
    </row>
    <row r="17" ht="12.75">
      <c r="A17" s="94" t="s">
        <v>56</v>
      </c>
    </row>
    <row r="18" ht="15">
      <c r="A18" s="92"/>
    </row>
    <row r="19" ht="15">
      <c r="A19" s="92" t="s">
        <v>57</v>
      </c>
    </row>
    <row r="20" ht="15">
      <c r="A20" s="92"/>
    </row>
    <row r="21" ht="15">
      <c r="A21" s="92" t="s">
        <v>58</v>
      </c>
    </row>
    <row r="22" ht="15">
      <c r="A22" s="92"/>
    </row>
    <row r="23" ht="15">
      <c r="A23" s="92" t="s">
        <v>59</v>
      </c>
    </row>
    <row r="24" ht="15">
      <c r="A24" s="92"/>
    </row>
    <row r="25" ht="15">
      <c r="A25" s="92" t="s">
        <v>60</v>
      </c>
    </row>
    <row r="26" ht="15">
      <c r="A26" s="92"/>
    </row>
    <row r="27" ht="15">
      <c r="A27" s="92" t="s">
        <v>61</v>
      </c>
    </row>
    <row r="29" ht="15">
      <c r="A29" s="92" t="s">
        <v>62</v>
      </c>
    </row>
    <row r="31" ht="12.75">
      <c r="A31" s="95" t="s">
        <v>63</v>
      </c>
    </row>
    <row r="32" ht="15">
      <c r="A32" s="93" t="s">
        <v>64</v>
      </c>
    </row>
    <row r="33" ht="15">
      <c r="A33" s="96"/>
    </row>
    <row r="34" ht="15">
      <c r="A34" s="93" t="s">
        <v>65</v>
      </c>
    </row>
    <row r="35" ht="15">
      <c r="A35" s="93"/>
    </row>
    <row r="36" ht="15">
      <c r="A36" s="93" t="s">
        <v>52</v>
      </c>
    </row>
    <row r="37" ht="15">
      <c r="A37" s="93"/>
    </row>
    <row r="38" ht="15">
      <c r="A38" s="93"/>
    </row>
    <row r="39" ht="12.75">
      <c r="A39" s="94" t="s">
        <v>53</v>
      </c>
    </row>
    <row r="40" ht="12.75">
      <c r="A40" s="94" t="s">
        <v>66</v>
      </c>
    </row>
    <row r="41" ht="12.75">
      <c r="A41" s="94" t="s">
        <v>55</v>
      </c>
    </row>
    <row r="42" ht="12.75">
      <c r="A42" s="94" t="s">
        <v>67</v>
      </c>
    </row>
    <row r="43" ht="12.75">
      <c r="A43" s="94" t="s">
        <v>68</v>
      </c>
    </row>
    <row r="44" ht="12.75">
      <c r="A44" s="94" t="s">
        <v>69</v>
      </c>
    </row>
    <row r="45" ht="15">
      <c r="A45" s="92"/>
    </row>
    <row r="46" ht="15">
      <c r="A46" s="93" t="s">
        <v>70</v>
      </c>
    </row>
    <row r="47" ht="15">
      <c r="A47" s="93"/>
    </row>
    <row r="48" ht="15">
      <c r="A48" s="93" t="s">
        <v>71</v>
      </c>
    </row>
    <row r="49" ht="15">
      <c r="A49" s="93"/>
    </row>
    <row r="50" ht="15">
      <c r="A50" s="93" t="s">
        <v>61</v>
      </c>
    </row>
    <row r="51" ht="15">
      <c r="A51" s="93"/>
    </row>
    <row r="52" ht="12.75">
      <c r="A52" s="94" t="s">
        <v>72</v>
      </c>
    </row>
    <row r="53" ht="12.75">
      <c r="A53" s="94" t="s">
        <v>73</v>
      </c>
    </row>
    <row r="54" ht="12.75">
      <c r="A54" s="94" t="s">
        <v>74</v>
      </c>
    </row>
    <row r="55" ht="12.75">
      <c r="A55" s="94" t="s">
        <v>75</v>
      </c>
    </row>
    <row r="56" ht="12.75">
      <c r="A56" s="94" t="s">
        <v>50</v>
      </c>
    </row>
    <row r="57" ht="12.75">
      <c r="A57" s="94" t="s">
        <v>69</v>
      </c>
    </row>
    <row r="58" ht="15">
      <c r="A58" s="92"/>
    </row>
    <row r="59" ht="15.75">
      <c r="A59" s="97" t="s">
        <v>76</v>
      </c>
    </row>
    <row r="60" ht="15.75">
      <c r="A60" s="97"/>
    </row>
    <row r="61" ht="15.75">
      <c r="A61" s="97" t="s">
        <v>77</v>
      </c>
    </row>
    <row r="62" ht="15.75">
      <c r="A62" s="97" t="s">
        <v>78</v>
      </c>
    </row>
    <row r="63" ht="15.75">
      <c r="A63" s="97"/>
    </row>
    <row r="64" ht="12.75">
      <c r="A64" s="94" t="s">
        <v>53</v>
      </c>
    </row>
    <row r="65" ht="12.75">
      <c r="A65" s="94" t="s">
        <v>79</v>
      </c>
    </row>
    <row r="66" ht="12.75">
      <c r="A66" s="94" t="s">
        <v>80</v>
      </c>
    </row>
    <row r="67" ht="12.75">
      <c r="A67" s="94" t="s">
        <v>75</v>
      </c>
    </row>
    <row r="68" ht="12.75">
      <c r="A68" s="94" t="s">
        <v>50</v>
      </c>
    </row>
    <row r="69" ht="15">
      <c r="A69" s="92"/>
    </row>
    <row r="70" ht="15">
      <c r="A70" s="93" t="s">
        <v>81</v>
      </c>
    </row>
    <row r="71" ht="15">
      <c r="A71" s="93"/>
    </row>
    <row r="72" ht="15">
      <c r="A72" s="93" t="s">
        <v>82</v>
      </c>
    </row>
    <row r="73" ht="15">
      <c r="A73" s="93"/>
    </row>
    <row r="74" ht="15">
      <c r="A74" s="93" t="s">
        <v>83</v>
      </c>
    </row>
    <row r="75" ht="15">
      <c r="A75" s="93"/>
    </row>
    <row r="76" ht="15">
      <c r="A76" s="93" t="s">
        <v>84</v>
      </c>
    </row>
    <row r="77" ht="15">
      <c r="A77" s="93"/>
    </row>
    <row r="78" ht="15">
      <c r="A78" s="93" t="s">
        <v>61</v>
      </c>
    </row>
    <row r="79" ht="15">
      <c r="A79" s="93"/>
    </row>
    <row r="80" ht="12.75">
      <c r="A80" s="94" t="s">
        <v>72</v>
      </c>
    </row>
    <row r="81" ht="12.75">
      <c r="A81" s="94" t="s">
        <v>85</v>
      </c>
    </row>
    <row r="82" ht="12.75">
      <c r="A82" s="94" t="s">
        <v>86</v>
      </c>
    </row>
    <row r="83" ht="12.75">
      <c r="A83" s="94" t="s">
        <v>87</v>
      </c>
    </row>
    <row r="84" ht="12.75">
      <c r="A84" s="94" t="s">
        <v>50</v>
      </c>
    </row>
    <row r="85" ht="15">
      <c r="A85" s="92"/>
    </row>
    <row r="86" ht="15.75">
      <c r="A86" s="97" t="s">
        <v>88</v>
      </c>
    </row>
    <row r="87" ht="15.75">
      <c r="A87" s="97"/>
    </row>
    <row r="88" ht="15.75">
      <c r="A88" s="97" t="s">
        <v>89</v>
      </c>
    </row>
    <row r="89" ht="15.75">
      <c r="A89" s="97" t="s">
        <v>90</v>
      </c>
    </row>
    <row r="90" ht="15.75">
      <c r="A90" s="97"/>
    </row>
    <row r="91" ht="15.75">
      <c r="A91" s="97" t="s">
        <v>91</v>
      </c>
    </row>
    <row r="92" ht="15.75">
      <c r="A92" s="97" t="s">
        <v>78</v>
      </c>
    </row>
    <row r="93" ht="15.75">
      <c r="A93" s="97"/>
    </row>
    <row r="94" ht="12.75">
      <c r="A94" s="94" t="s">
        <v>92</v>
      </c>
    </row>
    <row r="95" ht="12.75">
      <c r="A95" s="94" t="s">
        <v>93</v>
      </c>
    </row>
    <row r="96" ht="12.75">
      <c r="A96" s="94" t="s">
        <v>94</v>
      </c>
    </row>
    <row r="97" ht="12.75">
      <c r="A97" s="94" t="s">
        <v>87</v>
      </c>
    </row>
    <row r="98" ht="12.75">
      <c r="A98" s="94" t="s">
        <v>50</v>
      </c>
    </row>
    <row r="99" ht="15">
      <c r="A99" s="92"/>
    </row>
    <row r="100" ht="15">
      <c r="A100" s="93" t="s">
        <v>95</v>
      </c>
    </row>
    <row r="101" ht="15">
      <c r="A101" s="93"/>
    </row>
    <row r="102" ht="15">
      <c r="A102" s="98" t="s">
        <v>96</v>
      </c>
    </row>
    <row r="103" ht="15">
      <c r="A103" s="98" t="s">
        <v>97</v>
      </c>
    </row>
    <row r="104" ht="15">
      <c r="A104" s="98" t="s">
        <v>98</v>
      </c>
    </row>
    <row r="105" ht="12.75">
      <c r="A105" s="95" t="s">
        <v>99</v>
      </c>
    </row>
    <row r="106" ht="12.75">
      <c r="A106" s="99"/>
    </row>
    <row r="107" ht="12.75">
      <c r="A107" s="100" t="s">
        <v>100</v>
      </c>
    </row>
    <row r="108" ht="15">
      <c r="A108" s="93"/>
    </row>
    <row r="109" ht="12.75">
      <c r="A109" s="94" t="s">
        <v>92</v>
      </c>
    </row>
    <row r="110" ht="12.75">
      <c r="A110" s="94" t="s">
        <v>101</v>
      </c>
    </row>
    <row r="111" ht="12.75">
      <c r="A111" s="94" t="s">
        <v>102</v>
      </c>
    </row>
    <row r="112" ht="12.75">
      <c r="A112" s="94" t="s">
        <v>87</v>
      </c>
    </row>
    <row r="113" ht="12.75">
      <c r="A113" s="94" t="s">
        <v>50</v>
      </c>
    </row>
    <row r="114" ht="15">
      <c r="A114" s="92"/>
    </row>
    <row r="115" ht="15">
      <c r="A115" s="93" t="s">
        <v>103</v>
      </c>
    </row>
    <row r="116" ht="15">
      <c r="A116" s="93"/>
    </row>
    <row r="117" ht="15">
      <c r="A117" s="101" t="s">
        <v>104</v>
      </c>
    </row>
    <row r="118" ht="15">
      <c r="A118" s="102" t="s">
        <v>105</v>
      </c>
    </row>
    <row r="119" ht="12.75">
      <c r="A119" s="103"/>
    </row>
    <row r="120" ht="15">
      <c r="A120" s="101" t="s">
        <v>21</v>
      </c>
    </row>
    <row r="121" ht="15.75">
      <c r="A121" s="104" t="s">
        <v>106</v>
      </c>
    </row>
    <row r="122" ht="15.75">
      <c r="A122" s="104" t="s">
        <v>107</v>
      </c>
    </row>
    <row r="123" ht="15.75">
      <c r="A123" s="104" t="s">
        <v>108</v>
      </c>
    </row>
    <row r="124" ht="15.75">
      <c r="A124" s="104" t="s">
        <v>109</v>
      </c>
    </row>
    <row r="125" ht="15.75" thickBot="1">
      <c r="A125" s="102"/>
    </row>
    <row r="126" spans="1:6" ht="15.75" thickBot="1">
      <c r="A126" s="106"/>
      <c r="B126" s="107">
        <v>2013</v>
      </c>
      <c r="C126" s="107">
        <v>2014</v>
      </c>
      <c r="D126" s="107">
        <v>2015</v>
      </c>
      <c r="E126" s="107">
        <v>2016</v>
      </c>
      <c r="F126" s="107" t="s">
        <v>110</v>
      </c>
    </row>
    <row r="127" spans="1:6" ht="15.75" thickBot="1">
      <c r="A127" s="108" t="s">
        <v>111</v>
      </c>
      <c r="B127" s="109">
        <v>78180</v>
      </c>
      <c r="C127" s="110">
        <v>81300</v>
      </c>
      <c r="D127" s="110">
        <v>84540</v>
      </c>
      <c r="E127" s="110">
        <v>87960</v>
      </c>
      <c r="F127" s="111">
        <v>82995</v>
      </c>
    </row>
    <row r="128" spans="1:6" ht="15.75" thickBot="1">
      <c r="A128" s="112" t="s">
        <v>112</v>
      </c>
      <c r="B128" s="113">
        <v>5</v>
      </c>
      <c r="C128" s="105"/>
      <c r="D128" s="105"/>
      <c r="E128" s="105"/>
      <c r="F128" s="105"/>
    </row>
    <row r="129" spans="1:6" ht="15.75" thickBot="1">
      <c r="A129" s="114" t="s">
        <v>113</v>
      </c>
      <c r="B129" s="115">
        <v>1303</v>
      </c>
      <c r="C129" s="105"/>
      <c r="D129" s="105"/>
      <c r="E129" s="105"/>
      <c r="F129" s="105"/>
    </row>
    <row r="130" spans="1:6" ht="15.75" thickBot="1">
      <c r="A130" s="114" t="s">
        <v>114</v>
      </c>
      <c r="B130" s="115">
        <v>1355</v>
      </c>
      <c r="C130" s="105"/>
      <c r="D130" s="105"/>
      <c r="E130" s="105"/>
      <c r="F130" s="105"/>
    </row>
    <row r="131" spans="1:6" ht="15.75" thickBot="1">
      <c r="A131" s="114" t="s">
        <v>115</v>
      </c>
      <c r="B131" s="115">
        <v>1409</v>
      </c>
      <c r="C131" s="105"/>
      <c r="D131" s="105"/>
      <c r="E131" s="105"/>
      <c r="F131" s="105"/>
    </row>
    <row r="132" spans="1:6" ht="15.75" thickBot="1">
      <c r="A132" s="114" t="s">
        <v>116</v>
      </c>
      <c r="B132" s="115">
        <v>1466</v>
      </c>
      <c r="C132" s="105"/>
      <c r="D132" s="105"/>
      <c r="E132" s="105"/>
      <c r="F132" s="105"/>
    </row>
    <row r="133" ht="15">
      <c r="A133" s="93"/>
    </row>
    <row r="134" ht="15">
      <c r="A134" s="93"/>
    </row>
    <row r="135" ht="15">
      <c r="A135" s="98" t="s">
        <v>96</v>
      </c>
    </row>
    <row r="136" ht="15">
      <c r="A136" s="98" t="s">
        <v>97</v>
      </c>
    </row>
    <row r="137" ht="15">
      <c r="A137" s="98" t="s">
        <v>98</v>
      </c>
    </row>
    <row r="138" ht="12.75">
      <c r="A138" s="95" t="s">
        <v>99</v>
      </c>
    </row>
    <row r="139" ht="12.75">
      <c r="A139" s="99"/>
    </row>
    <row r="140" ht="12.75">
      <c r="A140" s="100" t="s">
        <v>100</v>
      </c>
    </row>
    <row r="141" ht="15">
      <c r="A141" s="93"/>
    </row>
    <row r="142" ht="12.75">
      <c r="A142" s="94" t="s">
        <v>72</v>
      </c>
    </row>
    <row r="143" ht="12.75">
      <c r="A143" s="94" t="s">
        <v>117</v>
      </c>
    </row>
    <row r="144" ht="12.75">
      <c r="A144" s="94" t="s">
        <v>118</v>
      </c>
    </row>
    <row r="145" ht="12.75">
      <c r="A145" s="94" t="s">
        <v>119</v>
      </c>
    </row>
    <row r="146" ht="12.75">
      <c r="A146" s="94" t="s">
        <v>50</v>
      </c>
    </row>
    <row r="147" ht="15">
      <c r="A147" s="92"/>
    </row>
    <row r="148" ht="15.75">
      <c r="A148" s="97" t="s">
        <v>120</v>
      </c>
    </row>
    <row r="149" ht="15.75">
      <c r="A149" s="97"/>
    </row>
    <row r="150" ht="12.75">
      <c r="A150" s="94" t="s">
        <v>121</v>
      </c>
    </row>
    <row r="151" ht="12.75">
      <c r="A151" s="94" t="s">
        <v>122</v>
      </c>
    </row>
    <row r="152" ht="12.75">
      <c r="A152" s="94" t="s">
        <v>123</v>
      </c>
    </row>
    <row r="153" ht="12.75">
      <c r="A153" s="94" t="s">
        <v>119</v>
      </c>
    </row>
    <row r="154" ht="12.75">
      <c r="A154" s="94" t="s">
        <v>50</v>
      </c>
    </row>
    <row r="155" ht="15">
      <c r="A155" s="92"/>
    </row>
    <row r="156" ht="13.5">
      <c r="A156" s="116" t="s">
        <v>124</v>
      </c>
    </row>
    <row r="157" ht="13.5">
      <c r="A157" s="116"/>
    </row>
    <row r="158" ht="13.5">
      <c r="A158" s="116" t="s">
        <v>125</v>
      </c>
    </row>
    <row r="159" ht="13.5">
      <c r="A159" s="116"/>
    </row>
    <row r="160" ht="15">
      <c r="A160" s="117" t="s">
        <v>126</v>
      </c>
    </row>
    <row r="161" ht="15">
      <c r="A161" s="117" t="s">
        <v>127</v>
      </c>
    </row>
    <row r="162" ht="15">
      <c r="A162" s="117" t="s">
        <v>128</v>
      </c>
    </row>
    <row r="163" ht="15">
      <c r="A163" s="117" t="s">
        <v>129</v>
      </c>
    </row>
    <row r="164" ht="13.5">
      <c r="A164" s="116"/>
    </row>
    <row r="165" ht="13.5">
      <c r="A165" s="116" t="s">
        <v>130</v>
      </c>
    </row>
    <row r="166" ht="13.5">
      <c r="A166" s="116"/>
    </row>
    <row r="167" ht="12.75">
      <c r="A167" s="94" t="s">
        <v>72</v>
      </c>
    </row>
    <row r="168" ht="12.75">
      <c r="A168" s="94" t="s">
        <v>131</v>
      </c>
    </row>
    <row r="169" ht="12.75">
      <c r="A169" s="94" t="s">
        <v>118</v>
      </c>
    </row>
    <row r="170" ht="12.75">
      <c r="A170" s="94" t="s">
        <v>87</v>
      </c>
    </row>
    <row r="171" ht="12.75">
      <c r="A171" s="94" t="s">
        <v>50</v>
      </c>
    </row>
    <row r="172" ht="15">
      <c r="A172" s="92"/>
    </row>
    <row r="173" ht="15.75">
      <c r="A173" s="97" t="s">
        <v>132</v>
      </c>
    </row>
    <row r="174" ht="15.75">
      <c r="A174" s="97"/>
    </row>
    <row r="175" ht="15.75">
      <c r="A175" s="97" t="s">
        <v>133</v>
      </c>
    </row>
    <row r="176" ht="15.75">
      <c r="A176" s="104" t="s">
        <v>134</v>
      </c>
    </row>
    <row r="177" ht="15.75">
      <c r="A177" s="104" t="s">
        <v>135</v>
      </c>
    </row>
    <row r="178" ht="15.75">
      <c r="A178" s="104" t="s">
        <v>136</v>
      </c>
    </row>
    <row r="179" ht="15.75">
      <c r="A179" s="97"/>
    </row>
    <row r="180" ht="15.75">
      <c r="A180" s="97" t="s">
        <v>137</v>
      </c>
    </row>
    <row r="181" ht="15.75">
      <c r="A181" s="97"/>
    </row>
    <row r="182" ht="15.75">
      <c r="A182" s="97" t="s">
        <v>138</v>
      </c>
    </row>
    <row r="183" ht="15.75">
      <c r="A183" s="97" t="s">
        <v>78</v>
      </c>
    </row>
    <row r="184" ht="15.75">
      <c r="A184" s="97"/>
    </row>
    <row r="185" ht="15.75">
      <c r="A185" s="97"/>
    </row>
  </sheetData>
  <sheetProtection/>
  <hyperlinks>
    <hyperlink ref="A31" r:id="rId1" display="mailto:T.J.Stutman@kingcounty.gov"/>
    <hyperlink ref="A105" r:id="rId2" display="mailto:brian.czerwinski@kingcounty.gov"/>
    <hyperlink ref="A138" r:id="rId3" display="mailto:brian.czerwinski@kingcounty.gov"/>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Strouse, Michael</cp:lastModifiedBy>
  <cp:lastPrinted>2012-09-13T17:24:37Z</cp:lastPrinted>
  <dcterms:created xsi:type="dcterms:W3CDTF">1999-06-02T23:29:55Z</dcterms:created>
  <dcterms:modified xsi:type="dcterms:W3CDTF">2013-03-04T22:54:09Z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