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tabRatio="952" activeTab="0"/>
  </bookViews>
  <sheets>
    <sheet name="Form C" sheetId="1" r:id="rId1"/>
  </sheets>
  <externalReferences>
    <externalReference r:id="rId4"/>
  </externalReferences>
  <definedNames>
    <definedName name="Appro">#REF!</definedName>
    <definedName name="Carryover">#REF!</definedName>
    <definedName name="FirstQOO">#REF!</definedName>
    <definedName name="Footnote">'[1]Footnote'!$A$4:$C$19</definedName>
    <definedName name="FourthQOO">#REF!</definedName>
    <definedName name="Other">#REF!</definedName>
    <definedName name="OtherSupplementals">#REF!</definedName>
    <definedName name="_xlnm.Print_Area" localSheetId="0">'Form C'!$A$1:$G$41</definedName>
    <definedName name="SecondQOO">#REF!</definedName>
    <definedName name="Table">#REF!</definedName>
    <definedName name="ThirdQOO">#REF!</definedName>
  </definedNames>
  <calcPr fullCalcOnLoad="1"/>
</workbook>
</file>

<file path=xl/sharedStrings.xml><?xml version="1.0" encoding="utf-8"?>
<sst xmlns="http://schemas.openxmlformats.org/spreadsheetml/2006/main" count="43" uniqueCount="43">
  <si>
    <t>Form C</t>
  </si>
  <si>
    <t>Non-CX Financial Plan</t>
  </si>
  <si>
    <t>Category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</si>
  <si>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</si>
  <si>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</si>
  <si>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</si>
  <si>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</si>
  <si>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</si>
  <si>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</si>
  <si>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</si>
  <si>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</si>
  <si>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</si>
  <si>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</si>
  <si>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</si>
  <si>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</si>
  <si>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</si>
  <si>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</si>
  <si>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</si>
  <si>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t>2004 Adopted</t>
  </si>
  <si>
    <t xml:space="preserve">2004 Revised  </t>
  </si>
  <si>
    <t>2004 Estimated</t>
  </si>
  <si>
    <r>
      <t>2003 Actual</t>
    </r>
    <r>
      <rPr>
        <b/>
        <vertAlign val="superscript"/>
        <sz val="12"/>
        <rFont val="Times New Roman"/>
        <family val="1"/>
      </rPr>
      <t xml:space="preserve">1 </t>
    </r>
  </si>
  <si>
    <r>
      <t>Target Fund Balance</t>
    </r>
    <r>
      <rPr>
        <b/>
        <vertAlign val="superscript"/>
        <sz val="12"/>
        <rFont val="Times New Roman"/>
        <family val="1"/>
      </rPr>
      <t>2</t>
    </r>
  </si>
  <si>
    <t>Prepared by:  Christine Chou</t>
  </si>
  <si>
    <t>Fund Name: ITS Technology Services</t>
  </si>
  <si>
    <t>Fund Number: 5531</t>
  </si>
  <si>
    <r>
      <t>Central Rate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charges to other funds</t>
    </r>
  </si>
  <si>
    <t>Rates for equipment replacement</t>
  </si>
  <si>
    <t>CX transfer (Enterprise Licensing)</t>
  </si>
  <si>
    <t>Msc. revenue (incl. External customers &amp; ITS OH chrgs)</t>
  </si>
  <si>
    <t>* Operating expenditures</t>
  </si>
  <si>
    <t>Asst Management</t>
  </si>
  <si>
    <t>*Transfer to ITS Capital Fund - equipment replacement</t>
  </si>
  <si>
    <t>Encumbrance Carry Over</t>
  </si>
  <si>
    <t>Encumbrance carry over</t>
  </si>
  <si>
    <r>
      <t>Replacement Reserve</t>
    </r>
    <r>
      <rPr>
        <vertAlign val="superscript"/>
        <sz val="12"/>
        <rFont val="Times New Roman"/>
        <family val="1"/>
      </rPr>
      <t>3</t>
    </r>
  </si>
  <si>
    <t>1  2003 Actual is from 2003 CAFR</t>
  </si>
  <si>
    <t>2. Target Fund Balance is equal to 3% operating expenditure.</t>
  </si>
  <si>
    <t>3. Reserve to fund DES/ITS owned equipment replacement</t>
  </si>
  <si>
    <t>Class-Comp Supplemental</t>
  </si>
  <si>
    <t>05 Class-Comp Reserve</t>
  </si>
  <si>
    <t>Quarter:   Second 2004 - Updated</t>
  </si>
  <si>
    <t>Date Prepared:  08/26/04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</si>
</sst>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#,##0.0_);[Red]\(#,##0.0\)"/>
    <numFmt numFmtId="168" formatCode="_(* #,##0.000_);_(* \(#,##0.000\);_(* &quot;-&quot;??_);_(@_)"/>
    <numFmt numFmtId="169" formatCode="_(* #,##0.0000_);_(* \(#,##0.0000\);_(* &quot;-&quot;??_);_(@_)"/>
    <numFmt numFmtId="170" formatCode="#,##0;[Red]\(#,##0\)"/>
    <numFmt numFmtId="171" formatCode="#,##0;[Red]\(#,##0\);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12"/>
      <name val="Arial"/>
      <family val="0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9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7" fontId="5" fillId="0" borderId="0" xfId="21" applyFont="1" applyBorder="1" applyAlignment="1">
      <alignment horizontal="centerContinuous" wrapText="1"/>
      <protection/>
    </xf>
    <xf numFmtId="37" fontId="4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9" fillId="0" borderId="0" xfId="21" applyFont="1" applyBorder="1" applyAlignment="1">
      <alignment horizontal="centerContinuous" wrapText="1"/>
      <protection/>
    </xf>
    <xf numFmtId="0" fontId="9" fillId="2" borderId="0" xfId="0" applyFont="1" applyFill="1" applyBorder="1" applyAlignment="1">
      <alignment horizontal="left"/>
    </xf>
    <xf numFmtId="37" fontId="5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9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8" fillId="0" borderId="0" xfId="21" applyFont="1" applyBorder="1" applyAlignment="1">
      <alignment horizontal="left"/>
      <protection/>
    </xf>
    <xf numFmtId="37" fontId="7" fillId="0" borderId="1" xfId="21" applyFont="1" applyBorder="1" applyAlignment="1">
      <alignment horizontal="left" wrapText="1"/>
      <protection/>
    </xf>
    <xf numFmtId="37" fontId="10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1" fillId="0" borderId="0" xfId="21" applyFont="1" applyBorder="1" applyAlignment="1">
      <alignment horizontal="centerContinuous" wrapText="1"/>
      <protection/>
    </xf>
    <xf numFmtId="37" fontId="8" fillId="2" borderId="2" xfId="21" applyFont="1" applyFill="1" applyBorder="1" applyAlignment="1" applyProtection="1">
      <alignment horizontal="left" wrapText="1"/>
      <protection/>
    </xf>
    <xf numFmtId="37" fontId="8" fillId="2" borderId="3" xfId="21" applyFont="1" applyFill="1" applyBorder="1" applyAlignment="1">
      <alignment horizontal="center" wrapText="1"/>
      <protection/>
    </xf>
    <xf numFmtId="37" fontId="8" fillId="2" borderId="4" xfId="21" applyFont="1" applyFill="1" applyBorder="1" applyAlignment="1">
      <alignment horizontal="center" wrapText="1"/>
      <protection/>
    </xf>
    <xf numFmtId="37" fontId="8" fillId="2" borderId="5" xfId="21" applyFont="1" applyFill="1" applyBorder="1" applyAlignment="1">
      <alignment horizontal="center" wrapText="1"/>
      <protection/>
    </xf>
    <xf numFmtId="37" fontId="8" fillId="2" borderId="6" xfId="21" applyFont="1" applyFill="1" applyBorder="1" applyAlignment="1">
      <alignment horizontal="center" wrapText="1"/>
      <protection/>
    </xf>
    <xf numFmtId="37" fontId="8" fillId="2" borderId="7" xfId="21" applyFont="1" applyFill="1" applyBorder="1" applyAlignment="1">
      <alignment horizontal="center" wrapText="1"/>
      <protection/>
    </xf>
    <xf numFmtId="37" fontId="8" fillId="2" borderId="2" xfId="21" applyFont="1" applyFill="1" applyBorder="1" applyAlignment="1">
      <alignment horizontal="center" wrapText="1"/>
      <protection/>
    </xf>
    <xf numFmtId="37" fontId="8" fillId="2" borderId="0" xfId="21" applyFont="1" applyFill="1" applyAlignment="1">
      <alignment horizontal="center" wrapText="1"/>
      <protection/>
    </xf>
    <xf numFmtId="0" fontId="9" fillId="2" borderId="0" xfId="0" applyFont="1" applyFill="1" applyAlignment="1">
      <alignment/>
    </xf>
    <xf numFmtId="37" fontId="8" fillId="0" borderId="2" xfId="21" applyFont="1" applyFill="1" applyBorder="1" applyAlignment="1">
      <alignment horizontal="left"/>
      <protection/>
    </xf>
    <xf numFmtId="164" fontId="8" fillId="0" borderId="2" xfId="15" applyNumberFormat="1" applyFont="1" applyFill="1" applyBorder="1" applyAlignment="1">
      <alignment/>
    </xf>
    <xf numFmtId="164" fontId="8" fillId="0" borderId="4" xfId="15" applyNumberFormat="1" applyFont="1" applyFill="1" applyBorder="1" applyAlignment="1">
      <alignment/>
    </xf>
    <xf numFmtId="164" fontId="8" fillId="0" borderId="8" xfId="15" applyNumberFormat="1" applyFont="1" applyFill="1" applyBorder="1" applyAlignment="1">
      <alignment/>
    </xf>
    <xf numFmtId="164" fontId="8" fillId="0" borderId="9" xfId="15" applyNumberFormat="1" applyFont="1" applyBorder="1" applyAlignment="1">
      <alignment/>
    </xf>
    <xf numFmtId="164" fontId="7" fillId="0" borderId="10" xfId="15" applyNumberFormat="1" applyFont="1" applyBorder="1" applyAlignment="1">
      <alignment/>
    </xf>
    <xf numFmtId="164" fontId="8" fillId="0" borderId="0" xfId="15" applyNumberFormat="1" applyFont="1" applyBorder="1" applyAlignment="1">
      <alignment/>
    </xf>
    <xf numFmtId="164" fontId="8" fillId="0" borderId="0" xfId="15" applyNumberFormat="1" applyFont="1" applyAlignment="1">
      <alignment/>
    </xf>
    <xf numFmtId="0" fontId="8" fillId="0" borderId="0" xfId="0" applyFont="1" applyAlignment="1">
      <alignment/>
    </xf>
    <xf numFmtId="37" fontId="8" fillId="0" borderId="11" xfId="21" applyFont="1" applyFill="1" applyBorder="1" applyAlignment="1">
      <alignment horizontal="left"/>
      <protection/>
    </xf>
    <xf numFmtId="164" fontId="9" fillId="0" borderId="11" xfId="15" applyNumberFormat="1" applyFont="1" applyFill="1" applyBorder="1" applyAlignment="1">
      <alignment/>
    </xf>
    <xf numFmtId="164" fontId="9" fillId="0" borderId="12" xfId="15" applyNumberFormat="1" applyFont="1" applyFill="1" applyBorder="1" applyAlignment="1">
      <alignment/>
    </xf>
    <xf numFmtId="164" fontId="9" fillId="0" borderId="13" xfId="15" applyNumberFormat="1" applyFont="1" applyBorder="1" applyAlignment="1">
      <alignment/>
    </xf>
    <xf numFmtId="164" fontId="9" fillId="0" borderId="14" xfId="15" applyNumberFormat="1" applyFont="1" applyBorder="1" applyAlignment="1">
      <alignment/>
    </xf>
    <xf numFmtId="164" fontId="12" fillId="0" borderId="13" xfId="15" applyNumberFormat="1" applyFont="1" applyBorder="1" applyAlignment="1">
      <alignment/>
    </xf>
    <xf numFmtId="164" fontId="9" fillId="0" borderId="0" xfId="15" applyNumberFormat="1" applyFont="1" applyBorder="1" applyAlignment="1">
      <alignment/>
    </xf>
    <xf numFmtId="164" fontId="9" fillId="0" borderId="0" xfId="15" applyNumberFormat="1" applyFont="1" applyAlignment="1">
      <alignment/>
    </xf>
    <xf numFmtId="0" fontId="9" fillId="0" borderId="0" xfId="0" applyFont="1" applyAlignment="1">
      <alignment/>
    </xf>
    <xf numFmtId="37" fontId="9" fillId="0" borderId="11" xfId="21" applyFont="1" applyFill="1" applyBorder="1" applyAlignment="1">
      <alignment horizontal="left"/>
      <protection/>
    </xf>
    <xf numFmtId="164" fontId="9" fillId="0" borderId="15" xfId="15" applyNumberFormat="1" applyFont="1" applyBorder="1" applyAlignment="1">
      <alignment/>
    </xf>
    <xf numFmtId="164" fontId="12" fillId="0" borderId="11" xfId="15" applyNumberFormat="1" applyFont="1" applyBorder="1" applyAlignment="1">
      <alignment/>
    </xf>
    <xf numFmtId="164" fontId="7" fillId="0" borderId="2" xfId="15" applyNumberFormat="1" applyFont="1" applyBorder="1" applyAlignment="1">
      <alignment/>
    </xf>
    <xf numFmtId="164" fontId="9" fillId="0" borderId="11" xfId="15" applyNumberFormat="1" applyFont="1" applyBorder="1" applyAlignment="1">
      <alignment/>
    </xf>
    <xf numFmtId="164" fontId="6" fillId="0" borderId="13" xfId="15" applyNumberFormat="1" applyFont="1" applyBorder="1" applyAlignment="1">
      <alignment/>
    </xf>
    <xf numFmtId="164" fontId="12" fillId="0" borderId="11" xfId="15" applyNumberFormat="1" applyFont="1" applyBorder="1" applyAlignment="1">
      <alignment wrapText="1"/>
    </xf>
    <xf numFmtId="164" fontId="9" fillId="0" borderId="12" xfId="15" applyNumberFormat="1" applyFont="1" applyFill="1" applyBorder="1" applyAlignment="1">
      <alignment horizontal="center"/>
    </xf>
    <xf numFmtId="37" fontId="8" fillId="0" borderId="10" xfId="21" applyFont="1" applyFill="1" applyBorder="1" applyAlignment="1">
      <alignment horizontal="left"/>
      <protection/>
    </xf>
    <xf numFmtId="164" fontId="8" fillId="0" borderId="10" xfId="15" applyNumberFormat="1" applyFont="1" applyFill="1" applyBorder="1" applyAlignment="1">
      <alignment/>
    </xf>
    <xf numFmtId="164" fontId="8" fillId="0" borderId="10" xfId="15" applyNumberFormat="1" applyFont="1" applyBorder="1" applyAlignment="1">
      <alignment/>
    </xf>
    <xf numFmtId="164" fontId="12" fillId="0" borderId="10" xfId="15" applyNumberFormat="1" applyFont="1" applyBorder="1" applyAlignment="1">
      <alignment/>
    </xf>
    <xf numFmtId="37" fontId="8" fillId="0" borderId="2" xfId="21" applyFont="1" applyFill="1" applyBorder="1" applyAlignment="1">
      <alignment horizontal="left"/>
      <protection/>
    </xf>
    <xf numFmtId="164" fontId="12" fillId="3" borderId="2" xfId="15" applyNumberFormat="1" applyFont="1" applyFill="1" applyBorder="1" applyAlignment="1" quotePrefix="1">
      <alignment/>
    </xf>
    <xf numFmtId="164" fontId="9" fillId="0" borderId="4" xfId="15" applyNumberFormat="1" applyFont="1" applyFill="1" applyBorder="1" applyAlignment="1">
      <alignment/>
    </xf>
    <xf numFmtId="164" fontId="9" fillId="3" borderId="4" xfId="15" applyNumberFormat="1" applyFont="1" applyFill="1" applyBorder="1" applyAlignment="1">
      <alignment/>
    </xf>
    <xf numFmtId="164" fontId="9" fillId="0" borderId="7" xfId="15" applyNumberFormat="1" applyFont="1" applyBorder="1" applyAlignment="1">
      <alignment/>
    </xf>
    <xf numFmtId="164" fontId="12" fillId="0" borderId="2" xfId="15" applyNumberFormat="1" applyFont="1" applyBorder="1" applyAlignment="1">
      <alignment/>
    </xf>
    <xf numFmtId="37" fontId="8" fillId="0" borderId="11" xfId="21" applyFont="1" applyFill="1" applyBorder="1" applyAlignment="1">
      <alignment horizontal="left"/>
      <protection/>
    </xf>
    <xf numFmtId="164" fontId="12" fillId="0" borderId="11" xfId="15" applyNumberFormat="1" applyFont="1" applyFill="1" applyBorder="1" applyAlignment="1" quotePrefix="1">
      <alignment/>
    </xf>
    <xf numFmtId="164" fontId="6" fillId="0" borderId="12" xfId="15" applyNumberFormat="1" applyFont="1" applyBorder="1" applyAlignment="1">
      <alignment/>
    </xf>
    <xf numFmtId="164" fontId="6" fillId="0" borderId="11" xfId="15" applyNumberFormat="1" applyFont="1" applyFill="1" applyBorder="1" applyAlignment="1" quotePrefix="1">
      <alignment/>
    </xf>
    <xf numFmtId="164" fontId="9" fillId="0" borderId="2" xfId="15" applyNumberFormat="1" applyFont="1" applyFill="1" applyBorder="1" applyAlignment="1" quotePrefix="1">
      <alignment/>
    </xf>
    <xf numFmtId="164" fontId="9" fillId="0" borderId="4" xfId="15" applyNumberFormat="1" applyFont="1" applyFill="1" applyBorder="1" applyAlignment="1" quotePrefix="1">
      <alignment/>
    </xf>
    <xf numFmtId="164" fontId="6" fillId="0" borderId="2" xfId="15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/>
    </xf>
    <xf numFmtId="164" fontId="9" fillId="0" borderId="0" xfId="15" applyNumberFormat="1" applyFont="1" applyFill="1" applyBorder="1" applyAlignment="1">
      <alignment/>
    </xf>
    <xf numFmtId="164" fontId="9" fillId="0" borderId="13" xfId="15" applyNumberFormat="1" applyFont="1" applyFill="1" applyBorder="1" applyAlignment="1">
      <alignment/>
    </xf>
    <xf numFmtId="164" fontId="6" fillId="0" borderId="11" xfId="15" applyNumberFormat="1" applyFont="1" applyFill="1" applyBorder="1" applyAlignment="1">
      <alignment/>
    </xf>
    <xf numFmtId="164" fontId="9" fillId="0" borderId="0" xfId="15" applyNumberFormat="1" applyFont="1" applyFill="1" applyBorder="1" applyAlignment="1">
      <alignment/>
    </xf>
    <xf numFmtId="164" fontId="9" fillId="0" borderId="11" xfId="15" applyNumberFormat="1" applyFont="1" applyFill="1" applyBorder="1" applyAlignment="1">
      <alignment/>
    </xf>
    <xf numFmtId="164" fontId="8" fillId="0" borderId="11" xfId="15" applyNumberFormat="1" applyFont="1" applyFill="1" applyBorder="1" applyAlignment="1">
      <alignment/>
    </xf>
    <xf numFmtId="164" fontId="8" fillId="0" borderId="12" xfId="15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4" fontId="7" fillId="0" borderId="11" xfId="15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4" fontId="6" fillId="0" borderId="11" xfId="15" applyNumberFormat="1" applyFont="1" applyBorder="1" applyAlignment="1">
      <alignment/>
    </xf>
    <xf numFmtId="37" fontId="8" fillId="0" borderId="16" xfId="21" applyFont="1" applyFill="1" applyBorder="1" applyAlignment="1" quotePrefix="1">
      <alignment horizontal="left"/>
      <protection/>
    </xf>
    <xf numFmtId="164" fontId="9" fillId="0" borderId="2" xfId="15" applyNumberFormat="1" applyFont="1" applyFill="1" applyBorder="1" applyAlignment="1">
      <alignment/>
    </xf>
    <xf numFmtId="164" fontId="9" fillId="0" borderId="7" xfId="15" applyNumberFormat="1" applyFont="1" applyBorder="1" applyAlignment="1">
      <alignment horizontal="right"/>
    </xf>
    <xf numFmtId="164" fontId="6" fillId="0" borderId="10" xfId="15" applyNumberFormat="1" applyFont="1" applyBorder="1" applyAlignment="1">
      <alignment horizontal="right"/>
    </xf>
    <xf numFmtId="164" fontId="9" fillId="0" borderId="0" xfId="15" applyNumberFormat="1" applyFont="1" applyAlignment="1">
      <alignment horizontal="right"/>
    </xf>
    <xf numFmtId="37" fontId="7" fillId="0" borderId="0" xfId="21" applyFont="1" applyAlignment="1">
      <alignment horizontal="left"/>
      <protection/>
    </xf>
    <xf numFmtId="37" fontId="6" fillId="0" borderId="0" xfId="21" applyFont="1" applyBorder="1">
      <alignment/>
      <protection/>
    </xf>
    <xf numFmtId="37" fontId="7" fillId="0" borderId="0" xfId="21" applyFont="1" applyBorder="1">
      <alignment/>
      <protection/>
    </xf>
    <xf numFmtId="37" fontId="7" fillId="0" borderId="0" xfId="21" applyFont="1" applyBorder="1" applyAlignment="1" quotePrefix="1">
      <alignment horizontal="left"/>
      <protection/>
    </xf>
    <xf numFmtId="0" fontId="7" fillId="0" borderId="0" xfId="0" applyFont="1" applyBorder="1" applyAlignment="1" quotePrefix="1">
      <alignment horizontal="left"/>
    </xf>
    <xf numFmtId="37" fontId="7" fillId="0" borderId="0" xfId="21" applyFont="1" applyBorder="1">
      <alignment/>
      <protection/>
    </xf>
    <xf numFmtId="0" fontId="6" fillId="0" borderId="0" xfId="0" applyFont="1" applyBorder="1" applyAlignment="1">
      <alignment horizontal="center"/>
    </xf>
    <xf numFmtId="37" fontId="8" fillId="0" borderId="0" xfId="21" applyFont="1" applyBorder="1">
      <alignment/>
      <protection/>
    </xf>
    <xf numFmtId="37" fontId="9" fillId="0" borderId="0" xfId="21" applyFont="1" applyBorder="1">
      <alignment/>
      <protection/>
    </xf>
    <xf numFmtId="0" fontId="6" fillId="0" borderId="0" xfId="0" applyFont="1" applyAlignment="1" quotePrefix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37" fontId="6" fillId="0" borderId="0" xfId="21" applyFont="1" applyBorder="1" applyAlignment="1">
      <alignment horizontal="left"/>
      <protection/>
    </xf>
    <xf numFmtId="164" fontId="8" fillId="0" borderId="10" xfId="15" applyNumberFormat="1" applyFont="1" applyFill="1" applyBorder="1" applyAlignment="1">
      <alignment/>
    </xf>
    <xf numFmtId="37" fontId="9" fillId="0" borderId="15" xfId="21" applyFont="1" applyFill="1" applyBorder="1" applyAlignment="1" quotePrefix="1">
      <alignment horizontal="left"/>
      <protection/>
    </xf>
    <xf numFmtId="37" fontId="9" fillId="0" borderId="15" xfId="21" applyFont="1" applyFill="1" applyBorder="1" applyAlignment="1">
      <alignment horizontal="left"/>
      <protection/>
    </xf>
    <xf numFmtId="37" fontId="4" fillId="0" borderId="0" xfId="2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RTER\2003%20and%20Allotment%20Plans\Qtrly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"/>
      <sheetName val="Form C"/>
      <sheetName val="Form D"/>
      <sheetName val="Table"/>
      <sheetName val="Carryover"/>
      <sheetName val="Footnote"/>
      <sheetName val="1st QOO"/>
      <sheetName val="2nd QOO"/>
      <sheetName val="3rd QOO"/>
      <sheetName val="4th QOO"/>
      <sheetName val="OtherSupplementals"/>
    </sheetNames>
    <sheetDataSet>
      <sheetData sheetId="7">
        <row r="4">
          <cell r="A4">
            <v>1</v>
          </cell>
          <cell r="B4" t="str">
            <v>1.  Vacant Positions / Delays in hiring.</v>
          </cell>
          <cell r="C4" t="str">
            <v>Underexpenditure</v>
          </cell>
        </row>
        <row r="5">
          <cell r="A5">
            <v>2</v>
          </cell>
          <cell r="B5" t="str">
            <v>2.  Expenditure rates are lower than projected.</v>
          </cell>
          <cell r="C5" t="str">
            <v>Underexpenditure</v>
          </cell>
        </row>
        <row r="6">
          <cell r="A6">
            <v>3</v>
          </cell>
          <cell r="B6" t="str">
            <v>3.  Reported expenditures do not include encumbrances.</v>
          </cell>
          <cell r="C6" t="str">
            <v>Underexpenditure</v>
          </cell>
        </row>
        <row r="7">
          <cell r="A7">
            <v>4</v>
          </cell>
          <cell r="B7" t="str">
            <v>4.  Projects are still in process. / Delays in project completion.</v>
          </cell>
          <cell r="C7" t="str">
            <v>Underexpenditure</v>
          </cell>
        </row>
        <row r="8">
          <cell r="A8">
            <v>5</v>
          </cell>
          <cell r="B8" t="str">
            <v>5.  Salary / Benefits savings.</v>
          </cell>
          <cell r="C8" t="str">
            <v>Underexpenditure</v>
          </cell>
        </row>
        <row r="9">
          <cell r="A9">
            <v>6</v>
          </cell>
          <cell r="B9" t="str">
            <v>6.  Various payments and transfers will not be made until the next quarter.</v>
          </cell>
          <cell r="C9" t="str">
            <v>Underexpenditure</v>
          </cell>
        </row>
        <row r="10">
          <cell r="A10">
            <v>7</v>
          </cell>
          <cell r="B10" t="str">
            <v>7.  Outstanding invoices.</v>
          </cell>
          <cell r="C10" t="str">
            <v>Underexpenditure</v>
          </cell>
        </row>
        <row r="11">
          <cell r="A11">
            <v>8</v>
          </cell>
          <cell r="B11" t="str">
            <v>8.  Contracts are not in place.</v>
          </cell>
          <cell r="C11" t="str">
            <v>Underexpenditure</v>
          </cell>
        </row>
        <row r="12">
          <cell r="A12">
            <v>9</v>
          </cell>
          <cell r="B12" t="str">
            <v>9.  Others: Please specify.</v>
          </cell>
          <cell r="C12" t="str">
            <v>Underexpenditure</v>
          </cell>
        </row>
        <row r="13">
          <cell r="A13">
            <v>10</v>
          </cell>
          <cell r="B13" t="str">
            <v>10.  Delays in filling vacant positions. </v>
          </cell>
          <cell r="C13" t="str">
            <v>Underexpenditure</v>
          </cell>
        </row>
        <row r="14">
          <cell r="A14">
            <v>11</v>
          </cell>
          <cell r="B14" t="str">
            <v>11.  Timing of interfund transfers</v>
          </cell>
          <cell r="C14" t="str">
            <v>Underexpenditure</v>
          </cell>
        </row>
        <row r="15">
          <cell r="A15">
            <v>12</v>
          </cell>
          <cell r="B15" t="str">
            <v>12.  Timing of debt service.</v>
          </cell>
          <cell r="C15" t="str">
            <v>Underexpenditure</v>
          </cell>
        </row>
        <row r="16">
          <cell r="A16">
            <v>13</v>
          </cell>
          <cell r="B16" t="str">
            <v>13.  Result of cost-of-living paid but not funded.</v>
          </cell>
          <cell r="C16" t="str">
            <v>Overexpenditure</v>
          </cell>
        </row>
        <row r="17">
          <cell r="A17">
            <v>14</v>
          </cell>
          <cell r="B17" t="str">
            <v>14.  Expenditure rates higher than projected.</v>
          </cell>
          <cell r="C17" t="str">
            <v>Overexpenditure</v>
          </cell>
        </row>
        <row r="18">
          <cell r="A18">
            <v>15</v>
          </cell>
          <cell r="B18" t="str">
            <v>15.  Higher level of vacations and sick leaves than projected.</v>
          </cell>
          <cell r="C18" t="str">
            <v>Overexpenditure</v>
          </cell>
        </row>
        <row r="19">
          <cell r="A19">
            <v>16</v>
          </cell>
          <cell r="B19" t="str">
            <v>16.  Others: Please specify.</v>
          </cell>
          <cell r="C19" t="str">
            <v>Overexpenditure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1"/>
  <sheetViews>
    <sheetView tabSelected="1" zoomScale="75" zoomScaleNormal="75" workbookViewId="0" topLeftCell="A4">
      <selection activeCell="A17" sqref="A17"/>
    </sheetView>
  </sheetViews>
  <sheetFormatPr defaultColWidth="9.140625" defaultRowHeight="12.75"/>
  <cols>
    <col min="1" max="1" width="43.7109375" style="105" customWidth="1"/>
    <col min="2" max="2" width="19.57421875" style="6" customWidth="1"/>
    <col min="3" max="3" width="19.00390625" style="20" customWidth="1"/>
    <col min="4" max="4" width="16.28125" style="6" customWidth="1"/>
    <col min="5" max="5" width="19.7109375" style="6" customWidth="1"/>
    <col min="6" max="6" width="20.7109375" style="6" customWidth="1"/>
    <col min="7" max="7" width="49.28125" style="1" customWidth="1"/>
    <col min="8" max="8" width="8.8515625" style="1" customWidth="1"/>
  </cols>
  <sheetData>
    <row r="1" spans="1:20" ht="20.25">
      <c r="A1" s="4" t="s">
        <v>0</v>
      </c>
      <c r="B1" s="5"/>
      <c r="C1" s="5"/>
      <c r="D1" s="5"/>
      <c r="E1" s="5"/>
      <c r="F1" s="5"/>
      <c r="G1" s="5"/>
      <c r="H1" s="6"/>
      <c r="I1" s="7"/>
      <c r="J1" s="7"/>
      <c r="K1" s="7"/>
      <c r="L1" s="7"/>
      <c r="M1" s="8"/>
      <c r="N1" s="8"/>
      <c r="O1" s="8"/>
      <c r="P1" s="8"/>
      <c r="Q1" s="8"/>
      <c r="R1" s="8"/>
      <c r="S1" s="8"/>
      <c r="T1" s="8"/>
    </row>
    <row r="2" spans="1:8" s="1" customFormat="1" ht="19.5" customHeight="1">
      <c r="A2" s="114" t="s">
        <v>1</v>
      </c>
      <c r="B2" s="114"/>
      <c r="C2" s="114"/>
      <c r="D2" s="114"/>
      <c r="E2" s="114"/>
      <c r="F2" s="114"/>
      <c r="G2" s="114"/>
      <c r="H2" s="9"/>
    </row>
    <row r="3" spans="1:8" s="1" customFormat="1" ht="19.5" customHeight="1">
      <c r="A3" s="10" t="s">
        <v>24</v>
      </c>
      <c r="B3" s="11"/>
      <c r="C3" s="11"/>
      <c r="D3" s="11"/>
      <c r="E3" s="11"/>
      <c r="F3" s="11"/>
      <c r="G3" s="11"/>
      <c r="H3" s="9"/>
    </row>
    <row r="4" spans="1:20" s="16" customFormat="1" ht="15.75">
      <c r="A4" s="10" t="s">
        <v>25</v>
      </c>
      <c r="B4" s="12"/>
      <c r="C4" s="12"/>
      <c r="D4" s="12"/>
      <c r="E4" s="12"/>
      <c r="F4" s="12"/>
      <c r="G4" s="13" t="s">
        <v>41</v>
      </c>
      <c r="H4" s="12"/>
      <c r="I4" s="14"/>
      <c r="J4" s="14"/>
      <c r="K4" s="14"/>
      <c r="L4" s="15"/>
      <c r="M4" s="15"/>
      <c r="N4" s="15"/>
      <c r="O4" s="15"/>
      <c r="P4" s="15"/>
      <c r="Q4" s="15"/>
      <c r="R4" s="15"/>
      <c r="S4" s="15"/>
      <c r="T4" s="15"/>
    </row>
    <row r="5" spans="1:20" s="16" customFormat="1" ht="15.75">
      <c r="A5" s="10" t="s">
        <v>23</v>
      </c>
      <c r="B5" s="12"/>
      <c r="C5" s="12"/>
      <c r="D5" s="12"/>
      <c r="E5" s="12"/>
      <c r="F5" s="17"/>
      <c r="G5" s="13" t="s">
        <v>42</v>
      </c>
      <c r="H5" s="12"/>
      <c r="I5" s="14"/>
      <c r="J5" s="14"/>
      <c r="K5" s="14"/>
      <c r="L5" s="15"/>
      <c r="M5" s="15"/>
      <c r="N5" s="15"/>
      <c r="O5" s="15"/>
      <c r="P5" s="15"/>
      <c r="Q5" s="15"/>
      <c r="R5" s="15"/>
      <c r="S5" s="15"/>
      <c r="T5" s="15"/>
    </row>
    <row r="6" spans="1:8" ht="9" customHeight="1">
      <c r="A6" s="18"/>
      <c r="B6" s="19"/>
      <c r="E6" s="9"/>
      <c r="F6" s="21"/>
      <c r="H6" s="21"/>
    </row>
    <row r="7" spans="1:8" s="30" customFormat="1" ht="33" customHeight="1">
      <c r="A7" s="22" t="s">
        <v>2</v>
      </c>
      <c r="B7" s="23" t="s">
        <v>21</v>
      </c>
      <c r="C7" s="24" t="s">
        <v>18</v>
      </c>
      <c r="D7" s="25" t="s">
        <v>19</v>
      </c>
      <c r="E7" s="26" t="s">
        <v>20</v>
      </c>
      <c r="F7" s="27" t="s">
        <v>3</v>
      </c>
      <c r="G7" s="28" t="s">
        <v>4</v>
      </c>
      <c r="H7" s="29"/>
    </row>
    <row r="8" spans="1:9" s="39" customFormat="1" ht="15.75">
      <c r="A8" s="31" t="s">
        <v>5</v>
      </c>
      <c r="B8" s="32">
        <v>3364936.91</v>
      </c>
      <c r="C8" s="33">
        <v>1383627</v>
      </c>
      <c r="D8" s="33">
        <f>B30</f>
        <v>3142965.8999999985</v>
      </c>
      <c r="E8" s="34">
        <f>D8</f>
        <v>3142965.8999999985</v>
      </c>
      <c r="F8" s="35"/>
      <c r="G8" s="36"/>
      <c r="H8" s="37"/>
      <c r="I8" s="38"/>
    </row>
    <row r="9" spans="1:9" s="48" customFormat="1" ht="15.75">
      <c r="A9" s="40" t="s">
        <v>6</v>
      </c>
      <c r="B9" s="41"/>
      <c r="C9" s="42"/>
      <c r="D9" s="42"/>
      <c r="E9" s="43"/>
      <c r="F9" s="44"/>
      <c r="G9" s="45"/>
      <c r="H9" s="46"/>
      <c r="I9" s="47"/>
    </row>
    <row r="10" spans="1:9" s="48" customFormat="1" ht="15.75">
      <c r="A10" s="112" t="s">
        <v>26</v>
      </c>
      <c r="B10" s="41">
        <f>-868176+8015753.11+926965.2+488943.45+103872.85+9501613.1+1265304</f>
        <v>19434275.71</v>
      </c>
      <c r="C10" s="42">
        <v>20329259</v>
      </c>
      <c r="D10" s="42">
        <f aca="true" t="shared" si="0" ref="D10:E13">C10</f>
        <v>20329259</v>
      </c>
      <c r="E10" s="42">
        <f t="shared" si="0"/>
        <v>20329259</v>
      </c>
      <c r="F10" s="50">
        <f>+E10-C10</f>
        <v>0</v>
      </c>
      <c r="G10" s="51"/>
      <c r="H10" s="46"/>
      <c r="I10" s="47"/>
    </row>
    <row r="11" spans="1:9" s="48" customFormat="1" ht="15.75">
      <c r="A11" s="113" t="s">
        <v>27</v>
      </c>
      <c r="B11" s="41"/>
      <c r="C11" s="42">
        <v>538088</v>
      </c>
      <c r="D11" s="42">
        <f t="shared" si="0"/>
        <v>538088</v>
      </c>
      <c r="E11" s="42">
        <f t="shared" si="0"/>
        <v>538088</v>
      </c>
      <c r="F11" s="50">
        <f>+E11-C11</f>
        <v>0</v>
      </c>
      <c r="G11" s="51"/>
      <c r="H11" s="46"/>
      <c r="I11" s="47"/>
    </row>
    <row r="12" spans="1:9" s="48" customFormat="1" ht="15.75">
      <c r="A12" s="113" t="s">
        <v>28</v>
      </c>
      <c r="B12" s="41">
        <f>991447</f>
        <v>991447</v>
      </c>
      <c r="C12" s="42">
        <f>991477</f>
        <v>991477</v>
      </c>
      <c r="D12" s="42">
        <f t="shared" si="0"/>
        <v>991477</v>
      </c>
      <c r="E12" s="42">
        <f t="shared" si="0"/>
        <v>991477</v>
      </c>
      <c r="F12" s="50">
        <f>+E12-C12</f>
        <v>0</v>
      </c>
      <c r="G12" s="51"/>
      <c r="H12" s="46"/>
      <c r="I12" s="47"/>
    </row>
    <row r="13" spans="1:9" s="48" customFormat="1" ht="15.75">
      <c r="A13" s="113" t="s">
        <v>29</v>
      </c>
      <c r="B13" s="41">
        <f>4857.83+868176+471568.22+10440+224249.16+1303.67+1071.66</f>
        <v>1581666.5399999996</v>
      </c>
      <c r="C13" s="42">
        <v>1309227</v>
      </c>
      <c r="D13" s="42">
        <f t="shared" si="0"/>
        <v>1309227</v>
      </c>
      <c r="E13" s="42">
        <f>D13</f>
        <v>1309227</v>
      </c>
      <c r="F13" s="50"/>
      <c r="G13" s="51"/>
      <c r="H13" s="46"/>
      <c r="I13" s="47"/>
    </row>
    <row r="14" spans="1:9" s="48" customFormat="1" ht="15.75">
      <c r="A14" s="49"/>
      <c r="B14" s="41"/>
      <c r="C14" s="42"/>
      <c r="D14" s="42"/>
      <c r="E14" s="42">
        <f>+C14-D14</f>
        <v>0</v>
      </c>
      <c r="F14" s="50">
        <f>+E14-C14</f>
        <v>0</v>
      </c>
      <c r="G14" s="51"/>
      <c r="H14" s="46"/>
      <c r="I14" s="47"/>
    </row>
    <row r="15" spans="1:9" s="48" customFormat="1" ht="15.75">
      <c r="A15" s="49"/>
      <c r="B15" s="41"/>
      <c r="C15" s="42"/>
      <c r="D15" s="42"/>
      <c r="E15" s="42">
        <f>+C15-D15</f>
        <v>0</v>
      </c>
      <c r="F15" s="50">
        <f>+E15-C15</f>
        <v>0</v>
      </c>
      <c r="G15" s="51"/>
      <c r="H15" s="46"/>
      <c r="I15" s="47"/>
    </row>
    <row r="16" spans="1:9" s="48" customFormat="1" ht="15.75">
      <c r="A16" s="49"/>
      <c r="B16" s="41"/>
      <c r="C16" s="42"/>
      <c r="D16" s="42"/>
      <c r="E16" s="42"/>
      <c r="F16" s="50">
        <f>+E16-C16</f>
        <v>0</v>
      </c>
      <c r="G16" s="51"/>
      <c r="H16" s="46"/>
      <c r="I16" s="47"/>
    </row>
    <row r="17" spans="1:9" s="39" customFormat="1" ht="15.75">
      <c r="A17" s="31" t="s">
        <v>7</v>
      </c>
      <c r="B17" s="32">
        <f>SUM(B9:B16)</f>
        <v>22007389.25</v>
      </c>
      <c r="C17" s="32">
        <f>SUM(C10:C16)</f>
        <v>23168051</v>
      </c>
      <c r="D17" s="32">
        <f>SUM(D10:D16)</f>
        <v>23168051</v>
      </c>
      <c r="E17" s="32">
        <f>SUM(E10:E16)</f>
        <v>23168051</v>
      </c>
      <c r="F17" s="32">
        <f>SUM(F10:F16)</f>
        <v>0</v>
      </c>
      <c r="G17" s="52"/>
      <c r="H17" s="37"/>
      <c r="I17" s="38"/>
    </row>
    <row r="18" spans="1:9" s="48" customFormat="1" ht="15.75">
      <c r="A18" s="40" t="s">
        <v>8</v>
      </c>
      <c r="B18" s="41"/>
      <c r="C18" s="42"/>
      <c r="D18" s="42"/>
      <c r="E18" s="53"/>
      <c r="F18" s="50"/>
      <c r="G18" s="54"/>
      <c r="H18" s="46"/>
      <c r="I18" s="47"/>
    </row>
    <row r="19" spans="1:9" s="48" customFormat="1" ht="15.75">
      <c r="A19" s="49" t="s">
        <v>30</v>
      </c>
      <c r="B19" s="41">
        <f>-22229360.26-B21-B22</f>
        <v>-22229360.26</v>
      </c>
      <c r="C19" s="42">
        <v>-22966540</v>
      </c>
      <c r="D19" s="42">
        <v>-22966540</v>
      </c>
      <c r="E19" s="42">
        <f>D19</f>
        <v>-22966540</v>
      </c>
      <c r="F19" s="50">
        <f>+E19-C19</f>
        <v>0</v>
      </c>
      <c r="G19" s="55"/>
      <c r="H19" s="46"/>
      <c r="I19" s="47"/>
    </row>
    <row r="20" spans="1:9" s="48" customFormat="1" ht="15.75">
      <c r="A20" s="49" t="s">
        <v>31</v>
      </c>
      <c r="B20" s="41"/>
      <c r="C20" s="42">
        <v>-147000</v>
      </c>
      <c r="D20" s="42">
        <v>-147000</v>
      </c>
      <c r="E20" s="42">
        <f>D20</f>
        <v>-147000</v>
      </c>
      <c r="F20" s="50"/>
      <c r="G20" s="55"/>
      <c r="H20" s="46"/>
      <c r="I20" s="47"/>
    </row>
    <row r="21" spans="1:9" s="48" customFormat="1" ht="15.75">
      <c r="A21" s="49" t="s">
        <v>32</v>
      </c>
      <c r="B21" s="41"/>
      <c r="C21" s="42">
        <v>-538088</v>
      </c>
      <c r="D21" s="42">
        <v>-538088</v>
      </c>
      <c r="E21" s="42">
        <f>D21</f>
        <v>-538088</v>
      </c>
      <c r="F21" s="50"/>
      <c r="G21" s="55"/>
      <c r="H21" s="46"/>
      <c r="I21" s="47"/>
    </row>
    <row r="22" spans="1:9" s="48" customFormat="1" ht="15.75">
      <c r="A22" s="49" t="s">
        <v>33</v>
      </c>
      <c r="B22" s="41"/>
      <c r="C22" s="42">
        <f>B22</f>
        <v>0</v>
      </c>
      <c r="D22" s="42">
        <f>B32</f>
        <v>-519671.03</v>
      </c>
      <c r="E22" s="42">
        <f>D22</f>
        <v>-519671.03</v>
      </c>
      <c r="F22" s="50"/>
      <c r="G22" s="55"/>
      <c r="H22" s="46"/>
      <c r="I22" s="47"/>
    </row>
    <row r="23" spans="1:9" s="48" customFormat="1" ht="15.75">
      <c r="A23" s="49" t="s">
        <v>39</v>
      </c>
      <c r="B23" s="41"/>
      <c r="C23" s="56"/>
      <c r="D23" s="42"/>
      <c r="E23" s="42">
        <v>-521000</v>
      </c>
      <c r="F23" s="50">
        <f>+E23-C23</f>
        <v>-521000</v>
      </c>
      <c r="G23" s="51"/>
      <c r="H23" s="46"/>
      <c r="I23" s="47"/>
    </row>
    <row r="24" spans="1:9" s="39" customFormat="1" ht="15.75">
      <c r="A24" s="57" t="s">
        <v>9</v>
      </c>
      <c r="B24" s="58">
        <f>SUM(B19:B23)</f>
        <v>-22229360.26</v>
      </c>
      <c r="C24" s="58">
        <f>SUM(C19:C23)</f>
        <v>-23651628</v>
      </c>
      <c r="D24" s="58">
        <f>SUM(D19:D23)</f>
        <v>-24171299.03</v>
      </c>
      <c r="E24" s="58">
        <f>SUM(E19:E23)</f>
        <v>-24692299.03</v>
      </c>
      <c r="F24" s="59">
        <f>+E24-C24</f>
        <v>-1040671.0300000012</v>
      </c>
      <c r="G24" s="60"/>
      <c r="H24" s="37"/>
      <c r="I24" s="38"/>
    </row>
    <row r="25" spans="1:9" s="48" customFormat="1" ht="15.75">
      <c r="A25" s="61" t="s">
        <v>10</v>
      </c>
      <c r="B25" s="62"/>
      <c r="C25" s="63"/>
      <c r="D25" s="63"/>
      <c r="E25" s="64"/>
      <c r="F25" s="65"/>
      <c r="G25" s="66"/>
      <c r="H25" s="46"/>
      <c r="I25" s="47"/>
    </row>
    <row r="26" spans="1:9" s="48" customFormat="1" ht="15.75">
      <c r="A26" s="67" t="s">
        <v>11</v>
      </c>
      <c r="B26" s="68"/>
      <c r="C26" s="41"/>
      <c r="D26" s="41"/>
      <c r="E26" s="41"/>
      <c r="F26" s="53"/>
      <c r="G26" s="69"/>
      <c r="H26" s="46"/>
      <c r="I26" s="47"/>
    </row>
    <row r="27" spans="1:9" s="48" customFormat="1" ht="15.75">
      <c r="A27" s="67"/>
      <c r="B27" s="68"/>
      <c r="C27" s="41"/>
      <c r="D27" s="41"/>
      <c r="E27" s="41"/>
      <c r="F27" s="53"/>
      <c r="G27" s="69"/>
      <c r="H27" s="46"/>
      <c r="I27" s="47"/>
    </row>
    <row r="28" spans="1:9" s="48" customFormat="1" ht="15.75">
      <c r="A28" s="67"/>
      <c r="B28" s="68"/>
      <c r="C28" s="41"/>
      <c r="D28" s="41"/>
      <c r="E28" s="41"/>
      <c r="F28" s="53"/>
      <c r="G28" s="69"/>
      <c r="H28" s="46"/>
      <c r="I28" s="47"/>
    </row>
    <row r="29" spans="1:9" s="48" customFormat="1" ht="15.75">
      <c r="A29" s="40" t="s">
        <v>12</v>
      </c>
      <c r="B29" s="70"/>
      <c r="C29" s="41"/>
      <c r="D29" s="41"/>
      <c r="E29" s="41"/>
      <c r="F29" s="53"/>
      <c r="G29" s="69"/>
      <c r="H29" s="46"/>
      <c r="I29" s="47"/>
    </row>
    <row r="30" spans="1:102" s="75" customFormat="1" ht="15.75">
      <c r="A30" s="31" t="s">
        <v>13</v>
      </c>
      <c r="B30" s="71">
        <f>+B8+B17+B24+B29</f>
        <v>3142965.8999999985</v>
      </c>
      <c r="C30" s="72">
        <f>+C8+C17+C24+C25</f>
        <v>900050</v>
      </c>
      <c r="D30" s="72">
        <f>+D8+D17+D24+D25</f>
        <v>2139717.8699999973</v>
      </c>
      <c r="E30" s="72">
        <f>+E8+E17+E24+E25</f>
        <v>1618717.8699999973</v>
      </c>
      <c r="F30" s="65"/>
      <c r="G30" s="73"/>
      <c r="H30" s="46"/>
      <c r="I30" s="46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</row>
    <row r="31" spans="1:9" s="48" customFormat="1" ht="15.75">
      <c r="A31" s="67" t="s">
        <v>14</v>
      </c>
      <c r="B31" s="41">
        <v>0</v>
      </c>
      <c r="C31" s="42">
        <v>0</v>
      </c>
      <c r="D31" s="42">
        <v>0</v>
      </c>
      <c r="E31" s="76">
        <v>0</v>
      </c>
      <c r="F31" s="77"/>
      <c r="G31" s="78"/>
      <c r="H31" s="79"/>
      <c r="I31" s="47"/>
    </row>
    <row r="32" spans="1:9" s="48" customFormat="1" ht="15.75">
      <c r="A32" s="49" t="s">
        <v>34</v>
      </c>
      <c r="B32" s="41">
        <v>-519671.03</v>
      </c>
      <c r="C32" s="42"/>
      <c r="D32" s="42"/>
      <c r="E32" s="76">
        <f>+C32-D32</f>
        <v>0</v>
      </c>
      <c r="F32" s="80"/>
      <c r="G32" s="78"/>
      <c r="H32" s="79"/>
      <c r="I32" s="47"/>
    </row>
    <row r="33" spans="1:9" s="48" customFormat="1" ht="18.75">
      <c r="A33" s="48" t="s">
        <v>35</v>
      </c>
      <c r="B33" s="41">
        <v>-525000</v>
      </c>
      <c r="C33" s="42">
        <f>B33</f>
        <v>-525000</v>
      </c>
      <c r="D33" s="42">
        <f>C33</f>
        <v>-525000</v>
      </c>
      <c r="E33" s="76">
        <f>D33</f>
        <v>-525000</v>
      </c>
      <c r="F33" s="80"/>
      <c r="G33" s="78"/>
      <c r="H33" s="79"/>
      <c r="I33" s="47"/>
    </row>
    <row r="34" spans="1:9" s="48" customFormat="1" ht="15.75">
      <c r="A34" s="48" t="s">
        <v>40</v>
      </c>
      <c r="B34" s="41"/>
      <c r="C34" s="42"/>
      <c r="D34" s="42"/>
      <c r="E34" s="76">
        <v>-287968</v>
      </c>
      <c r="F34" s="80"/>
      <c r="G34" s="78"/>
      <c r="H34" s="79"/>
      <c r="I34" s="47"/>
    </row>
    <row r="35" spans="1:9" s="39" customFormat="1" ht="15.75">
      <c r="A35" s="67" t="s">
        <v>15</v>
      </c>
      <c r="B35" s="81">
        <f>SUM(B31:B33)</f>
        <v>-1044671.03</v>
      </c>
      <c r="C35" s="82">
        <f>SUM(C31:C33)</f>
        <v>-525000</v>
      </c>
      <c r="D35" s="82">
        <f>SUM(D31:D33)</f>
        <v>-525000</v>
      </c>
      <c r="E35" s="83">
        <f>SUM(E33:E34)</f>
        <v>-812968</v>
      </c>
      <c r="F35" s="111"/>
      <c r="G35" s="84"/>
      <c r="H35" s="85"/>
      <c r="I35" s="38"/>
    </row>
    <row r="36" spans="1:9" s="39" customFormat="1" ht="15.75">
      <c r="A36" s="31" t="s">
        <v>16</v>
      </c>
      <c r="B36" s="32">
        <f>+B30+B35</f>
        <v>2098294.8699999982</v>
      </c>
      <c r="C36" s="33">
        <f>+C30+C35</f>
        <v>375050</v>
      </c>
      <c r="D36" s="33">
        <f>+D30+D35</f>
        <v>1614717.8699999973</v>
      </c>
      <c r="E36" s="33">
        <f>+E30+E35</f>
        <v>805749.8699999973</v>
      </c>
      <c r="F36" s="35"/>
      <c r="G36" s="86"/>
      <c r="H36" s="37"/>
      <c r="I36" s="38"/>
    </row>
    <row r="37" spans="1:9" s="48" customFormat="1" ht="19.5" thickBot="1">
      <c r="A37" s="87" t="s">
        <v>22</v>
      </c>
      <c r="B37" s="88">
        <f>-B19*0.03</f>
        <v>666880.8078000001</v>
      </c>
      <c r="C37" s="88">
        <f>-C19*0.03</f>
        <v>688996.2</v>
      </c>
      <c r="D37" s="88">
        <f>-D19*0.03</f>
        <v>688996.2</v>
      </c>
      <c r="E37" s="88">
        <f>-E19*0.03</f>
        <v>688996.2</v>
      </c>
      <c r="F37" s="89"/>
      <c r="G37" s="90"/>
      <c r="H37" s="91"/>
      <c r="I37" s="47"/>
    </row>
    <row r="38" spans="1:8" s="2" customFormat="1" ht="13.5" customHeight="1">
      <c r="A38" s="92" t="s">
        <v>17</v>
      </c>
      <c r="B38" s="93"/>
      <c r="C38" s="94"/>
      <c r="D38" s="93"/>
      <c r="E38" s="93"/>
      <c r="G38" s="93"/>
      <c r="H38" s="93"/>
    </row>
    <row r="39" spans="1:8" s="2" customFormat="1" ht="10.5" customHeight="1">
      <c r="A39" s="2" t="s">
        <v>36</v>
      </c>
      <c r="B39" s="3"/>
      <c r="C39" s="95"/>
      <c r="D39" s="3"/>
      <c r="E39" s="93"/>
      <c r="F39" s="93"/>
      <c r="G39" s="3"/>
      <c r="H39" s="3"/>
    </row>
    <row r="40" spans="1:8" s="2" customFormat="1" ht="14.25" customHeight="1">
      <c r="A40" s="110" t="s">
        <v>37</v>
      </c>
      <c r="B40" s="3"/>
      <c r="C40" s="96"/>
      <c r="D40" s="3"/>
      <c r="E40" s="93"/>
      <c r="F40" s="93"/>
      <c r="G40" s="3"/>
      <c r="H40" s="3"/>
    </row>
    <row r="41" spans="1:8" s="2" customFormat="1" ht="11.25" customHeight="1">
      <c r="A41" s="2" t="s">
        <v>38</v>
      </c>
      <c r="B41" s="93"/>
      <c r="C41" s="97"/>
      <c r="D41" s="93"/>
      <c r="E41" s="93"/>
      <c r="F41" s="93"/>
      <c r="G41" s="98"/>
      <c r="H41" s="3"/>
    </row>
    <row r="42" spans="1:8" s="48" customFormat="1" ht="15" customHeight="1">
      <c r="A42" s="2"/>
      <c r="B42" s="74"/>
      <c r="C42" s="99"/>
      <c r="D42" s="74"/>
      <c r="E42" s="100"/>
      <c r="F42" s="100"/>
      <c r="G42" s="93"/>
      <c r="H42" s="100"/>
    </row>
    <row r="43" spans="1:8" s="48" customFormat="1" ht="15.75">
      <c r="A43" s="101"/>
      <c r="B43" s="102"/>
      <c r="C43" s="103"/>
      <c r="D43" s="102"/>
      <c r="E43" s="102"/>
      <c r="F43" s="102"/>
      <c r="G43" s="3"/>
      <c r="H43" s="74"/>
    </row>
    <row r="44" spans="1:8" s="48" customFormat="1" ht="15.75">
      <c r="A44" s="104"/>
      <c r="B44" s="102"/>
      <c r="C44" s="103"/>
      <c r="D44" s="102"/>
      <c r="E44" s="102"/>
      <c r="F44" s="102"/>
      <c r="G44" s="3"/>
      <c r="H44" s="74"/>
    </row>
    <row r="45" spans="1:8" s="48" customFormat="1" ht="15.75">
      <c r="A45" s="104"/>
      <c r="B45" s="102"/>
      <c r="C45" s="103"/>
      <c r="D45" s="102"/>
      <c r="E45" s="102"/>
      <c r="F45" s="102"/>
      <c r="G45" s="3"/>
      <c r="H45" s="74"/>
    </row>
    <row r="46" spans="1:8" s="48" customFormat="1" ht="15.75">
      <c r="A46" s="104"/>
      <c r="B46" s="102"/>
      <c r="C46" s="103"/>
      <c r="D46" s="102"/>
      <c r="E46" s="102"/>
      <c r="F46" s="102"/>
      <c r="G46" s="3"/>
      <c r="H46" s="74"/>
    </row>
    <row r="47" spans="1:8" s="48" customFormat="1" ht="15.75">
      <c r="A47" s="104"/>
      <c r="B47" s="102"/>
      <c r="C47" s="103"/>
      <c r="D47" s="102"/>
      <c r="E47" s="102"/>
      <c r="F47" s="102"/>
      <c r="G47" s="3"/>
      <c r="H47" s="74"/>
    </row>
    <row r="48" spans="1:8" s="48" customFormat="1" ht="15.75">
      <c r="A48" s="104"/>
      <c r="B48" s="102"/>
      <c r="C48" s="103"/>
      <c r="D48" s="102"/>
      <c r="E48" s="102"/>
      <c r="F48" s="102"/>
      <c r="G48" s="3"/>
      <c r="H48" s="74"/>
    </row>
    <row r="49" spans="2:8" ht="15">
      <c r="B49" s="106"/>
      <c r="C49" s="107"/>
      <c r="D49" s="106"/>
      <c r="E49" s="106"/>
      <c r="F49" s="106"/>
      <c r="G49" s="108"/>
      <c r="H49" s="109"/>
    </row>
    <row r="50" spans="2:8" ht="15">
      <c r="B50" s="106"/>
      <c r="C50" s="107"/>
      <c r="D50" s="106"/>
      <c r="E50" s="106"/>
      <c r="F50" s="106"/>
      <c r="G50" s="108"/>
      <c r="H50" s="109"/>
    </row>
    <row r="51" spans="2:8" ht="15">
      <c r="B51" s="106"/>
      <c r="C51" s="107"/>
      <c r="D51" s="106"/>
      <c r="E51" s="106"/>
      <c r="F51" s="106"/>
      <c r="G51" s="108"/>
      <c r="H51" s="109"/>
    </row>
    <row r="52" spans="2:8" ht="15">
      <c r="B52" s="106"/>
      <c r="C52" s="107"/>
      <c r="D52" s="106"/>
      <c r="E52" s="106"/>
      <c r="F52" s="106"/>
      <c r="G52" s="108"/>
      <c r="H52" s="109"/>
    </row>
    <row r="53" ht="12.75">
      <c r="G53" s="108"/>
    </row>
    <row r="54" ht="12.75">
      <c r="G54" s="108"/>
    </row>
    <row r="55" ht="12.75">
      <c r="G55" s="108"/>
    </row>
    <row r="56" ht="12.75">
      <c r="G56" s="108"/>
    </row>
    <row r="57" ht="12.75">
      <c r="G57" s="108"/>
    </row>
    <row r="58" ht="12.75">
      <c r="G58" s="108"/>
    </row>
    <row r="59" ht="12.75">
      <c r="G59" s="108"/>
    </row>
    <row r="60" ht="12.75">
      <c r="G60" s="108"/>
    </row>
    <row r="61" ht="12.75">
      <c r="G61" s="108"/>
    </row>
    <row r="62" ht="12.75">
      <c r="G62" s="108"/>
    </row>
    <row r="63" ht="12.75">
      <c r="G63" s="108"/>
    </row>
    <row r="64" ht="12.75">
      <c r="G64" s="108"/>
    </row>
    <row r="65" ht="12.75">
      <c r="G65" s="108"/>
    </row>
    <row r="66" ht="12.75">
      <c r="G66" s="108"/>
    </row>
    <row r="67" ht="12.75">
      <c r="G67" s="108"/>
    </row>
    <row r="68" ht="12.75">
      <c r="G68" s="108"/>
    </row>
    <row r="69" ht="12.75">
      <c r="G69" s="108"/>
    </row>
    <row r="70" ht="12.75">
      <c r="G70" s="108"/>
    </row>
    <row r="71" ht="12.75">
      <c r="G71" s="108"/>
    </row>
    <row r="72" ht="12.75">
      <c r="G72" s="108"/>
    </row>
    <row r="73" ht="12.75">
      <c r="G73" s="108"/>
    </row>
    <row r="74" ht="12.75">
      <c r="G74" s="108"/>
    </row>
    <row r="75" ht="12.75">
      <c r="G75" s="108"/>
    </row>
    <row r="76" ht="12.75">
      <c r="G76" s="108"/>
    </row>
    <row r="77" ht="12.75">
      <c r="G77" s="108"/>
    </row>
    <row r="78" ht="12.75">
      <c r="G78" s="108"/>
    </row>
    <row r="79" ht="12.75">
      <c r="G79" s="108"/>
    </row>
    <row r="80" ht="12.75">
      <c r="G80" s="108"/>
    </row>
    <row r="81" ht="12.75">
      <c r="G81" s="108"/>
    </row>
    <row r="82" ht="12.75">
      <c r="G82" s="108"/>
    </row>
    <row r="83" ht="12.75">
      <c r="G83" s="108"/>
    </row>
    <row r="84" ht="12.75">
      <c r="G84" s="108"/>
    </row>
    <row r="85" ht="12.75">
      <c r="G85" s="108"/>
    </row>
    <row r="86" ht="12.75">
      <c r="G86" s="108"/>
    </row>
    <row r="87" ht="12.75">
      <c r="G87" s="108"/>
    </row>
    <row r="88" ht="12.75">
      <c r="G88" s="108"/>
    </row>
    <row r="89" ht="12.75">
      <c r="G89" s="108"/>
    </row>
    <row r="90" ht="12.75">
      <c r="G90" s="108"/>
    </row>
    <row r="91" ht="12.75">
      <c r="G91" s="108"/>
    </row>
    <row r="92" ht="12.75">
      <c r="G92" s="108"/>
    </row>
    <row r="93" ht="12.75">
      <c r="G93" s="108"/>
    </row>
    <row r="94" ht="12.75">
      <c r="G94" s="108"/>
    </row>
    <row r="95" ht="12.75">
      <c r="G95" s="108"/>
    </row>
    <row r="96" ht="12.75">
      <c r="G96" s="108"/>
    </row>
    <row r="97" ht="12.75">
      <c r="G97" s="108"/>
    </row>
    <row r="98" ht="12.75">
      <c r="G98" s="108"/>
    </row>
    <row r="99" ht="12.75">
      <c r="G99" s="108"/>
    </row>
    <row r="100" ht="12.75">
      <c r="G100" s="108"/>
    </row>
    <row r="101" ht="12.75">
      <c r="G101" s="108"/>
    </row>
    <row r="102" ht="12.75">
      <c r="G102" s="108"/>
    </row>
    <row r="103" ht="12.75">
      <c r="G103" s="108"/>
    </row>
    <row r="104" ht="12.75">
      <c r="G104" s="108"/>
    </row>
    <row r="105" ht="12.75">
      <c r="G105" s="108"/>
    </row>
    <row r="106" ht="12.75">
      <c r="G106" s="108"/>
    </row>
    <row r="107" ht="12.75">
      <c r="G107" s="108"/>
    </row>
    <row r="108" ht="12.75">
      <c r="G108" s="108"/>
    </row>
    <row r="109" ht="12.75">
      <c r="G109" s="108"/>
    </row>
    <row r="110" ht="12.75">
      <c r="G110" s="108"/>
    </row>
    <row r="111" ht="12.75">
      <c r="G111" s="108"/>
    </row>
    <row r="112" ht="12.75">
      <c r="G112" s="108"/>
    </row>
    <row r="113" ht="12.75">
      <c r="G113" s="108"/>
    </row>
    <row r="114" ht="12.75">
      <c r="G114" s="108"/>
    </row>
    <row r="115" ht="12.75">
      <c r="G115" s="108"/>
    </row>
    <row r="116" ht="12.75">
      <c r="G116" s="108"/>
    </row>
    <row r="117" ht="12.75">
      <c r="G117" s="108"/>
    </row>
    <row r="118" ht="12.75">
      <c r="G118" s="108"/>
    </row>
    <row r="119" ht="12.75">
      <c r="G119" s="108"/>
    </row>
    <row r="120" ht="12.75">
      <c r="G120" s="108"/>
    </row>
    <row r="121" ht="12.75">
      <c r="G121" s="108"/>
    </row>
    <row r="122" ht="12.75">
      <c r="G122" s="108"/>
    </row>
    <row r="123" ht="12.75">
      <c r="G123" s="108"/>
    </row>
    <row r="124" ht="12.75">
      <c r="G124" s="108"/>
    </row>
    <row r="125" ht="12.75">
      <c r="G125" s="108"/>
    </row>
    <row r="126" ht="12.75">
      <c r="G126" s="108"/>
    </row>
    <row r="127" ht="12.75">
      <c r="G127" s="108"/>
    </row>
    <row r="128" ht="12.75">
      <c r="G128" s="108"/>
    </row>
    <row r="129" ht="12.75">
      <c r="G129" s="108"/>
    </row>
    <row r="130" ht="12.75">
      <c r="G130" s="108"/>
    </row>
    <row r="131" ht="12.75">
      <c r="G131" s="108"/>
    </row>
    <row r="132" ht="12.75">
      <c r="G132" s="108"/>
    </row>
    <row r="133" ht="12.75">
      <c r="G133" s="108"/>
    </row>
    <row r="134" ht="12.75">
      <c r="G134" s="108"/>
    </row>
    <row r="135" ht="12.75">
      <c r="G135" s="108"/>
    </row>
    <row r="136" ht="12.75">
      <c r="G136" s="108"/>
    </row>
    <row r="137" ht="12.75">
      <c r="G137" s="108"/>
    </row>
    <row r="138" ht="12.75">
      <c r="G138" s="108"/>
    </row>
    <row r="139" ht="12.75">
      <c r="G139" s="108"/>
    </row>
    <row r="140" ht="12.75">
      <c r="G140" s="108"/>
    </row>
    <row r="141" ht="12.75">
      <c r="G141" s="108"/>
    </row>
  </sheetData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Angel Allende-Foss</cp:lastModifiedBy>
  <cp:lastPrinted>2004-09-02T15:57:48Z</cp:lastPrinted>
  <dcterms:created xsi:type="dcterms:W3CDTF">2003-11-19T19:39:08Z</dcterms:created>
  <dcterms:modified xsi:type="dcterms:W3CDTF">2004-09-02T15:58:15Z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-1226375821</vt:i4>
  </property>
  <property fmtid="{D5CDD505-2E9C-101B-9397-08002B2CF9AE}" pid="3" name="_EmailSubject">
    <vt:lpwstr>IT class comp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918774506</vt:i4>
  </property>
  <property fmtid="{D5CDD505-2E9C-101B-9397-08002B2CF9AE}" pid="7" name="_ReviewingToolsShownOnce">
    <vt:lpwstr/>
  </property>
</Properties>
</file>