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285" windowHeight="8145" activeTab="0"/>
  </bookViews>
  <sheets>
    <sheet name="CSP" sheetId="1" r:id="rId1"/>
  </sheets>
  <definedNames>
    <definedName name="_xlnm.Print_Area" localSheetId="0">'CSP'!$A$1:$I$38</definedName>
  </definedNames>
  <calcPr fullCalcOnLoad="1"/>
</workbook>
</file>

<file path=xl/sharedStrings.xml><?xml version="1.0" encoding="utf-8"?>
<sst xmlns="http://schemas.openxmlformats.org/spreadsheetml/2006/main" count="42" uniqueCount="30">
  <si>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</si>
  <si>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</si>
  <si>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</si>
  <si>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</si>
  <si>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</si>
  <si>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</si>
  <si>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</si>
  <si>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</si>
  <si>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</si>
  <si>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</si>
  <si>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</si>
  <si>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</si>
  <si>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</si>
  <si>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</si>
  <si>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</si>
  <si>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</si>
  <si>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</si>
  <si>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</si>
  <si>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</si>
  <si>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</si>
  <si>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Rey Sugui</t>
  </si>
  <si>
    <t>Title:  Approving the annexation of a portion of NE 124th Street to include the intersection at Redmond-Woodinville Road</t>
  </si>
  <si>
    <t>Affected Agency and/or Agencies:  Road Services Division and the City of Redmond</t>
  </si>
  <si>
    <t xml:space="preserve">The City is annexing one-tenth of a mile of NE 124th Street currently being maintained by Road Services Division (Division). </t>
  </si>
  <si>
    <t>The Division's average annual road/traffic maintenance costs per road mile are approximately $17,000.</t>
  </si>
  <si>
    <t>Road Fund/ RSD Operations</t>
  </si>
  <si>
    <t>Traffic Operations (Labor and O&amp;M)</t>
  </si>
  <si>
    <t>Road Maintenance (Labor and O&amp;M)</t>
  </si>
  <si>
    <t xml:space="preserve">The City of Redmond will assume responsibility for the maintenance of the section of roadway it is annexing effective </t>
  </si>
  <si>
    <t xml:space="preserve">   September 2007.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</si>
</sst>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6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6" fontId="8" fillId="0" borderId="12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8" fontId="4" fillId="0" borderId="10" xfId="15" applyNumberFormat="1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30" xfId="0" applyNumberFormat="1" applyFont="1" applyBorder="1" applyAlignment="1">
      <alignment/>
    </xf>
    <xf numFmtId="168" fontId="4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3">
      <selection activeCell="A1" sqref="A1:I3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20.5742187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4"/>
      <c r="F12" s="65"/>
      <c r="G12" s="66"/>
      <c r="H12" s="67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1">
        <f>SUM(E12:E15)</f>
        <v>0</v>
      </c>
      <c r="F16" s="61">
        <f>SUM(F12:F15)</f>
        <v>0</v>
      </c>
      <c r="G16" s="61">
        <f>SUM(G12:G15)</f>
        <v>0</v>
      </c>
      <c r="H16" s="61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58"/>
      <c r="F20" s="58"/>
      <c r="G20" s="59"/>
      <c r="H20" s="60"/>
    </row>
    <row r="21" spans="1:8" ht="18" customHeight="1">
      <c r="A21" s="42" t="s">
        <v>25</v>
      </c>
      <c r="B21" s="27"/>
      <c r="C21" s="24">
        <v>103</v>
      </c>
      <c r="D21" s="21">
        <v>730</v>
      </c>
      <c r="E21" s="68">
        <v>-567</v>
      </c>
      <c r="F21" s="68">
        <f>-1700*1.035</f>
        <v>-1759.4999999999998</v>
      </c>
      <c r="G21" s="69">
        <f>-1760*1.035</f>
        <v>-1821.6</v>
      </c>
      <c r="H21" s="70">
        <f>-1822*1.035</f>
        <v>-1885.7699999999998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71">
        <f>E21+E22</f>
        <v>-567</v>
      </c>
      <c r="F24" s="71">
        <f>F21+F22</f>
        <v>-1759.4999999999998</v>
      </c>
      <c r="G24" s="71">
        <f>G21+G22</f>
        <v>-1821.6</v>
      </c>
      <c r="H24" s="72">
        <f>H21+H22</f>
        <v>-1885.7699999999998</v>
      </c>
      <c r="I24" s="57"/>
    </row>
    <row r="25" spans="1:8" ht="18" customHeight="1">
      <c r="A25" s="19"/>
      <c r="B25" s="19"/>
      <c r="C25" s="19"/>
      <c r="D25" s="19"/>
      <c r="E25" s="73"/>
      <c r="F25" s="73"/>
      <c r="G25" s="73"/>
      <c r="H25" s="73"/>
    </row>
    <row r="26" spans="1:8" ht="18" customHeight="1" thickBot="1">
      <c r="A26" s="51" t="s">
        <v>17</v>
      </c>
      <c r="B26" s="14"/>
      <c r="C26" s="14"/>
      <c r="D26" s="14"/>
      <c r="E26" s="73"/>
      <c r="F26" s="73"/>
      <c r="G26" s="73"/>
      <c r="H26" s="73"/>
    </row>
    <row r="27" spans="1:10" ht="18" customHeight="1">
      <c r="A27" s="37"/>
      <c r="B27" s="38"/>
      <c r="C27" s="48"/>
      <c r="D27" s="49"/>
      <c r="E27" s="74" t="s">
        <v>7</v>
      </c>
      <c r="F27" s="74" t="s">
        <v>8</v>
      </c>
      <c r="G27" s="75" t="s">
        <v>9</v>
      </c>
      <c r="H27" s="76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77"/>
      <c r="F28" s="77"/>
      <c r="G28" s="78"/>
      <c r="H28" s="79"/>
      <c r="I28" s="31"/>
      <c r="J28" s="31"/>
    </row>
    <row r="29" spans="1:10" ht="18" customHeight="1">
      <c r="A29" s="42" t="s">
        <v>26</v>
      </c>
      <c r="B29" s="20"/>
      <c r="C29" s="20"/>
      <c r="D29" s="27"/>
      <c r="E29" s="68">
        <f>-567*0.147</f>
        <v>-83.34899999999999</v>
      </c>
      <c r="F29" s="68">
        <f>PRODUCT(F21*0.147)</f>
        <v>-258.64649999999995</v>
      </c>
      <c r="G29" s="69">
        <f>PRODUCT(G21*0.147)</f>
        <v>-267.7752</v>
      </c>
      <c r="H29" s="70">
        <f>PRODUCT(H21*0.147)</f>
        <v>-277.20818999999995</v>
      </c>
      <c r="I29" s="32"/>
      <c r="J29" s="32"/>
    </row>
    <row r="30" spans="1:10" ht="18" customHeight="1">
      <c r="A30" s="42" t="s">
        <v>27</v>
      </c>
      <c r="B30" s="20"/>
      <c r="C30" s="20"/>
      <c r="D30" s="27"/>
      <c r="E30" s="68">
        <v>-484</v>
      </c>
      <c r="F30" s="68">
        <f>SUM(-F29+F21)</f>
        <v>-1500.8534999999997</v>
      </c>
      <c r="G30" s="69">
        <f>SUM(G21-G29)</f>
        <v>-1553.8247999999999</v>
      </c>
      <c r="H30" s="70">
        <f>SUM(H21-H29)</f>
        <v>-1608.5618099999997</v>
      </c>
      <c r="I30" s="32"/>
      <c r="J30" s="32"/>
    </row>
    <row r="31" spans="1:8" ht="18" customHeight="1">
      <c r="A31" s="42"/>
      <c r="B31" s="20"/>
      <c r="C31" s="20"/>
      <c r="D31" s="27"/>
      <c r="E31" s="80"/>
      <c r="F31" s="68"/>
      <c r="G31" s="69"/>
      <c r="H31" s="70"/>
    </row>
    <row r="32" spans="1:8" ht="18" customHeight="1">
      <c r="A32" s="54"/>
      <c r="B32" s="55"/>
      <c r="C32" s="55"/>
      <c r="D32" s="56"/>
      <c r="E32" s="81"/>
      <c r="F32" s="81"/>
      <c r="G32" s="82"/>
      <c r="H32" s="83"/>
    </row>
    <row r="33" spans="1:10" ht="18" customHeight="1" thickBot="1">
      <c r="A33" s="45" t="s">
        <v>16</v>
      </c>
      <c r="B33" s="46"/>
      <c r="C33" s="46"/>
      <c r="D33" s="50"/>
      <c r="E33" s="71">
        <f>E29+E30+E31</f>
        <v>-567.3489999999999</v>
      </c>
      <c r="F33" s="71">
        <f>F29+F30+F31</f>
        <v>-1759.4999999999995</v>
      </c>
      <c r="G33" s="71">
        <f>G29+G30+G31</f>
        <v>-1821.6</v>
      </c>
      <c r="H33" s="72">
        <f>H29+H30+H31</f>
        <v>-1885.7699999999995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28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84" t="s">
        <v>29</v>
      </c>
      <c r="B36" s="85"/>
      <c r="C36" s="85"/>
      <c r="D36" s="85"/>
      <c r="E36" s="85"/>
      <c r="F36" s="85"/>
      <c r="G36" s="85"/>
      <c r="H36" s="85"/>
      <c r="I36" s="33"/>
      <c r="J36" s="33"/>
    </row>
    <row r="37" spans="1:8" ht="13.5">
      <c r="A37" s="19" t="s">
        <v>23</v>
      </c>
      <c r="C37" s="19"/>
      <c r="D37" s="19"/>
      <c r="E37" s="19"/>
      <c r="F37" s="19"/>
      <c r="G37" s="19"/>
      <c r="H37" s="19"/>
    </row>
    <row r="38" spans="1:8" ht="13.5">
      <c r="A38" s="19" t="s">
        <v>24</v>
      </c>
      <c r="C38" s="19"/>
      <c r="D38" s="19"/>
      <c r="E38" s="19"/>
      <c r="F38" s="19"/>
      <c r="G38" s="19"/>
      <c r="H38" s="26"/>
    </row>
    <row r="39" ht="12.75">
      <c r="A39" s="62"/>
    </row>
    <row r="40" ht="12.75">
      <c r="A40" s="63"/>
    </row>
  </sheetData>
  <mergeCells count="1">
    <mergeCell ref="A36:H36"/>
  </mergeCells>
  <printOptions/>
  <pageMargins left="0.77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King County</cp:lastModifiedBy>
  <cp:lastPrinted>2007-08-02T18:13:21Z</cp:lastPrinted>
  <dcterms:created xsi:type="dcterms:W3CDTF">1999-06-02T23:29:55Z</dcterms:created>
  <dcterms:modified xsi:type="dcterms:W3CDTF">2007-08-02T18:15:02Z</dcterms:modified>
  <cp:category/>
  <cp:version/>
  <cp:contentType/>
  <cp:contentStatus/>
</cp:coreProperties>
</file>