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GG CIP 1st Qtr Omni" sheetId="1" r:id="rId1"/>
  </sheets>
  <definedNames>
    <definedName name="_xlnm.Print_Area" localSheetId="0">'GG CIP 1st Qtr Omni'!$A$1:$J$88</definedName>
    <definedName name="_xlnm.Print_Titles" localSheetId="0">'GG CIP 1st Qtr Omni'!$1:$5</definedName>
  </definedNames>
  <calcPr fullCalcOnLoad="1"/>
</workbook>
</file>

<file path=xl/sharedStrings.xml><?xml version="1.0" encoding="utf-8"?>
<sst xmlns="http://schemas.openxmlformats.org/spreadsheetml/2006/main" count="107" uniqueCount="91">
  <si>
    <t xml:space="preserve"> </t>
  </si>
  <si>
    <t>Fund</t>
  </si>
  <si>
    <t>Project</t>
  </si>
  <si>
    <t>Description</t>
  </si>
  <si>
    <t>2006 - 2011</t>
  </si>
  <si>
    <t>Conservation Futures Sub-Fund</t>
  </si>
  <si>
    <t>Richmond Beach/Pym</t>
  </si>
  <si>
    <t>South Woods</t>
  </si>
  <si>
    <t>May Creek Trail</t>
  </si>
  <si>
    <t>Sammamish River</t>
  </si>
  <si>
    <t>Patterson Creek</t>
  </si>
  <si>
    <t>Shadow Lake Bog</t>
  </si>
  <si>
    <t>Grand Ridge Project</t>
  </si>
  <si>
    <t>Mitchell Hill Easement</t>
  </si>
  <si>
    <t>M &amp; H Project</t>
  </si>
  <si>
    <t xml:space="preserve">                      Total Fund 3151</t>
  </si>
  <si>
    <t>Building Repair and Replacement Sub-Fund</t>
  </si>
  <si>
    <t>OMP/FMP and Space Planning</t>
  </si>
  <si>
    <t xml:space="preserve">                               Total Fund 3951</t>
  </si>
  <si>
    <t>ITS Capital Fund</t>
  </si>
  <si>
    <t>Web Content Management</t>
  </si>
  <si>
    <t xml:space="preserve">                              Total Fund 3781</t>
  </si>
  <si>
    <t>Surface &amp; Storm Water Management Construction</t>
  </si>
  <si>
    <t>Flood Hazard Mitigation</t>
  </si>
  <si>
    <t>047112</t>
  </si>
  <si>
    <t xml:space="preserve">                                   Total Fund 3180</t>
  </si>
  <si>
    <t>Rainbow Bend Corridor</t>
  </si>
  <si>
    <t>Belmondo Reach Extension</t>
  </si>
  <si>
    <t>Transfer to 3840</t>
  </si>
  <si>
    <t>Striker Forest</t>
  </si>
  <si>
    <t>Kent CFL</t>
  </si>
  <si>
    <t>REET I</t>
  </si>
  <si>
    <t>Farmland &amp; Open Space Acquisition</t>
  </si>
  <si>
    <t>Lower Green APD</t>
  </si>
  <si>
    <t xml:space="preserve">                                     Total Fund 3840</t>
  </si>
  <si>
    <t>Parks, Rec and Open Space</t>
  </si>
  <si>
    <t xml:space="preserve">                            Total Fund 3160</t>
  </si>
  <si>
    <t>REET I Transfer to 3160</t>
  </si>
  <si>
    <t xml:space="preserve">                                      Total Fund 3681</t>
  </si>
  <si>
    <t xml:space="preserve">           Total General Government </t>
  </si>
  <si>
    <t xml:space="preserve">            Total Surface Water Management </t>
  </si>
  <si>
    <t xml:space="preserve">                Total MMRF</t>
  </si>
  <si>
    <t xml:space="preserve">                                 Grand Total </t>
  </si>
  <si>
    <t>Parks Facilities Rehabilitation</t>
  </si>
  <si>
    <t xml:space="preserve">Work Program Staffing </t>
  </si>
  <si>
    <t xml:space="preserve">Earthcorp </t>
  </si>
  <si>
    <t xml:space="preserve">                                    Total Fund 3490</t>
  </si>
  <si>
    <t>Mid Fork Snoqualmie Oxbow</t>
  </si>
  <si>
    <t>REET I Transfer to 3151</t>
  </si>
  <si>
    <t>REET I Transfer to 3522</t>
  </si>
  <si>
    <t xml:space="preserve">Total </t>
  </si>
  <si>
    <t>Animal Control Shelter - Facility Modifications</t>
  </si>
  <si>
    <t>Housing Projects</t>
  </si>
  <si>
    <t xml:space="preserve">                                       Total Fund 3220</t>
  </si>
  <si>
    <t>315148</t>
  </si>
  <si>
    <t>Snoqualmie River - Fall City</t>
  </si>
  <si>
    <t>315175</t>
  </si>
  <si>
    <t>Tolt San Souci</t>
  </si>
  <si>
    <t>315142</t>
  </si>
  <si>
    <t>Icy Creek</t>
  </si>
  <si>
    <t>315158</t>
  </si>
  <si>
    <t>Bass/Beaver/Dandy Lake</t>
  </si>
  <si>
    <t>Public Transportation</t>
  </si>
  <si>
    <t>Housing Opportunity Fund</t>
  </si>
  <si>
    <t xml:space="preserve">                                    Total Fund 3641</t>
  </si>
  <si>
    <t xml:space="preserve">Fleet Expansion </t>
  </si>
  <si>
    <t>OIRM Capital Projects</t>
  </si>
  <si>
    <t xml:space="preserve">                                   Total Fund 3771</t>
  </si>
  <si>
    <t>Judicial Administration Technology Project Customer Centric Services</t>
  </si>
  <si>
    <t>A00003</t>
  </si>
  <si>
    <t>A00453</t>
  </si>
  <si>
    <t>Radio AVL System Replacement</t>
  </si>
  <si>
    <t>Courts Video Recording System Upgrade</t>
  </si>
  <si>
    <t>Lower Green APD Flowers</t>
  </si>
  <si>
    <t>To Proposed Ordinance 2006-0276 and amending Adopted Ordinance 15333, Section 114: Capital Improvement Program</t>
  </si>
  <si>
    <t>315xxx</t>
  </si>
  <si>
    <t>Lake Forest Park CFL Wilcox Parcel</t>
  </si>
  <si>
    <t>316xxx</t>
  </si>
  <si>
    <t>Burke Gilman Trail Underpass</t>
  </si>
  <si>
    <t>Little Brook Park</t>
  </si>
  <si>
    <r>
      <t xml:space="preserve">Lake Forest Park CFL </t>
    </r>
    <r>
      <rPr>
        <sz val="10"/>
        <rFont val="Arial"/>
        <family val="2"/>
      </rPr>
      <t>Chu</t>
    </r>
    <r>
      <rPr>
        <sz val="10"/>
        <rFont val="Arial"/>
        <family val="0"/>
      </rPr>
      <t xml:space="preserve"> Parcel</t>
    </r>
  </si>
  <si>
    <t>RCECC</t>
  </si>
  <si>
    <t>A00593</t>
  </si>
  <si>
    <t>SW King County-Highline Community College Transit Facility</t>
  </si>
  <si>
    <t>GRAND TOTAL</t>
  </si>
  <si>
    <t>Attachment A, dated July 24 2006</t>
  </si>
  <si>
    <t>Burke Gilman Trail Re-Design</t>
  </si>
  <si>
    <t>Preston Trail Extension</t>
  </si>
  <si>
    <t xml:space="preserve">Voicemail Replacement </t>
  </si>
  <si>
    <t>Green to Cedar Rivers Acq</t>
  </si>
  <si>
    <t>Cedar River Preservation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</si>
</sst>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Accounting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0" xfId="15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1" xfId="15" applyNumberForma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164" fontId="0" fillId="0" borderId="5" xfId="15" applyNumberForma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6" xfId="15" applyNumberForma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ont="1" applyFill="1" applyBorder="1" applyAlignment="1">
      <alignment/>
    </xf>
    <xf numFmtId="164" fontId="0" fillId="0" borderId="9" xfId="15" applyNumberFormat="1" applyFill="1" applyBorder="1" applyAlignment="1">
      <alignment/>
    </xf>
    <xf numFmtId="0" fontId="0" fillId="0" borderId="9" xfId="0" applyFill="1" applyBorder="1" applyAlignment="1">
      <alignment/>
    </xf>
    <xf numFmtId="164" fontId="0" fillId="0" borderId="10" xfId="15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2" fillId="0" borderId="11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12" xfId="15" applyNumberFormat="1" applyFill="1" applyBorder="1" applyAlignment="1">
      <alignment/>
    </xf>
    <xf numFmtId="49" fontId="0" fillId="0" borderId="0" xfId="0" applyNumberFormat="1" applyFill="1" applyAlignment="1">
      <alignment horizontal="center"/>
    </xf>
    <xf numFmtId="164" fontId="2" fillId="0" borderId="13" xfId="15" applyNumberFormat="1" applyFont="1" applyFill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11" xfId="15" applyNumberForma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164" fontId="0" fillId="0" borderId="0" xfId="15" applyNumberFormat="1" applyFont="1" applyFill="1" applyAlignment="1">
      <alignment/>
    </xf>
    <xf numFmtId="164" fontId="5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15" applyNumberFormat="1" applyBorder="1" applyAlignment="1">
      <alignment/>
    </xf>
    <xf numFmtId="3" fontId="8" fillId="0" borderId="0" xfId="0" applyNumberFormat="1" applyFont="1" applyAlignment="1">
      <alignment/>
    </xf>
    <xf numFmtId="164" fontId="0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46">
      <selection activeCell="D95" sqref="D95"/>
    </sheetView>
  </sheetViews>
  <sheetFormatPr defaultColWidth="9.140625" defaultRowHeight="12.75"/>
  <cols>
    <col min="1" max="1" width="8.7109375" style="3" customWidth="1"/>
    <col min="2" max="2" width="9.28125" style="14" bestFit="1" customWidth="1"/>
    <col min="3" max="3" width="60.00390625" style="3" customWidth="1"/>
    <col min="4" max="4" width="16.28125" style="3" bestFit="1" customWidth="1"/>
    <col min="5" max="10" width="12.8515625" style="3" bestFit="1" customWidth="1"/>
    <col min="11" max="16384" width="9.140625" style="3" customWidth="1"/>
  </cols>
  <sheetData>
    <row r="1" spans="1:10" ht="12.75">
      <c r="A1" s="1" t="s">
        <v>85</v>
      </c>
      <c r="B1" s="2"/>
      <c r="D1" s="4"/>
      <c r="E1" s="4"/>
      <c r="F1" s="4"/>
      <c r="G1" s="4"/>
      <c r="H1" s="4"/>
      <c r="I1" s="4"/>
      <c r="J1" s="4"/>
    </row>
    <row r="2" spans="1:10" ht="12.75">
      <c r="A2" s="16" t="s">
        <v>74</v>
      </c>
      <c r="B2" s="2"/>
      <c r="D2" s="4"/>
      <c r="E2" s="4"/>
      <c r="F2" s="4"/>
      <c r="G2" s="4"/>
      <c r="H2" s="4"/>
      <c r="I2" s="4"/>
      <c r="J2" s="4"/>
    </row>
    <row r="3" spans="1:10" ht="12.75">
      <c r="A3" s="16"/>
      <c r="B3" s="2"/>
      <c r="D3" s="4"/>
      <c r="E3" s="4"/>
      <c r="F3" s="4"/>
      <c r="G3" s="4"/>
      <c r="H3" s="4"/>
      <c r="I3" s="4"/>
      <c r="J3" s="4"/>
    </row>
    <row r="4" spans="1:10" ht="12.75">
      <c r="A4" s="5" t="s">
        <v>0</v>
      </c>
      <c r="B4" s="2"/>
      <c r="D4" s="4"/>
      <c r="E4" s="4"/>
      <c r="F4" s="4"/>
      <c r="G4" s="4"/>
      <c r="H4" s="4"/>
      <c r="I4" s="4"/>
      <c r="J4" s="13" t="s">
        <v>50</v>
      </c>
    </row>
    <row r="5" spans="1:10" ht="15">
      <c r="A5" s="6" t="s">
        <v>1</v>
      </c>
      <c r="B5" s="7" t="s">
        <v>2</v>
      </c>
      <c r="C5" s="9" t="s">
        <v>3</v>
      </c>
      <c r="D5" s="8">
        <v>2006</v>
      </c>
      <c r="E5" s="8">
        <v>2007</v>
      </c>
      <c r="F5" s="8">
        <v>2008</v>
      </c>
      <c r="G5" s="8">
        <v>2009</v>
      </c>
      <c r="H5" s="8">
        <v>2010</v>
      </c>
      <c r="I5" s="8">
        <v>2011</v>
      </c>
      <c r="J5" s="8" t="s">
        <v>4</v>
      </c>
    </row>
    <row r="6" spans="1:10" ht="13.5" thickBot="1">
      <c r="A6" s="5">
        <v>3151</v>
      </c>
      <c r="C6" s="17" t="s">
        <v>5</v>
      </c>
      <c r="D6" s="18"/>
      <c r="E6" s="18"/>
      <c r="F6" s="18"/>
      <c r="G6" s="18"/>
      <c r="H6" s="18"/>
      <c r="I6" s="18"/>
      <c r="J6" s="18"/>
    </row>
    <row r="7" spans="1:10" ht="12.75">
      <c r="A7" s="5"/>
      <c r="B7" s="19">
        <v>315122</v>
      </c>
      <c r="C7" s="20" t="s">
        <v>47</v>
      </c>
      <c r="D7" s="21">
        <v>-343439</v>
      </c>
      <c r="E7" s="22"/>
      <c r="F7" s="22"/>
      <c r="G7" s="22"/>
      <c r="H7" s="22"/>
      <c r="I7" s="22"/>
      <c r="J7" s="23">
        <f>SUM(D7:I7)</f>
        <v>-343439</v>
      </c>
    </row>
    <row r="8" spans="1:10" ht="13.5" thickBot="1">
      <c r="A8" s="5"/>
      <c r="B8" s="24">
        <v>315122</v>
      </c>
      <c r="C8" s="25" t="s">
        <v>47</v>
      </c>
      <c r="D8" s="26">
        <v>343439</v>
      </c>
      <c r="E8" s="27"/>
      <c r="F8" s="27"/>
      <c r="G8" s="27"/>
      <c r="H8" s="27"/>
      <c r="I8" s="27"/>
      <c r="J8" s="28">
        <f>SUM(D8:I8)</f>
        <v>343439</v>
      </c>
    </row>
    <row r="9" spans="1:10" ht="12.75">
      <c r="A9" s="5"/>
      <c r="B9" s="19">
        <v>315470</v>
      </c>
      <c r="C9" s="29" t="s">
        <v>6</v>
      </c>
      <c r="D9" s="21">
        <v>-201991</v>
      </c>
      <c r="E9" s="21"/>
      <c r="F9" s="21"/>
      <c r="G9" s="21"/>
      <c r="H9" s="21"/>
      <c r="I9" s="21"/>
      <c r="J9" s="23">
        <f>SUM(D9:I9)</f>
        <v>-201991</v>
      </c>
    </row>
    <row r="10" spans="1:10" ht="13.5" thickBot="1">
      <c r="A10" s="5"/>
      <c r="B10" s="24">
        <v>315470</v>
      </c>
      <c r="C10" s="30" t="s">
        <v>7</v>
      </c>
      <c r="D10" s="26">
        <v>201991</v>
      </c>
      <c r="E10" s="26"/>
      <c r="F10" s="26"/>
      <c r="G10" s="26"/>
      <c r="H10" s="26"/>
      <c r="I10" s="26"/>
      <c r="J10" s="28">
        <f aca="true" t="shared" si="0" ref="J10:J30">SUM(D10:I10)</f>
        <v>201991</v>
      </c>
    </row>
    <row r="11" spans="1:10" ht="12.75">
      <c r="A11" s="5"/>
      <c r="B11" s="14">
        <v>315736</v>
      </c>
      <c r="C11" s="3" t="s">
        <v>8</v>
      </c>
      <c r="D11" s="15">
        <v>-93998</v>
      </c>
      <c r="E11" s="15"/>
      <c r="F11" s="15"/>
      <c r="G11" s="15"/>
      <c r="H11" s="15"/>
      <c r="I11" s="15"/>
      <c r="J11" s="15">
        <f t="shared" si="0"/>
        <v>-93998</v>
      </c>
    </row>
    <row r="12" spans="1:10" ht="12.75">
      <c r="A12" s="5"/>
      <c r="B12" s="14">
        <v>315375</v>
      </c>
      <c r="C12" s="3" t="s">
        <v>9</v>
      </c>
      <c r="D12" s="15">
        <v>-125000</v>
      </c>
      <c r="E12" s="15"/>
      <c r="F12" s="15"/>
      <c r="G12" s="15"/>
      <c r="H12" s="15"/>
      <c r="I12" s="15"/>
      <c r="J12" s="15">
        <f t="shared" si="0"/>
        <v>-125000</v>
      </c>
    </row>
    <row r="13" spans="1:10" ht="12.75">
      <c r="A13" s="5"/>
      <c r="B13" s="14">
        <v>315146</v>
      </c>
      <c r="C13" s="3" t="s">
        <v>10</v>
      </c>
      <c r="D13" s="15">
        <v>-109715</v>
      </c>
      <c r="E13" s="15"/>
      <c r="F13" s="15"/>
      <c r="G13" s="15"/>
      <c r="H13" s="15"/>
      <c r="I13" s="15"/>
      <c r="J13" s="15">
        <f t="shared" si="0"/>
        <v>-109715</v>
      </c>
    </row>
    <row r="14" spans="1:10" ht="12.75">
      <c r="A14" s="5"/>
      <c r="B14" s="14">
        <v>315123</v>
      </c>
      <c r="C14" s="3" t="s">
        <v>11</v>
      </c>
      <c r="D14" s="15">
        <v>328713</v>
      </c>
      <c r="E14" s="15"/>
      <c r="F14" s="15"/>
      <c r="G14" s="15"/>
      <c r="H14" s="15"/>
      <c r="I14" s="15"/>
      <c r="J14" s="15">
        <f t="shared" si="0"/>
        <v>328713</v>
      </c>
    </row>
    <row r="15" spans="1:10" ht="12.75">
      <c r="A15" s="5"/>
      <c r="B15" s="31" t="s">
        <v>54</v>
      </c>
      <c r="C15" s="32" t="s">
        <v>55</v>
      </c>
      <c r="D15" s="15">
        <v>-268896</v>
      </c>
      <c r="E15" s="15"/>
      <c r="F15" s="15"/>
      <c r="G15" s="15"/>
      <c r="H15" s="15"/>
      <c r="I15" s="15"/>
      <c r="J15" s="15">
        <f t="shared" si="0"/>
        <v>-268896</v>
      </c>
    </row>
    <row r="16" spans="1:10" ht="12.75">
      <c r="A16" s="5"/>
      <c r="B16" s="31" t="s">
        <v>56</v>
      </c>
      <c r="C16" s="32" t="s">
        <v>57</v>
      </c>
      <c r="D16" s="15">
        <v>268896</v>
      </c>
      <c r="E16" s="15"/>
      <c r="F16" s="15"/>
      <c r="G16" s="15"/>
      <c r="H16" s="15"/>
      <c r="I16" s="15"/>
      <c r="J16" s="15">
        <f t="shared" si="0"/>
        <v>268896</v>
      </c>
    </row>
    <row r="17" spans="1:10" ht="12.75">
      <c r="A17" s="5"/>
      <c r="B17" s="31" t="s">
        <v>58</v>
      </c>
      <c r="C17" s="32" t="s">
        <v>59</v>
      </c>
      <c r="D17" s="15">
        <v>-315154</v>
      </c>
      <c r="E17" s="15"/>
      <c r="F17" s="15"/>
      <c r="G17" s="15"/>
      <c r="H17" s="15"/>
      <c r="I17" s="15"/>
      <c r="J17" s="15">
        <f t="shared" si="0"/>
        <v>-315154</v>
      </c>
    </row>
    <row r="18" spans="1:10" ht="12.75">
      <c r="A18" s="5"/>
      <c r="B18" s="31" t="s">
        <v>60</v>
      </c>
      <c r="C18" s="32" t="s">
        <v>61</v>
      </c>
      <c r="D18" s="15">
        <v>315154</v>
      </c>
      <c r="E18" s="15"/>
      <c r="F18" s="15"/>
      <c r="G18" s="15"/>
      <c r="H18" s="15"/>
      <c r="I18" s="15"/>
      <c r="J18" s="15">
        <f t="shared" si="0"/>
        <v>315154</v>
      </c>
    </row>
    <row r="19" spans="1:10" ht="12.75">
      <c r="A19" s="5"/>
      <c r="B19" s="14">
        <v>315141</v>
      </c>
      <c r="C19" s="3" t="s">
        <v>12</v>
      </c>
      <c r="D19" s="15">
        <v>-78758</v>
      </c>
      <c r="E19" s="15"/>
      <c r="F19" s="15"/>
      <c r="G19" s="15"/>
      <c r="H19" s="15"/>
      <c r="I19" s="15"/>
      <c r="J19" s="15">
        <f t="shared" si="0"/>
        <v>-78758</v>
      </c>
    </row>
    <row r="20" spans="1:10" ht="12.75">
      <c r="A20" s="5"/>
      <c r="B20" s="14">
        <v>315157</v>
      </c>
      <c r="C20" s="3" t="s">
        <v>13</v>
      </c>
      <c r="D20" s="15">
        <v>-499402</v>
      </c>
      <c r="E20" s="15"/>
      <c r="F20" s="15"/>
      <c r="G20" s="15"/>
      <c r="H20" s="15"/>
      <c r="I20" s="15"/>
      <c r="J20" s="15">
        <f t="shared" si="0"/>
        <v>-499402</v>
      </c>
    </row>
    <row r="21" spans="1:10" ht="12.75">
      <c r="A21" s="5"/>
      <c r="B21" s="14">
        <v>315724</v>
      </c>
      <c r="C21" s="3" t="s">
        <v>14</v>
      </c>
      <c r="D21" s="15">
        <v>578160</v>
      </c>
      <c r="E21" s="15"/>
      <c r="F21" s="15"/>
      <c r="G21" s="15"/>
      <c r="H21" s="15"/>
      <c r="I21" s="15"/>
      <c r="J21" s="15">
        <f t="shared" si="0"/>
        <v>578160</v>
      </c>
    </row>
    <row r="22" spans="1:10" ht="12.75">
      <c r="A22" s="5"/>
      <c r="B22" s="14">
        <v>315185</v>
      </c>
      <c r="C22" s="3" t="s">
        <v>26</v>
      </c>
      <c r="D22" s="15">
        <v>-400000</v>
      </c>
      <c r="E22" s="15"/>
      <c r="F22" s="15"/>
      <c r="G22" s="15"/>
      <c r="H22" s="15"/>
      <c r="I22" s="15"/>
      <c r="J22" s="15">
        <f t="shared" si="0"/>
        <v>-400000</v>
      </c>
    </row>
    <row r="23" spans="1:10" ht="12.75">
      <c r="A23" s="5"/>
      <c r="B23" s="14">
        <v>315186</v>
      </c>
      <c r="C23" s="3" t="s">
        <v>27</v>
      </c>
      <c r="D23" s="15">
        <v>-600000</v>
      </c>
      <c r="E23" s="15"/>
      <c r="F23" s="15"/>
      <c r="G23" s="15"/>
      <c r="H23" s="15"/>
      <c r="I23" s="15"/>
      <c r="J23" s="15">
        <f t="shared" si="0"/>
        <v>-600000</v>
      </c>
    </row>
    <row r="24" spans="1:10" ht="12.75">
      <c r="A24" s="5"/>
      <c r="B24" s="14">
        <v>315188</v>
      </c>
      <c r="C24" s="3" t="s">
        <v>28</v>
      </c>
      <c r="D24" s="15">
        <v>-163000</v>
      </c>
      <c r="E24" s="15"/>
      <c r="F24" s="15"/>
      <c r="G24" s="15"/>
      <c r="H24" s="15"/>
      <c r="I24" s="15"/>
      <c r="J24" s="15">
        <f t="shared" si="0"/>
        <v>-163000</v>
      </c>
    </row>
    <row r="25" spans="1:10" ht="12.75">
      <c r="A25" s="5"/>
      <c r="B25" s="14">
        <v>315166</v>
      </c>
      <c r="C25" s="3" t="s">
        <v>29</v>
      </c>
      <c r="D25" s="15">
        <v>-100000</v>
      </c>
      <c r="E25" s="15"/>
      <c r="F25" s="15"/>
      <c r="G25" s="15"/>
      <c r="H25" s="15"/>
      <c r="I25" s="15"/>
      <c r="J25" s="15">
        <f t="shared" si="0"/>
        <v>-100000</v>
      </c>
    </row>
    <row r="26" spans="1:10" ht="12.75">
      <c r="A26" s="5"/>
      <c r="B26" s="14">
        <v>315725</v>
      </c>
      <c r="C26" s="3" t="s">
        <v>30</v>
      </c>
      <c r="D26" s="15">
        <v>-75000</v>
      </c>
      <c r="E26" s="15"/>
      <c r="F26" s="15"/>
      <c r="G26" s="15"/>
      <c r="H26" s="15"/>
      <c r="I26" s="15"/>
      <c r="J26" s="15">
        <f t="shared" si="0"/>
        <v>-75000</v>
      </c>
    </row>
    <row r="27" spans="1:10" ht="12.75">
      <c r="A27" s="5"/>
      <c r="B27" s="14">
        <v>315189</v>
      </c>
      <c r="C27" s="3" t="s">
        <v>73</v>
      </c>
      <c r="D27" s="15">
        <v>462738</v>
      </c>
      <c r="E27" s="15"/>
      <c r="F27" s="15"/>
      <c r="G27" s="15"/>
      <c r="H27" s="15"/>
      <c r="I27" s="15"/>
      <c r="J27" s="15">
        <f t="shared" si="0"/>
        <v>462738</v>
      </c>
    </row>
    <row r="28" spans="1:10" ht="12.75">
      <c r="A28" s="5"/>
      <c r="B28" s="14" t="s">
        <v>75</v>
      </c>
      <c r="C28" s="3" t="s">
        <v>76</v>
      </c>
      <c r="D28" s="15">
        <v>-150000</v>
      </c>
      <c r="E28" s="15"/>
      <c r="F28" s="15"/>
      <c r="G28" s="15"/>
      <c r="H28" s="15"/>
      <c r="I28" s="15"/>
      <c r="J28" s="15">
        <f t="shared" si="0"/>
        <v>-150000</v>
      </c>
    </row>
    <row r="29" spans="1:10" ht="12.75">
      <c r="A29" s="5"/>
      <c r="B29" s="14" t="s">
        <v>75</v>
      </c>
      <c r="C29" s="3" t="s">
        <v>80</v>
      </c>
      <c r="D29" s="15">
        <v>150000</v>
      </c>
      <c r="E29" s="15"/>
      <c r="F29" s="15"/>
      <c r="G29" s="15"/>
      <c r="H29" s="15"/>
      <c r="I29" s="15"/>
      <c r="J29" s="15">
        <f t="shared" si="0"/>
        <v>150000</v>
      </c>
    </row>
    <row r="30" spans="1:10" ht="13.5" thickBot="1">
      <c r="A30" s="5"/>
      <c r="B30" s="14" t="s">
        <v>75</v>
      </c>
      <c r="C30" s="3" t="s">
        <v>90</v>
      </c>
      <c r="D30" s="15">
        <v>500000</v>
      </c>
      <c r="E30" s="15"/>
      <c r="F30" s="15"/>
      <c r="G30" s="15"/>
      <c r="H30" s="15"/>
      <c r="I30" s="15"/>
      <c r="J30" s="15">
        <f t="shared" si="0"/>
        <v>500000</v>
      </c>
    </row>
    <row r="31" spans="1:10" ht="13.5" thickBot="1">
      <c r="A31" s="5"/>
      <c r="C31" s="12" t="s">
        <v>15</v>
      </c>
      <c r="D31" s="33">
        <f>SUM(D7:D30)</f>
        <v>-375262</v>
      </c>
      <c r="E31" s="33"/>
      <c r="F31" s="33"/>
      <c r="G31" s="33"/>
      <c r="H31" s="33"/>
      <c r="I31" s="33"/>
      <c r="J31" s="33">
        <f>SUM(J7:J30)</f>
        <v>-375262</v>
      </c>
    </row>
    <row r="32" spans="1:10" ht="12.75">
      <c r="A32" s="5"/>
      <c r="D32" s="34" t="s">
        <v>0</v>
      </c>
      <c r="E32" s="15"/>
      <c r="F32" s="15"/>
      <c r="G32" s="15"/>
      <c r="H32" s="15"/>
      <c r="I32" s="15"/>
      <c r="J32" s="15"/>
    </row>
    <row r="33" spans="1:10" ht="12.75">
      <c r="A33" s="5">
        <v>3160</v>
      </c>
      <c r="C33" s="17" t="s">
        <v>35</v>
      </c>
      <c r="D33" s="34" t="s">
        <v>0</v>
      </c>
      <c r="E33" s="15"/>
      <c r="F33" s="15"/>
      <c r="G33" s="15"/>
      <c r="H33" s="15"/>
      <c r="I33" s="15"/>
      <c r="J33" s="15"/>
    </row>
    <row r="34" spans="1:10" ht="12.75">
      <c r="A34" s="50"/>
      <c r="B34" s="51">
        <v>316617</v>
      </c>
      <c r="C34" t="s">
        <v>89</v>
      </c>
      <c r="D34" s="52">
        <v>450000</v>
      </c>
      <c r="E34" s="52"/>
      <c r="F34" s="52"/>
      <c r="G34" s="52"/>
      <c r="H34" s="52"/>
      <c r="I34" s="52"/>
      <c r="J34" s="52">
        <v>450000</v>
      </c>
    </row>
    <row r="35" spans="1:10" ht="12.75">
      <c r="A35" s="50"/>
      <c r="B35" s="51">
        <v>316618</v>
      </c>
      <c r="C35" t="s">
        <v>86</v>
      </c>
      <c r="D35" s="52">
        <v>500000</v>
      </c>
      <c r="E35" s="52"/>
      <c r="F35" s="52"/>
      <c r="G35" s="52"/>
      <c r="H35" s="52"/>
      <c r="I35" s="52"/>
      <c r="J35" s="52">
        <v>500000</v>
      </c>
    </row>
    <row r="36" spans="1:10" ht="13.5" thickBot="1">
      <c r="A36" s="50"/>
      <c r="B36" s="51">
        <v>316619</v>
      </c>
      <c r="C36" t="s">
        <v>87</v>
      </c>
      <c r="D36" s="52">
        <v>993000</v>
      </c>
      <c r="E36" s="52"/>
      <c r="F36" s="52"/>
      <c r="G36" s="52"/>
      <c r="H36" s="52"/>
      <c r="I36" s="52"/>
      <c r="J36" s="52">
        <v>993000</v>
      </c>
    </row>
    <row r="37" spans="1:10" ht="12.75">
      <c r="A37" s="5"/>
      <c r="B37" s="19" t="s">
        <v>77</v>
      </c>
      <c r="C37" s="29" t="s">
        <v>78</v>
      </c>
      <c r="D37" s="21">
        <v>-908000</v>
      </c>
      <c r="E37" s="21"/>
      <c r="F37" s="21"/>
      <c r="G37" s="21"/>
      <c r="H37" s="21"/>
      <c r="I37" s="21"/>
      <c r="J37" s="35">
        <f>SUM(D37:I37)</f>
        <v>-908000</v>
      </c>
    </row>
    <row r="38" spans="1:10" ht="13.5" thickBot="1">
      <c r="A38" s="5"/>
      <c r="B38" s="24" t="s">
        <v>77</v>
      </c>
      <c r="C38" s="30" t="s">
        <v>78</v>
      </c>
      <c r="D38" s="26">
        <f>908000-1500</f>
        <v>906500</v>
      </c>
      <c r="E38" s="26"/>
      <c r="F38" s="26"/>
      <c r="G38" s="26"/>
      <c r="H38" s="26"/>
      <c r="I38" s="26"/>
      <c r="J38" s="28">
        <f>SUM(D38:I38)</f>
        <v>906500</v>
      </c>
    </row>
    <row r="39" spans="1:10" ht="13.5" thickBot="1">
      <c r="A39" s="5"/>
      <c r="B39" s="14" t="s">
        <v>77</v>
      </c>
      <c r="C39" s="3" t="s">
        <v>79</v>
      </c>
      <c r="D39" s="15">
        <v>1500</v>
      </c>
      <c r="E39" s="15"/>
      <c r="F39" s="15"/>
      <c r="G39" s="15"/>
      <c r="H39" s="15"/>
      <c r="I39" s="15"/>
      <c r="J39" s="15">
        <f>SUM(D39:I39)</f>
        <v>1500</v>
      </c>
    </row>
    <row r="40" spans="1:10" ht="13.5" thickBot="1">
      <c r="A40" s="5"/>
      <c r="C40" s="12" t="s">
        <v>36</v>
      </c>
      <c r="D40" s="33">
        <f>SUM(D34:D39)</f>
        <v>1943000</v>
      </c>
      <c r="E40" s="33"/>
      <c r="F40" s="33"/>
      <c r="G40" s="33"/>
      <c r="H40" s="33"/>
      <c r="I40" s="33"/>
      <c r="J40" s="33">
        <f>SUM(J34:J39)</f>
        <v>1943000</v>
      </c>
    </row>
    <row r="41" spans="1:10" ht="12.75">
      <c r="A41" s="5"/>
      <c r="D41" s="15"/>
      <c r="E41" s="15"/>
      <c r="F41" s="15"/>
      <c r="G41" s="15"/>
      <c r="H41" s="15"/>
      <c r="I41" s="15"/>
      <c r="J41" s="15"/>
    </row>
    <row r="42" spans="1:10" ht="12.75">
      <c r="A42" s="5">
        <v>3180</v>
      </c>
      <c r="C42" s="17" t="s">
        <v>22</v>
      </c>
      <c r="D42" s="15"/>
      <c r="E42" s="15"/>
      <c r="F42" s="15"/>
      <c r="G42" s="15"/>
      <c r="H42" s="15"/>
      <c r="I42" s="15"/>
      <c r="J42" s="15"/>
    </row>
    <row r="43" spans="1:10" ht="13.5" thickBot="1">
      <c r="A43" s="5"/>
      <c r="B43" s="36" t="s">
        <v>24</v>
      </c>
      <c r="C43" s="3" t="s">
        <v>23</v>
      </c>
      <c r="D43" s="15">
        <v>900621</v>
      </c>
      <c r="E43" s="15"/>
      <c r="F43" s="15"/>
      <c r="G43" s="15"/>
      <c r="H43" s="15"/>
      <c r="I43" s="15"/>
      <c r="J43" s="15">
        <f>SUM(D43:I43)</f>
        <v>900621</v>
      </c>
    </row>
    <row r="44" spans="1:10" ht="13.5" thickBot="1">
      <c r="A44" s="5"/>
      <c r="C44" s="12" t="s">
        <v>25</v>
      </c>
      <c r="D44" s="33">
        <f>SUM(D43)</f>
        <v>900621</v>
      </c>
      <c r="E44" s="33"/>
      <c r="F44" s="33"/>
      <c r="G44" s="33"/>
      <c r="H44" s="33"/>
      <c r="I44" s="33"/>
      <c r="J44" s="33">
        <f>SUM(J43)</f>
        <v>900621</v>
      </c>
    </row>
    <row r="45" spans="1:10" ht="12.75">
      <c r="A45" s="5"/>
      <c r="D45" s="15"/>
      <c r="E45" s="15"/>
      <c r="F45" s="15"/>
      <c r="G45" s="15"/>
      <c r="H45" s="15"/>
      <c r="I45" s="15"/>
      <c r="J45" s="15"/>
    </row>
    <row r="46" spans="1:10" ht="12.75">
      <c r="A46" s="5">
        <v>3220</v>
      </c>
      <c r="C46" s="10" t="s">
        <v>63</v>
      </c>
      <c r="D46" s="15"/>
      <c r="E46" s="15"/>
      <c r="F46" s="15"/>
      <c r="G46" s="15"/>
      <c r="H46" s="15"/>
      <c r="I46" s="15"/>
      <c r="J46" s="15"/>
    </row>
    <row r="47" spans="1:10" ht="13.5" thickBot="1">
      <c r="A47" s="5"/>
      <c r="B47" s="14">
        <v>322200</v>
      </c>
      <c r="C47" s="11" t="s">
        <v>52</v>
      </c>
      <c r="D47" s="15">
        <v>1306054</v>
      </c>
      <c r="E47" s="15">
        <v>350000</v>
      </c>
      <c r="F47" s="15">
        <v>350000</v>
      </c>
      <c r="G47" s="15">
        <v>350000</v>
      </c>
      <c r="H47" s="15"/>
      <c r="I47" s="15"/>
      <c r="J47" s="15">
        <f>SUM(D47:I47)</f>
        <v>2356054</v>
      </c>
    </row>
    <row r="48" spans="1:10" ht="13.5" thickBot="1">
      <c r="A48" s="5"/>
      <c r="C48" s="12" t="s">
        <v>53</v>
      </c>
      <c r="D48" s="33">
        <f>SUM(D47)</f>
        <v>1306054</v>
      </c>
      <c r="E48" s="33">
        <f>SUM(E47)</f>
        <v>350000</v>
      </c>
      <c r="F48" s="33">
        <f>SUM(F47)</f>
        <v>350000</v>
      </c>
      <c r="G48" s="33">
        <f>SUM(G47)</f>
        <v>350000</v>
      </c>
      <c r="H48" s="33"/>
      <c r="I48" s="33"/>
      <c r="J48" s="37">
        <f>SUM(J47)</f>
        <v>2356054</v>
      </c>
    </row>
    <row r="49" spans="1:10" ht="12.75">
      <c r="A49" s="5"/>
      <c r="D49" s="15"/>
      <c r="E49" s="15"/>
      <c r="F49" s="15"/>
      <c r="G49" s="15"/>
      <c r="H49" s="15"/>
      <c r="I49" s="15"/>
      <c r="J49" s="15"/>
    </row>
    <row r="50" spans="1:10" ht="12.75">
      <c r="A50" s="5"/>
      <c r="D50" s="15"/>
      <c r="E50" s="15"/>
      <c r="F50" s="15"/>
      <c r="G50" s="15"/>
      <c r="H50" s="15"/>
      <c r="I50" s="15"/>
      <c r="J50" s="15"/>
    </row>
    <row r="51" spans="1:10" ht="12.75">
      <c r="A51" s="5">
        <v>3490</v>
      </c>
      <c r="C51" s="10" t="s">
        <v>43</v>
      </c>
      <c r="D51" s="15"/>
      <c r="E51" s="15"/>
      <c r="F51" s="15"/>
      <c r="G51" s="15"/>
      <c r="H51" s="15"/>
      <c r="I51" s="15"/>
      <c r="J51" s="15"/>
    </row>
    <row r="52" spans="1:10" ht="12.75">
      <c r="A52" s="5"/>
      <c r="B52" s="14">
        <v>349307</v>
      </c>
      <c r="C52" s="3" t="s">
        <v>44</v>
      </c>
      <c r="D52" s="15">
        <v>-88188</v>
      </c>
      <c r="E52" s="15"/>
      <c r="F52" s="15"/>
      <c r="G52" s="15"/>
      <c r="H52" s="15"/>
      <c r="I52" s="15"/>
      <c r="J52" s="15">
        <f>SUM(D52:I52)</f>
        <v>-88188</v>
      </c>
    </row>
    <row r="53" spans="1:10" ht="13.5" thickBot="1">
      <c r="A53" s="5"/>
      <c r="B53" s="14">
        <v>349625</v>
      </c>
      <c r="C53" s="11" t="s">
        <v>45</v>
      </c>
      <c r="D53" s="15">
        <v>88188</v>
      </c>
      <c r="E53" s="15"/>
      <c r="F53" s="15"/>
      <c r="G53" s="15"/>
      <c r="H53" s="15"/>
      <c r="I53" s="15"/>
      <c r="J53" s="15">
        <f>SUM(D53:I53)</f>
        <v>88188</v>
      </c>
    </row>
    <row r="54" spans="1:10" ht="13.5" thickBot="1">
      <c r="A54" s="5"/>
      <c r="C54" s="12" t="s">
        <v>46</v>
      </c>
      <c r="D54" s="33">
        <f>SUM(D52:D53)</f>
        <v>0</v>
      </c>
      <c r="E54" s="33"/>
      <c r="F54" s="33"/>
      <c r="G54" s="33"/>
      <c r="H54" s="33"/>
      <c r="I54" s="33"/>
      <c r="J54" s="37">
        <f>SUM(J52:J53)</f>
        <v>0</v>
      </c>
    </row>
    <row r="55" spans="1:10" ht="12.75">
      <c r="A55" s="5"/>
      <c r="D55" s="15"/>
      <c r="E55" s="15"/>
      <c r="F55" s="15"/>
      <c r="G55" s="15"/>
      <c r="H55" s="15"/>
      <c r="I55" s="15"/>
      <c r="J55" s="15"/>
    </row>
    <row r="56" spans="1:10" ht="12.75">
      <c r="A56" s="5">
        <v>3641</v>
      </c>
      <c r="C56" s="17" t="s">
        <v>62</v>
      </c>
      <c r="D56" s="15"/>
      <c r="E56" s="15"/>
      <c r="F56" s="15"/>
      <c r="G56" s="15"/>
      <c r="H56" s="15"/>
      <c r="I56" s="15"/>
      <c r="J56" s="15"/>
    </row>
    <row r="57" spans="1:10" ht="12.75">
      <c r="A57" s="5"/>
      <c r="B57" s="14" t="s">
        <v>69</v>
      </c>
      <c r="C57" s="3" t="s">
        <v>65</v>
      </c>
      <c r="D57" s="15">
        <v>14928000</v>
      </c>
      <c r="E57" s="15"/>
      <c r="F57" s="15"/>
      <c r="G57" s="15"/>
      <c r="H57" s="15"/>
      <c r="I57" s="15"/>
      <c r="J57" s="15">
        <f>SUM(D57:I57)</f>
        <v>14928000</v>
      </c>
    </row>
    <row r="58" spans="1:10" ht="12.75">
      <c r="A58" s="5"/>
      <c r="B58" s="14" t="s">
        <v>70</v>
      </c>
      <c r="C58" s="3" t="s">
        <v>71</v>
      </c>
      <c r="D58" s="15">
        <v>4131474</v>
      </c>
      <c r="E58" s="15">
        <v>-4621474</v>
      </c>
      <c r="F58" s="15"/>
      <c r="G58" s="15"/>
      <c r="H58" s="15"/>
      <c r="I58" s="15"/>
      <c r="J58" s="15">
        <f>SUM(D58:I58)</f>
        <v>-490000</v>
      </c>
    </row>
    <row r="59" spans="1:10" ht="13.5" thickBot="1">
      <c r="A59" s="5"/>
      <c r="B59" s="14" t="s">
        <v>82</v>
      </c>
      <c r="C59" s="3" t="s">
        <v>83</v>
      </c>
      <c r="D59" s="15">
        <v>850000</v>
      </c>
      <c r="E59" s="15"/>
      <c r="F59" s="15"/>
      <c r="G59" s="15"/>
      <c r="H59" s="15"/>
      <c r="I59" s="15"/>
      <c r="J59" s="15">
        <f>SUM(D59:I59)</f>
        <v>850000</v>
      </c>
    </row>
    <row r="60" spans="1:10" ht="13.5" thickBot="1">
      <c r="A60" s="5"/>
      <c r="C60" s="12" t="s">
        <v>64</v>
      </c>
      <c r="D60" s="39">
        <f>SUM(D57:D59)</f>
        <v>19909474</v>
      </c>
      <c r="E60" s="39">
        <f>SUM(E58)</f>
        <v>-4621474</v>
      </c>
      <c r="F60" s="39"/>
      <c r="G60" s="39"/>
      <c r="H60" s="39"/>
      <c r="I60" s="39"/>
      <c r="J60" s="37">
        <f>SUM(J57:J59)</f>
        <v>15288000</v>
      </c>
    </row>
    <row r="61" spans="1:10" ht="12.75">
      <c r="A61" s="5"/>
      <c r="D61" s="15"/>
      <c r="E61" s="15"/>
      <c r="F61" s="15"/>
      <c r="G61" s="15"/>
      <c r="H61" s="15"/>
      <c r="I61" s="15"/>
      <c r="J61" s="15"/>
    </row>
    <row r="62" spans="1:10" ht="12.75">
      <c r="A62" s="5">
        <v>3681</v>
      </c>
      <c r="C62" s="10" t="s">
        <v>31</v>
      </c>
      <c r="D62" s="15"/>
      <c r="E62" s="15"/>
      <c r="F62" s="15"/>
      <c r="G62" s="15"/>
      <c r="H62" s="15"/>
      <c r="I62" s="15"/>
      <c r="J62" s="15"/>
    </row>
    <row r="63" spans="1:10" ht="12.75">
      <c r="A63" s="5"/>
      <c r="B63" s="14">
        <v>368151</v>
      </c>
      <c r="C63" s="11" t="s">
        <v>48</v>
      </c>
      <c r="D63" s="15">
        <v>-1163000</v>
      </c>
      <c r="E63" s="15"/>
      <c r="F63" s="15"/>
      <c r="G63" s="15"/>
      <c r="H63" s="15"/>
      <c r="I63" s="15"/>
      <c r="J63" s="15">
        <f>SUM(D63:I63)</f>
        <v>-1163000</v>
      </c>
    </row>
    <row r="64" spans="1:10" ht="12.75">
      <c r="A64" s="5"/>
      <c r="B64" s="14">
        <v>368152</v>
      </c>
      <c r="C64" s="11" t="s">
        <v>49</v>
      </c>
      <c r="D64" s="15">
        <f>300000</f>
        <v>300000</v>
      </c>
      <c r="E64" s="15"/>
      <c r="F64" s="15"/>
      <c r="G64" s="15"/>
      <c r="H64" s="15"/>
      <c r="I64" s="15"/>
      <c r="J64" s="15">
        <f>SUM(D64:I64)</f>
        <v>300000</v>
      </c>
    </row>
    <row r="65" spans="1:10" ht="13.5" thickBot="1">
      <c r="A65" s="5"/>
      <c r="B65" s="14">
        <v>368116</v>
      </c>
      <c r="C65" s="11" t="s">
        <v>37</v>
      </c>
      <c r="D65" s="15">
        <v>950000</v>
      </c>
      <c r="E65" s="15"/>
      <c r="F65" s="15"/>
      <c r="G65" s="15"/>
      <c r="H65" s="15"/>
      <c r="I65" s="15"/>
      <c r="J65" s="15">
        <f>SUM(D65:I65)</f>
        <v>950000</v>
      </c>
    </row>
    <row r="66" spans="1:10" ht="13.5" thickBot="1">
      <c r="A66" s="5"/>
      <c r="C66" s="12" t="s">
        <v>38</v>
      </c>
      <c r="D66" s="33">
        <f>SUM(D63:D65)</f>
        <v>87000</v>
      </c>
      <c r="E66" s="33"/>
      <c r="F66" s="33"/>
      <c r="G66" s="33"/>
      <c r="H66" s="33"/>
      <c r="I66" s="33"/>
      <c r="J66" s="33">
        <f>SUM(J63:J65)</f>
        <v>87000</v>
      </c>
    </row>
    <row r="67" spans="1:10" ht="12.75">
      <c r="A67" s="5"/>
      <c r="C67" s="10"/>
      <c r="D67" s="40"/>
      <c r="E67" s="40"/>
      <c r="F67" s="40"/>
      <c r="G67" s="40"/>
      <c r="H67" s="40"/>
      <c r="I67" s="40"/>
      <c r="J67" s="40"/>
    </row>
    <row r="68" spans="1:10" ht="12.75">
      <c r="A68" s="5">
        <v>3771</v>
      </c>
      <c r="B68" s="14" t="s">
        <v>0</v>
      </c>
      <c r="C68" s="10" t="s">
        <v>66</v>
      </c>
      <c r="D68" s="15"/>
      <c r="E68" s="15"/>
      <c r="F68" s="15"/>
      <c r="G68" s="15"/>
      <c r="H68" s="15"/>
      <c r="I68" s="15"/>
      <c r="J68" s="15"/>
    </row>
    <row r="69" spans="1:10" ht="12.75">
      <c r="A69" s="5"/>
      <c r="B69" s="14">
        <v>377187</v>
      </c>
      <c r="C69" s="11" t="s">
        <v>68</v>
      </c>
      <c r="D69" s="15">
        <v>269495</v>
      </c>
      <c r="E69" s="15"/>
      <c r="F69" s="15"/>
      <c r="G69" s="15"/>
      <c r="H69" s="15"/>
      <c r="I69" s="15"/>
      <c r="J69" s="15">
        <f>SUM(D69:I69)</f>
        <v>269495</v>
      </c>
    </row>
    <row r="70" spans="1:10" ht="13.5" thickBot="1">
      <c r="A70" s="5"/>
      <c r="B70" s="14">
        <v>377188</v>
      </c>
      <c r="C70" s="11" t="s">
        <v>72</v>
      </c>
      <c r="D70" s="15">
        <v>418705</v>
      </c>
      <c r="E70" s="15"/>
      <c r="F70" s="15"/>
      <c r="G70" s="15"/>
      <c r="H70" s="15"/>
      <c r="I70" s="15"/>
      <c r="J70" s="15">
        <f>SUM(D70:I70)</f>
        <v>418705</v>
      </c>
    </row>
    <row r="71" spans="1:10" ht="13.5" thickBot="1">
      <c r="A71" s="5"/>
      <c r="C71" s="12" t="s">
        <v>67</v>
      </c>
      <c r="D71" s="33">
        <f>SUM(D69:D70)</f>
        <v>688200</v>
      </c>
      <c r="E71" s="33"/>
      <c r="F71" s="33"/>
      <c r="G71" s="33"/>
      <c r="H71" s="33"/>
      <c r="I71" s="33"/>
      <c r="J71" s="37">
        <f>SUM(J69:J70)</f>
        <v>688200</v>
      </c>
    </row>
    <row r="72" spans="1:10" ht="12.75">
      <c r="A72" s="5"/>
      <c r="C72" s="10"/>
      <c r="D72" s="15"/>
      <c r="E72" s="15"/>
      <c r="F72" s="15"/>
      <c r="G72" s="15"/>
      <c r="H72" s="15"/>
      <c r="I72" s="15"/>
      <c r="J72" s="15"/>
    </row>
    <row r="73" spans="1:10" ht="15" customHeight="1">
      <c r="A73" s="5">
        <v>3781</v>
      </c>
      <c r="C73" s="17" t="s">
        <v>19</v>
      </c>
      <c r="D73" s="15"/>
      <c r="E73" s="15"/>
      <c r="F73" s="15"/>
      <c r="G73" s="15"/>
      <c r="H73" s="15"/>
      <c r="I73" s="15"/>
      <c r="J73" s="15"/>
    </row>
    <row r="74" spans="1:10" ht="15" customHeight="1">
      <c r="A74" s="50"/>
      <c r="B74" s="51">
        <v>378201</v>
      </c>
      <c r="C74" s="11" t="s">
        <v>88</v>
      </c>
      <c r="D74" s="52">
        <v>1786009</v>
      </c>
      <c r="E74" s="52"/>
      <c r="F74" s="52"/>
      <c r="G74" s="52"/>
      <c r="H74" s="52"/>
      <c r="I74" s="52"/>
      <c r="J74" s="52">
        <v>1786009</v>
      </c>
    </row>
    <row r="75" spans="1:10" ht="13.5" thickBot="1">
      <c r="A75" s="5"/>
      <c r="B75" s="14">
        <v>378210</v>
      </c>
      <c r="C75" s="3" t="s">
        <v>20</v>
      </c>
      <c r="D75" s="15">
        <v>80000</v>
      </c>
      <c r="E75" s="15"/>
      <c r="F75" s="15"/>
      <c r="G75" s="15"/>
      <c r="H75" s="15"/>
      <c r="I75" s="15"/>
      <c r="J75" s="15">
        <f>SUM(D75:I75)</f>
        <v>80000</v>
      </c>
    </row>
    <row r="76" spans="1:10" ht="13.5" thickBot="1">
      <c r="A76" s="5"/>
      <c r="C76" s="12" t="s">
        <v>21</v>
      </c>
      <c r="D76" s="33">
        <f>SUM(D74:D75)</f>
        <v>1866009</v>
      </c>
      <c r="E76" s="33"/>
      <c r="F76" s="33"/>
      <c r="G76" s="33"/>
      <c r="H76" s="33"/>
      <c r="I76" s="33"/>
      <c r="J76" s="33">
        <f>SUM(J74:J75)</f>
        <v>1866009</v>
      </c>
    </row>
    <row r="77" spans="1:10" ht="12.75">
      <c r="A77" s="5"/>
      <c r="D77" s="15"/>
      <c r="E77" s="15"/>
      <c r="F77" s="15"/>
      <c r="G77" s="15"/>
      <c r="H77" s="15"/>
      <c r="I77" s="15"/>
      <c r="J77" s="15"/>
    </row>
    <row r="78" spans="1:10" ht="12.75">
      <c r="A78" s="5">
        <v>3840</v>
      </c>
      <c r="C78" s="17" t="s">
        <v>32</v>
      </c>
      <c r="D78" s="15"/>
      <c r="E78" s="15"/>
      <c r="F78" s="15"/>
      <c r="G78" s="15"/>
      <c r="H78" s="15"/>
      <c r="I78" s="15"/>
      <c r="J78" s="15"/>
    </row>
    <row r="79" spans="1:10" ht="13.5" thickBot="1">
      <c r="A79" s="5"/>
      <c r="B79" s="14">
        <v>384006</v>
      </c>
      <c r="C79" s="41" t="s">
        <v>33</v>
      </c>
      <c r="D79" s="15">
        <v>-163000</v>
      </c>
      <c r="E79" s="15"/>
      <c r="F79" s="15"/>
      <c r="G79" s="15"/>
      <c r="H79" s="15"/>
      <c r="I79" s="15"/>
      <c r="J79" s="15">
        <f>SUM(D79:I79)</f>
        <v>-163000</v>
      </c>
    </row>
    <row r="80" spans="1:10" ht="13.5" thickBot="1">
      <c r="A80" s="5"/>
      <c r="C80" s="12" t="s">
        <v>34</v>
      </c>
      <c r="D80" s="33">
        <f>SUM(D79)</f>
        <v>-163000</v>
      </c>
      <c r="E80" s="33"/>
      <c r="F80" s="33"/>
      <c r="G80" s="33"/>
      <c r="H80" s="33"/>
      <c r="I80" s="33"/>
      <c r="J80" s="33">
        <f>SUM(J79)</f>
        <v>-163000</v>
      </c>
    </row>
    <row r="81" spans="1:10" ht="12.75">
      <c r="A81" s="5"/>
      <c r="C81" s="17"/>
      <c r="D81" s="15"/>
      <c r="E81" s="15"/>
      <c r="F81" s="15"/>
      <c r="G81" s="15"/>
      <c r="H81" s="15"/>
      <c r="I81" s="15"/>
      <c r="J81" s="15"/>
    </row>
    <row r="82" spans="1:10" ht="12.75">
      <c r="A82" s="5">
        <v>3951</v>
      </c>
      <c r="C82" s="17" t="s">
        <v>16</v>
      </c>
      <c r="D82" s="15"/>
      <c r="E82" s="15"/>
      <c r="F82" s="15"/>
      <c r="G82" s="15"/>
      <c r="H82" s="15"/>
      <c r="I82" s="15"/>
      <c r="J82" s="15"/>
    </row>
    <row r="83" spans="1:10" ht="12.75">
      <c r="A83" s="5"/>
      <c r="B83" s="14">
        <v>395698</v>
      </c>
      <c r="C83" s="3" t="s">
        <v>17</v>
      </c>
      <c r="D83" s="15">
        <f>225000-48960</f>
        <v>176040</v>
      </c>
      <c r="E83" s="34"/>
      <c r="F83" s="15"/>
      <c r="G83" s="15"/>
      <c r="H83" s="15"/>
      <c r="I83" s="15"/>
      <c r="J83" s="15">
        <f>SUM(D83:I83)</f>
        <v>176040</v>
      </c>
    </row>
    <row r="84" spans="1:10" ht="12.75">
      <c r="A84" s="5"/>
      <c r="B84" s="14">
        <v>395683</v>
      </c>
      <c r="C84" s="3" t="s">
        <v>51</v>
      </c>
      <c r="D84" s="15">
        <v>137375</v>
      </c>
      <c r="E84" s="15"/>
      <c r="F84" s="15"/>
      <c r="G84" s="15"/>
      <c r="H84" s="15"/>
      <c r="I84" s="15"/>
      <c r="J84" s="15">
        <f>SUM(D84:I84)</f>
        <v>137375</v>
      </c>
    </row>
    <row r="85" spans="1:10" ht="13.5" thickBot="1">
      <c r="A85" s="5"/>
      <c r="B85" s="14">
        <v>395702</v>
      </c>
      <c r="C85" s="11" t="s">
        <v>81</v>
      </c>
      <c r="D85" s="15">
        <v>-206994</v>
      </c>
      <c r="E85" s="15"/>
      <c r="F85" s="15"/>
      <c r="G85" s="15"/>
      <c r="H85" s="15"/>
      <c r="I85" s="15"/>
      <c r="J85" s="15">
        <f>SUM(D85:I85)</f>
        <v>-206994</v>
      </c>
    </row>
    <row r="86" spans="1:10" ht="13.5" thickBot="1">
      <c r="A86" s="5"/>
      <c r="C86" s="12" t="s">
        <v>18</v>
      </c>
      <c r="D86" s="33">
        <f>SUM(D83:D85)</f>
        <v>106421</v>
      </c>
      <c r="E86" s="33"/>
      <c r="F86" s="33"/>
      <c r="G86" s="33"/>
      <c r="H86" s="33"/>
      <c r="I86" s="33"/>
      <c r="J86" s="33">
        <f>SUM(J83:J85)</f>
        <v>106421</v>
      </c>
    </row>
    <row r="87" ht="12.75">
      <c r="A87" s="5"/>
    </row>
    <row r="88" spans="1:4" ht="12.75">
      <c r="A88" s="5"/>
      <c r="C88" s="42" t="s">
        <v>84</v>
      </c>
      <c r="D88" s="46">
        <f>SUM(D6:D86)/2</f>
        <v>26268517</v>
      </c>
    </row>
    <row r="89" spans="1:10" ht="12.75">
      <c r="A89" s="5"/>
      <c r="C89" s="3" t="s">
        <v>39</v>
      </c>
      <c r="D89" s="4">
        <f>SUM(D6:D86)/2</f>
        <v>26268517</v>
      </c>
      <c r="E89" s="43">
        <f>SUM(D7:D86)/2</f>
        <v>26268517</v>
      </c>
      <c r="J89" s="44" t="s">
        <v>0</v>
      </c>
    </row>
    <row r="90" spans="1:10" ht="12.75">
      <c r="A90" s="5"/>
      <c r="D90" s="4"/>
      <c r="J90" s="43" t="s">
        <v>0</v>
      </c>
    </row>
    <row r="91" spans="1:10" ht="12.75">
      <c r="A91" s="5"/>
      <c r="C91" s="3" t="s">
        <v>40</v>
      </c>
      <c r="D91" s="54">
        <v>1760801</v>
      </c>
      <c r="J91" s="43" t="s">
        <v>0</v>
      </c>
    </row>
    <row r="92" spans="1:4" ht="12.75">
      <c r="A92" s="5"/>
      <c r="D92" s="4"/>
    </row>
    <row r="93" spans="1:4" ht="15">
      <c r="A93" s="5"/>
      <c r="C93" s="3" t="s">
        <v>41</v>
      </c>
      <c r="D93" s="45">
        <v>0</v>
      </c>
    </row>
    <row r="94" spans="1:4" ht="12.75">
      <c r="A94" s="5"/>
      <c r="D94" s="4"/>
    </row>
    <row r="95" spans="1:6" ht="15.75">
      <c r="A95" s="5"/>
      <c r="C95" s="17" t="s">
        <v>42</v>
      </c>
      <c r="D95" s="46">
        <f>SUM(D89:D93)</f>
        <v>28029318</v>
      </c>
      <c r="E95" s="53"/>
      <c r="F95" s="3" t="s">
        <v>0</v>
      </c>
    </row>
    <row r="96" spans="1:4" ht="12.75">
      <c r="A96" s="5"/>
      <c r="D96" s="4"/>
    </row>
    <row r="97" spans="2:4" s="32" customFormat="1" ht="12.75">
      <c r="B97" s="47"/>
      <c r="D97" s="38"/>
    </row>
    <row r="98" spans="1:10" s="32" customFormat="1" ht="12.75">
      <c r="A98" s="48"/>
      <c r="B98" s="47" t="s">
        <v>0</v>
      </c>
      <c r="C98" s="10" t="s">
        <v>0</v>
      </c>
      <c r="D98" s="49" t="s">
        <v>0</v>
      </c>
      <c r="E98" s="38"/>
      <c r="F98" s="38"/>
      <c r="G98" s="38"/>
      <c r="H98" s="38"/>
      <c r="I98" s="38"/>
      <c r="J98" s="38">
        <f>SUM(D98:I98)</f>
        <v>0</v>
      </c>
    </row>
    <row r="99" s="32" customFormat="1" ht="12.75">
      <c r="B99" s="47"/>
    </row>
  </sheetData>
  <printOptions horizontalCentered="1" verticalCentered="1"/>
  <pageMargins left="0.2" right="0.2" top="0.31" bottom="0.25" header="0.25" footer="0.18"/>
  <pageSetup horizontalDpi="600" verticalDpi="600" orientation="landscape" scale="80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Masuo, Janet</cp:lastModifiedBy>
  <cp:lastPrinted>2006-07-24T18:42:37Z</cp:lastPrinted>
  <dcterms:created xsi:type="dcterms:W3CDTF">2006-03-01T19:36:32Z</dcterms:created>
  <dcterms:modified xsi:type="dcterms:W3CDTF">2006-07-25T15:55:32Z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1072914889</vt:i4>
  </property>
  <property fmtid="{D5CDD505-2E9C-101B-9397-08002B2CF9AE}" pid="3" name="_EmailSubject">
    <vt:lpwstr>Amendments for CIP omnibus</vt:lpwstr>
  </property>
  <property fmtid="{D5CDD505-2E9C-101B-9397-08002B2CF9AE}" pid="4" name="_AuthorEmail">
    <vt:lpwstr>Polly.StJohn@METROKC.GOV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