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9120" activeTab="1"/>
  </bookViews>
  <sheets>
    <sheet name="CSP original" sheetId="1" r:id="rId1"/>
    <sheet name="CSP revised" sheetId="2" r:id="rId2"/>
  </sheets>
  <definedNames>
    <definedName name="_xlnm.Print_Area" localSheetId="0">'CSP original'!$A$1:$H$39</definedName>
    <definedName name="_xlnm.Print_Area" localSheetId="1">'CSP revised'!$A$1:$H$38</definedName>
  </definedNames>
  <calcPr fullCalcOnLoad="1"/>
</workbook>
</file>

<file path=xl/sharedStrings.xml><?xml version="1.0" encoding="utf-8"?>
<sst xmlns="http://schemas.openxmlformats.org/spreadsheetml/2006/main" count="81" uniqueCount="56">
  <si>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</si>
  <si>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</si>
  <si>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</si>
  <si>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</si>
  <si>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</si>
  <si>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</si>
  <si>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</si>
  <si>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</si>
  <si>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</si>
  <si>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</si>
  <si>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</si>
  <si>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</si>
  <si>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</si>
  <si>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</si>
  <si>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</si>
  <si>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</si>
  <si>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</si>
  <si>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</si>
  <si>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</si>
  <si>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Parks Division, DNRP</t>
  </si>
  <si>
    <t>Katy Terry</t>
  </si>
  <si>
    <t>Supplies and Services</t>
  </si>
  <si>
    <t>Parks Levy Fund/Parks</t>
  </si>
  <si>
    <t>Expansion Levy</t>
  </si>
  <si>
    <t>Salary</t>
  </si>
  <si>
    <t>Benefits</t>
  </si>
  <si>
    <t>Darcia Thurman</t>
  </si>
  <si>
    <t>***  Out year inflation is 5% based on the Parks Division financial plan.</t>
  </si>
  <si>
    <t xml:space="preserve">*  The above revenues and expenditures are in the 2008 Executive Proposed budget.  </t>
  </si>
  <si>
    <t xml:space="preserve">**  Title II transfers the custodianship of natural lands to the Parks Division. Parks has maintained these lands over the course of the 2004-2007 Levy and will continue maintenance with the transfer of custodianship. </t>
  </si>
  <si>
    <t>Ordinance/Motion No.   2007-XXXX</t>
  </si>
  <si>
    <t>Ordinance amending Title 2 relating to the duties of divisions of the department of natural resources and parks</t>
  </si>
  <si>
    <t>Ordinance/Motion No.  2007-XXXX</t>
  </si>
  <si>
    <t xml:space="preserve">Title:  Ordinance amending Title 2 relating to the duties of divisions of the department of natural resources and parks   </t>
  </si>
  <si>
    <t xml:space="preserve">Note Prepared By:  Katy Terry  </t>
  </si>
  <si>
    <t>Affected Agency and/or Agencies:  Parks and Recreation Division and Water and Land Resources Division</t>
  </si>
  <si>
    <t>Parks Operating Levy Fund/Parks</t>
  </si>
  <si>
    <t>Parks Capital Fund 3580</t>
  </si>
  <si>
    <t>Fund Code</t>
  </si>
  <si>
    <t>Parks Operating Levy proceeds</t>
  </si>
  <si>
    <t xml:space="preserve">**  Title II transfers the custodianship of natural lands to the Parks Division.  Parks has maintained these lands over the course of the 2004-2007 Levy and will continue maintenance with the transfer of custodianship. </t>
  </si>
  <si>
    <t>***  Out-year inflation is 5% based on the Parks Division financial plan.</t>
  </si>
  <si>
    <t>Department Code</t>
  </si>
  <si>
    <t>Revenue Source</t>
  </si>
  <si>
    <t>SWM Local Drainange Services Fund/WLRD</t>
  </si>
  <si>
    <t>0640</t>
  </si>
  <si>
    <t>SWM fee</t>
  </si>
  <si>
    <t>SWM Non-Bond CIP Fund /WLRD</t>
  </si>
  <si>
    <t>Capital</t>
  </si>
  <si>
    <t>0745</t>
  </si>
  <si>
    <t>SWM Non-Bond CIP Fund/WLRD</t>
  </si>
  <si>
    <t xml:space="preserve">*  2008 revenues and expenditures are included in the 2008 Executive Proposed budget.  </t>
  </si>
  <si>
    <t>Note Reviewed By:  Darcia Thurman/Krista Camenzind</t>
  </si>
  <si>
    <t>Parks, Rec and Open Space Fund 3160</t>
  </si>
  <si>
    <t>0845</t>
  </si>
  <si>
    <t>****  Supplies and Services for 2007 includes loan out labor, which results in a negative expenditure.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</si>
</sst>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Alignment="1">
      <alignment wrapText="1"/>
    </xf>
    <xf numFmtId="167" fontId="4" fillId="0" borderId="16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C6" sqref="C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30</v>
      </c>
      <c r="B3" s="9"/>
      <c r="C3" s="10"/>
      <c r="D3" s="10"/>
      <c r="E3" s="10"/>
      <c r="F3" s="10"/>
      <c r="G3" s="10"/>
      <c r="H3" s="11"/>
      <c r="I3" s="7"/>
    </row>
    <row r="4" spans="1:9" ht="28.5" customHeight="1">
      <c r="A4" s="12" t="s">
        <v>1</v>
      </c>
      <c r="B4" s="84" t="s">
        <v>31</v>
      </c>
      <c r="C4" s="84"/>
      <c r="D4" s="84"/>
      <c r="E4" s="84"/>
      <c r="F4" s="84"/>
      <c r="G4" s="84"/>
      <c r="H4" s="85"/>
      <c r="I4" s="7"/>
    </row>
    <row r="5" spans="1:8" ht="18" customHeight="1">
      <c r="A5" s="13" t="s">
        <v>2</v>
      </c>
      <c r="B5" s="14"/>
      <c r="C5" s="14" t="s">
        <v>19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26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27">
      <c r="A13" s="26" t="s">
        <v>22</v>
      </c>
      <c r="B13" s="27"/>
      <c r="C13" s="32">
        <v>1451</v>
      </c>
      <c r="D13" s="41" t="s">
        <v>23</v>
      </c>
      <c r="E13" s="56">
        <v>152403</v>
      </c>
      <c r="F13" s="56">
        <f>E13*1.05</f>
        <v>160023.15</v>
      </c>
      <c r="G13" s="57">
        <f>F13*1.05</f>
        <v>168024.3075</v>
      </c>
      <c r="H13" s="58">
        <f>G13*1.05</f>
        <v>176425.522875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152403</v>
      </c>
      <c r="F16" s="65">
        <f>SUM(F13:F15)</f>
        <v>160023.15</v>
      </c>
      <c r="G16" s="65">
        <f>SUM(G13:G15)</f>
        <v>168024.3075</v>
      </c>
      <c r="H16" s="66">
        <f>SUM(H13:H15)</f>
        <v>176425.522875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0"/>
      <c r="C20" s="28" t="s">
        <v>10</v>
      </c>
      <c r="D20" s="28"/>
      <c r="E20" s="68"/>
      <c r="F20" s="68"/>
      <c r="G20" s="69"/>
      <c r="H20" s="70"/>
    </row>
    <row r="21" spans="1:8" ht="13.5">
      <c r="A21" s="26" t="s">
        <v>22</v>
      </c>
      <c r="B21" s="40"/>
      <c r="C21" s="32">
        <v>1451</v>
      </c>
      <c r="D21" s="28" t="s">
        <v>18</v>
      </c>
      <c r="E21" s="59">
        <v>152403</v>
      </c>
      <c r="F21" s="59">
        <f>E21*1.05</f>
        <v>160023.15</v>
      </c>
      <c r="G21" s="60">
        <f>F21*1.05</f>
        <v>168024.3075</v>
      </c>
      <c r="H21" s="61">
        <f>G21*1.05</f>
        <v>176425.522875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152403</v>
      </c>
      <c r="F24" s="65">
        <f>SUM(F21:F23)</f>
        <v>160023.15</v>
      </c>
      <c r="G24" s="65">
        <f>SUM(G21:G23)</f>
        <v>168024.3075</v>
      </c>
      <c r="H24" s="66">
        <f>SUM(H21:H23)</f>
        <v>176425.522875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23">
        <v>2008</v>
      </c>
      <c r="F27" s="23">
        <v>2009</v>
      </c>
      <c r="G27" s="24">
        <v>2010</v>
      </c>
      <c r="H27" s="25">
        <v>2011</v>
      </c>
      <c r="I27" s="45"/>
      <c r="J27" s="45"/>
    </row>
    <row r="28" spans="1:10" ht="18" customHeight="1">
      <c r="A28" s="75" t="s">
        <v>24</v>
      </c>
      <c r="B28" s="45"/>
      <c r="C28" s="46"/>
      <c r="D28" s="47"/>
      <c r="E28" s="78">
        <v>85790</v>
      </c>
      <c r="F28" s="59">
        <f aca="true" t="shared" si="0" ref="F28:H30">E28*1.05</f>
        <v>90079.5</v>
      </c>
      <c r="G28" s="59">
        <f t="shared" si="0"/>
        <v>94583.475</v>
      </c>
      <c r="H28" s="61">
        <f t="shared" si="0"/>
        <v>99312.64875000001</v>
      </c>
      <c r="I28" s="45"/>
      <c r="J28" s="45"/>
    </row>
    <row r="29" spans="1:10" ht="18" customHeight="1">
      <c r="A29" s="76" t="s">
        <v>25</v>
      </c>
      <c r="B29" s="27"/>
      <c r="C29" s="27"/>
      <c r="D29" s="40"/>
      <c r="E29" s="78">
        <v>27631</v>
      </c>
      <c r="F29" s="59">
        <f>E29*1.05</f>
        <v>29012.550000000003</v>
      </c>
      <c r="G29" s="59">
        <f t="shared" si="0"/>
        <v>30463.177500000005</v>
      </c>
      <c r="H29" s="61">
        <f t="shared" si="0"/>
        <v>31986.336375000006</v>
      </c>
      <c r="I29" s="48"/>
      <c r="J29" s="48"/>
    </row>
    <row r="30" spans="1:10" ht="18" customHeight="1">
      <c r="A30" s="75" t="s">
        <v>21</v>
      </c>
      <c r="B30" s="27"/>
      <c r="C30" s="27"/>
      <c r="D30" s="40"/>
      <c r="E30" s="59">
        <v>38982</v>
      </c>
      <c r="F30" s="59">
        <f>E30*1.05</f>
        <v>40931.1</v>
      </c>
      <c r="G30" s="59">
        <f t="shared" si="0"/>
        <v>42977.655</v>
      </c>
      <c r="H30" s="61">
        <f t="shared" si="0"/>
        <v>45126.53775</v>
      </c>
      <c r="I30" s="48"/>
      <c r="J30" s="48"/>
    </row>
    <row r="31" spans="1:8" ht="18" customHeight="1">
      <c r="A31" s="49"/>
      <c r="B31" s="50"/>
      <c r="C31" s="50"/>
      <c r="D31" s="51"/>
      <c r="E31" s="71"/>
      <c r="F31" s="72"/>
      <c r="G31" s="72"/>
      <c r="H31" s="73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152403</v>
      </c>
      <c r="F32" s="65">
        <f>SUM(F28:F31)</f>
        <v>160023.15</v>
      </c>
      <c r="G32" s="65">
        <f>SUM(G28:G31)</f>
        <v>168024.3075</v>
      </c>
      <c r="H32" s="66">
        <f>SUM(H28:H31)</f>
        <v>176425.52287500002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3.5">
      <c r="A34" s="86" t="s">
        <v>28</v>
      </c>
      <c r="B34" s="86"/>
      <c r="C34" s="86"/>
      <c r="D34" s="86"/>
      <c r="E34" s="86"/>
      <c r="F34" s="86"/>
      <c r="G34" s="86"/>
      <c r="H34" s="86"/>
      <c r="I34" s="53"/>
      <c r="J34" s="53"/>
    </row>
    <row r="35" spans="1:10" ht="29.25" customHeight="1">
      <c r="A35" s="84" t="s">
        <v>29</v>
      </c>
      <c r="B35" s="84"/>
      <c r="C35" s="84"/>
      <c r="D35" s="84"/>
      <c r="E35" s="84"/>
      <c r="F35" s="84"/>
      <c r="G35" s="84"/>
      <c r="H35" s="84"/>
      <c r="I35" s="53"/>
      <c r="J35" s="53"/>
    </row>
    <row r="36" spans="1:10" ht="13.5">
      <c r="A36" s="86" t="s">
        <v>27</v>
      </c>
      <c r="B36" s="86"/>
      <c r="C36" s="86"/>
      <c r="D36" s="86"/>
      <c r="E36" s="86"/>
      <c r="F36" s="86"/>
      <c r="G36" s="86"/>
      <c r="H36" s="86"/>
      <c r="I36" s="53"/>
      <c r="J36" s="53"/>
    </row>
    <row r="37" spans="1:8" ht="12.75">
      <c r="A37" s="77"/>
      <c r="B37" s="77"/>
      <c r="C37" s="77"/>
      <c r="D37" s="77"/>
      <c r="E37" s="77"/>
      <c r="F37" s="77"/>
      <c r="G37" s="77"/>
      <c r="H37" s="77"/>
    </row>
    <row r="38" spans="1:8" ht="13.5">
      <c r="A38" s="54"/>
      <c r="B38" s="19"/>
      <c r="C38" s="19"/>
      <c r="D38" s="19"/>
      <c r="E38" s="74"/>
      <c r="F38" s="74"/>
      <c r="G38" s="74"/>
      <c r="H38" s="74"/>
    </row>
    <row r="40" ht="12.75">
      <c r="A40" s="55"/>
    </row>
  </sheetData>
  <mergeCells count="4">
    <mergeCell ref="B4:H4"/>
    <mergeCell ref="A35:H35"/>
    <mergeCell ref="A36:H36"/>
    <mergeCell ref="A34:H34"/>
  </mergeCells>
  <printOptions/>
  <pageMargins left="0.77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140625" style="5" bestFit="1" customWidth="1"/>
    <col min="4" max="4" width="16.281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32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33</v>
      </c>
      <c r="B4" s="79"/>
      <c r="C4" s="79"/>
      <c r="D4" s="79"/>
      <c r="E4" s="79"/>
      <c r="F4" s="79"/>
      <c r="G4" s="79"/>
      <c r="H4" s="80"/>
      <c r="I4" s="7"/>
    </row>
    <row r="5" spans="1:8" ht="18" customHeight="1">
      <c r="A5" s="13" t="s">
        <v>35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52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36" customHeight="1">
      <c r="A11" s="21" t="s">
        <v>7</v>
      </c>
      <c r="B11" s="22"/>
      <c r="C11" s="81" t="s">
        <v>38</v>
      </c>
      <c r="D11" s="81" t="s">
        <v>43</v>
      </c>
      <c r="E11" s="23">
        <v>2007</v>
      </c>
      <c r="F11" s="23">
        <v>2008</v>
      </c>
      <c r="G11" s="24">
        <v>2009</v>
      </c>
      <c r="H11" s="25">
        <v>2010</v>
      </c>
    </row>
    <row r="12" spans="1:8" ht="27">
      <c r="A12" s="26" t="s">
        <v>36</v>
      </c>
      <c r="B12" s="27"/>
      <c r="C12" s="32">
        <v>1451</v>
      </c>
      <c r="D12" s="41" t="s">
        <v>37</v>
      </c>
      <c r="E12" s="56">
        <v>0</v>
      </c>
      <c r="F12" s="56">
        <v>152403</v>
      </c>
      <c r="G12" s="57">
        <f aca="true" t="shared" si="0" ref="G12:H14">F12*1.05</f>
        <v>160023.15</v>
      </c>
      <c r="H12" s="58">
        <f t="shared" si="0"/>
        <v>168024.3075</v>
      </c>
    </row>
    <row r="13" spans="1:8" ht="40.5">
      <c r="A13" s="26" t="s">
        <v>36</v>
      </c>
      <c r="B13" s="27"/>
      <c r="C13" s="32">
        <v>1451</v>
      </c>
      <c r="D13" s="41" t="s">
        <v>53</v>
      </c>
      <c r="E13" s="59">
        <v>0</v>
      </c>
      <c r="F13" s="59">
        <v>124048</v>
      </c>
      <c r="G13" s="57">
        <f t="shared" si="0"/>
        <v>130250.40000000001</v>
      </c>
      <c r="H13" s="58">
        <f t="shared" si="0"/>
        <v>136762.92</v>
      </c>
    </row>
    <row r="14" spans="1:8" ht="27">
      <c r="A14" s="26" t="s">
        <v>36</v>
      </c>
      <c r="B14" s="27"/>
      <c r="C14" s="32">
        <v>1451</v>
      </c>
      <c r="D14" s="41" t="s">
        <v>39</v>
      </c>
      <c r="E14" s="59">
        <v>0</v>
      </c>
      <c r="F14" s="59">
        <v>108327</v>
      </c>
      <c r="G14" s="57">
        <f t="shared" si="0"/>
        <v>113743.35</v>
      </c>
      <c r="H14" s="58">
        <f t="shared" si="0"/>
        <v>119430.51750000002</v>
      </c>
    </row>
    <row r="15" spans="1:8" ht="30" customHeight="1">
      <c r="A15" s="89" t="s">
        <v>44</v>
      </c>
      <c r="B15" s="90"/>
      <c r="C15" s="32">
        <v>1211</v>
      </c>
      <c r="D15" s="28" t="s">
        <v>46</v>
      </c>
      <c r="E15" s="59">
        <v>258883</v>
      </c>
      <c r="F15" s="59">
        <v>0</v>
      </c>
      <c r="G15" s="60">
        <v>0</v>
      </c>
      <c r="H15" s="61">
        <v>0</v>
      </c>
    </row>
    <row r="16" spans="1:8" ht="18" customHeight="1">
      <c r="A16" s="26" t="s">
        <v>47</v>
      </c>
      <c r="B16" s="27"/>
      <c r="C16" s="32">
        <v>3292</v>
      </c>
      <c r="D16" s="28" t="s">
        <v>46</v>
      </c>
      <c r="E16" s="59">
        <v>220000</v>
      </c>
      <c r="F16" s="59">
        <v>0</v>
      </c>
      <c r="G16" s="60">
        <v>0</v>
      </c>
      <c r="H16" s="61">
        <v>0</v>
      </c>
    </row>
    <row r="17" spans="1:8" ht="18" customHeight="1" thickBot="1">
      <c r="A17" s="35"/>
      <c r="B17" s="36" t="s">
        <v>12</v>
      </c>
      <c r="C17" s="37"/>
      <c r="D17" s="37"/>
      <c r="E17" s="65">
        <f>SUM(E12:E16)</f>
        <v>478883</v>
      </c>
      <c r="F17" s="65">
        <f>SUM(F12:F16)</f>
        <v>384778</v>
      </c>
      <c r="G17" s="65">
        <f>SUM(G12:G16)</f>
        <v>404016.9</v>
      </c>
      <c r="H17" s="66">
        <f>SUM(H12:H16)</f>
        <v>424217.74500000005</v>
      </c>
    </row>
    <row r="18" spans="1:8" ht="18" customHeight="1">
      <c r="A18" s="19"/>
      <c r="B18" s="19"/>
      <c r="C18" s="19"/>
      <c r="D18" s="19"/>
      <c r="E18" s="67"/>
      <c r="F18" s="67"/>
      <c r="G18" s="67"/>
      <c r="H18" s="67"/>
    </row>
    <row r="19" spans="1:8" ht="18" customHeight="1" thickBot="1">
      <c r="A19" s="39" t="s">
        <v>13</v>
      </c>
      <c r="B19" s="14"/>
      <c r="C19" s="14"/>
      <c r="D19" s="19"/>
      <c r="E19" s="67"/>
      <c r="F19" s="67"/>
      <c r="G19" s="67"/>
      <c r="H19" s="67"/>
    </row>
    <row r="20" spans="1:8" ht="36" customHeight="1">
      <c r="A20" s="21" t="s">
        <v>7</v>
      </c>
      <c r="B20" s="22"/>
      <c r="C20" s="81" t="s">
        <v>38</v>
      </c>
      <c r="D20" s="81" t="s">
        <v>42</v>
      </c>
      <c r="E20" s="23">
        <v>2007</v>
      </c>
      <c r="F20" s="23">
        <v>2008</v>
      </c>
      <c r="G20" s="24">
        <v>2009</v>
      </c>
      <c r="H20" s="25">
        <v>2010</v>
      </c>
    </row>
    <row r="21" spans="1:8" ht="13.5">
      <c r="A21" s="26" t="s">
        <v>22</v>
      </c>
      <c r="B21" s="40"/>
      <c r="C21" s="32">
        <v>1451</v>
      </c>
      <c r="D21" s="82" t="s">
        <v>45</v>
      </c>
      <c r="E21" s="59">
        <v>0</v>
      </c>
      <c r="F21" s="59">
        <f>152403+124048+108327</f>
        <v>384778</v>
      </c>
      <c r="G21" s="60">
        <f>F21*1.05</f>
        <v>404016.9</v>
      </c>
      <c r="H21" s="61">
        <f>G21*1.05</f>
        <v>424217.74500000005</v>
      </c>
    </row>
    <row r="22" spans="1:8" ht="27" customHeight="1">
      <c r="A22" s="89" t="s">
        <v>44</v>
      </c>
      <c r="B22" s="90"/>
      <c r="C22" s="32">
        <v>1211</v>
      </c>
      <c r="D22" s="83" t="s">
        <v>54</v>
      </c>
      <c r="E22" s="62">
        <v>258883</v>
      </c>
      <c r="F22" s="59">
        <v>0</v>
      </c>
      <c r="G22" s="60">
        <v>0</v>
      </c>
      <c r="H22" s="61">
        <v>0</v>
      </c>
    </row>
    <row r="23" spans="1:8" ht="13.5">
      <c r="A23" s="26" t="s">
        <v>50</v>
      </c>
      <c r="B23" s="27"/>
      <c r="C23" s="32">
        <v>3292</v>
      </c>
      <c r="D23" s="82" t="s">
        <v>49</v>
      </c>
      <c r="E23" s="59">
        <v>220000</v>
      </c>
      <c r="F23" s="59">
        <v>0</v>
      </c>
      <c r="G23" s="60">
        <v>0</v>
      </c>
      <c r="H23" s="61">
        <v>0</v>
      </c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478883</v>
      </c>
      <c r="F24" s="65">
        <f>SUM(F21:F23)</f>
        <v>384778</v>
      </c>
      <c r="G24" s="65">
        <f>SUM(G21:G23)</f>
        <v>404016.9</v>
      </c>
      <c r="H24" s="66">
        <f>SUM(H21:H23)</f>
        <v>424217.74500000005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23">
        <v>2007</v>
      </c>
      <c r="F27" s="23">
        <v>2008</v>
      </c>
      <c r="G27" s="24">
        <v>2009</v>
      </c>
      <c r="H27" s="25">
        <v>2010</v>
      </c>
      <c r="I27" s="45"/>
      <c r="J27" s="45"/>
    </row>
    <row r="28" spans="1:10" ht="18" customHeight="1">
      <c r="A28" s="75" t="s">
        <v>24</v>
      </c>
      <c r="B28" s="45"/>
      <c r="C28" s="46"/>
      <c r="D28" s="47"/>
      <c r="E28" s="59">
        <v>235282</v>
      </c>
      <c r="F28" s="78">
        <f>85790+67676+81816</f>
        <v>235282</v>
      </c>
      <c r="G28" s="59">
        <f aca="true" t="shared" si="1" ref="G28:H30">F28*1.05</f>
        <v>247046.1</v>
      </c>
      <c r="H28" s="61">
        <f t="shared" si="1"/>
        <v>259398.40500000003</v>
      </c>
      <c r="I28" s="45"/>
      <c r="J28" s="45"/>
    </row>
    <row r="29" spans="1:10" ht="18" customHeight="1">
      <c r="A29" s="76" t="s">
        <v>25</v>
      </c>
      <c r="B29" s="27"/>
      <c r="C29" s="27"/>
      <c r="D29" s="40"/>
      <c r="E29" s="59">
        <v>78569</v>
      </c>
      <c r="F29" s="78">
        <f>27103+24328+26511</f>
        <v>77942</v>
      </c>
      <c r="G29" s="59">
        <f t="shared" si="1"/>
        <v>81839.1</v>
      </c>
      <c r="H29" s="61">
        <f t="shared" si="1"/>
        <v>85931.05500000001</v>
      </c>
      <c r="I29" s="48"/>
      <c r="J29" s="48"/>
    </row>
    <row r="30" spans="1:10" ht="18" customHeight="1">
      <c r="A30" s="75" t="s">
        <v>21</v>
      </c>
      <c r="B30" s="27"/>
      <c r="C30" s="27"/>
      <c r="D30" s="40"/>
      <c r="E30" s="59">
        <v>-54968</v>
      </c>
      <c r="F30" s="59">
        <f>39510+32044</f>
        <v>71554</v>
      </c>
      <c r="G30" s="59">
        <f t="shared" si="1"/>
        <v>75131.7</v>
      </c>
      <c r="H30" s="61">
        <f t="shared" si="1"/>
        <v>78888.285</v>
      </c>
      <c r="I30" s="48"/>
      <c r="J30" s="48"/>
    </row>
    <row r="31" spans="1:8" ht="18" customHeight="1">
      <c r="A31" s="49" t="s">
        <v>48</v>
      </c>
      <c r="B31" s="50"/>
      <c r="C31" s="50"/>
      <c r="D31" s="51"/>
      <c r="E31" s="71">
        <v>220000</v>
      </c>
      <c r="F31" s="72">
        <v>0</v>
      </c>
      <c r="G31" s="72">
        <v>0</v>
      </c>
      <c r="H31" s="73">
        <v>0</v>
      </c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478883</v>
      </c>
      <c r="F32" s="65">
        <f>SUM(F28:F31)</f>
        <v>384778</v>
      </c>
      <c r="G32" s="65">
        <f>SUM(G28:G31)</f>
        <v>404016.9</v>
      </c>
      <c r="H32" s="66">
        <f>SUM(H28:H31)</f>
        <v>424217.745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3.5">
      <c r="A34" s="86" t="s">
        <v>51</v>
      </c>
      <c r="B34" s="86"/>
      <c r="C34" s="86"/>
      <c r="D34" s="86"/>
      <c r="E34" s="86"/>
      <c r="F34" s="86"/>
      <c r="G34" s="86"/>
      <c r="H34" s="86"/>
      <c r="I34" s="53"/>
      <c r="J34" s="53"/>
    </row>
    <row r="35" spans="1:10" ht="29.25" customHeight="1">
      <c r="A35" s="84" t="s">
        <v>40</v>
      </c>
      <c r="B35" s="84"/>
      <c r="C35" s="84"/>
      <c r="D35" s="84"/>
      <c r="E35" s="84"/>
      <c r="F35" s="84"/>
      <c r="G35" s="84"/>
      <c r="H35" s="84"/>
      <c r="I35" s="53"/>
      <c r="J35" s="53"/>
    </row>
    <row r="36" spans="1:10" ht="13.5">
      <c r="A36" s="86" t="s">
        <v>41</v>
      </c>
      <c r="B36" s="86"/>
      <c r="C36" s="86"/>
      <c r="D36" s="86"/>
      <c r="E36" s="86"/>
      <c r="F36" s="86"/>
      <c r="G36" s="86"/>
      <c r="H36" s="86"/>
      <c r="I36" s="53"/>
      <c r="J36" s="53"/>
    </row>
    <row r="37" spans="1:8" ht="12.75">
      <c r="A37" s="87" t="s">
        <v>55</v>
      </c>
      <c r="B37" s="88"/>
      <c r="C37" s="88"/>
      <c r="D37" s="88"/>
      <c r="E37" s="88"/>
      <c r="F37" s="88"/>
      <c r="G37" s="88"/>
      <c r="H37" s="88"/>
    </row>
    <row r="39" ht="12.75">
      <c r="A39" s="55"/>
    </row>
  </sheetData>
  <mergeCells count="6">
    <mergeCell ref="A37:H37"/>
    <mergeCell ref="A15:B15"/>
    <mergeCell ref="A22:B22"/>
    <mergeCell ref="A35:H35"/>
    <mergeCell ref="A36:H36"/>
    <mergeCell ref="A34:H3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2007-10-09T17:38:57Z</cp:lastPrinted>
  <dcterms:created xsi:type="dcterms:W3CDTF">1999-06-02T23:29:55Z</dcterms:created>
  <dcterms:modified xsi:type="dcterms:W3CDTF">2007-10-16T15:22:44Z</dcterms:modified>
  <cp:category/>
  <cp:version/>
  <cp:contentType/>
  <cp:contentStatus/>
</cp:coreProperties>
</file>