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640" windowHeight="7005" tabRatio="350" activeTab="1"/>
  </bookViews>
  <sheets>
    <sheet name="LapsedProjects" sheetId="1" r:id="rId1"/>
    <sheet name="FinPlan" sheetId="2" r:id="rId2"/>
    <sheet name="3XXXR" sheetId="3" r:id="rId3"/>
    <sheet name="3XXX " sheetId="4" r:id="rId4"/>
  </sheets>
  <definedNames>
    <definedName name="_xlnm.Print_Area" localSheetId="3">'3XXX '!$D$1:$V$239</definedName>
    <definedName name="_xlnm.Print_Area" localSheetId="0">'LapsedProjects'!$A$3:$R$44</definedName>
    <definedName name="_xlnm.Print_Titles" localSheetId="3">'3XXX '!$5:$9</definedName>
    <definedName name="_xlnm.Print_Titles" localSheetId="2">'3XXXR'!$4:$8</definedName>
    <definedName name="_xlnm.Print_Titles" localSheetId="0">'LapsedProjects'!$2:$3</definedName>
    <definedName name="Qry01_02_03Exp">#REF!</definedName>
    <definedName name="Z_61B39D1A_586E_42F5_A9EE_801581F74D23_.wvu.Cols" localSheetId="3" hidden="1">'3XXX '!$A:$C</definedName>
    <definedName name="Z_61B39D1A_586E_42F5_A9EE_801581F74D23_.wvu.PrintArea" localSheetId="3" hidden="1">'3XXX '!$D$1:$V$239</definedName>
    <definedName name="Z_61B39D1A_586E_42F5_A9EE_801581F74D23_.wvu.PrintTitles" localSheetId="3" hidden="1">'3XXX '!$5:$9</definedName>
    <definedName name="Z_B6156506_CAC7_44A3_8D6C_55DE1A9BAA34_.wvu.Cols" localSheetId="3" hidden="1">'3XXX '!$A:$C</definedName>
    <definedName name="Z_B6156506_CAC7_44A3_8D6C_55DE1A9BAA34_.wvu.PrintArea" localSheetId="3" hidden="1">'3XXX '!$D$1:$V$239</definedName>
    <definedName name="Z_B6156506_CAC7_44A3_8D6C_55DE1A9BAA34_.wvu.PrintTitles" localSheetId="3" hidden="1">'3XXX '!$5:$9</definedName>
  </definedNames>
  <calcPr fullCalcOnLoad="1"/>
</workbook>
</file>

<file path=xl/comments2.xml><?xml version="1.0" encoding="utf-8"?>
<comments xmlns="http://schemas.openxmlformats.org/spreadsheetml/2006/main">
  <authors>
    <author>recordj</author>
  </authors>
  <commentList>
    <comment ref="D23" authorId="0">
      <text>
        <r>
          <rPr>
            <sz val="8"/>
            <rFont val="Tahoma"/>
            <family val="0"/>
          </rPr>
          <t>Total revenues supporting carryover on revenue sheet, excluding fund balance.</t>
        </r>
      </text>
    </comment>
    <comment ref="D27" authorId="0">
      <text>
        <r>
          <rPr>
            <sz val="8"/>
            <rFont val="Tahoma"/>
            <family val="0"/>
          </rPr>
          <t>Total of 'Combined Carryover &amp; Ordinance' column on Expenditure Sheet.</t>
        </r>
      </text>
    </comment>
  </commentList>
</comments>
</file>

<file path=xl/comments3.xml><?xml version="1.0" encoding="utf-8"?>
<comments xmlns="http://schemas.openxmlformats.org/spreadsheetml/2006/main">
  <authors>
    <author>recordj</author>
  </authors>
  <commentList>
    <comment ref="R8" authorId="0">
      <text>
        <r>
          <rPr>
            <sz val="8"/>
            <rFont val="Tahoma"/>
            <family val="0"/>
          </rPr>
          <t>OMB:
If fund has multiple revenue sources, insert more columns here.</t>
        </r>
      </text>
    </comment>
  </commentList>
</comments>
</file>

<file path=xl/comments4.xml><?xml version="1.0" encoding="utf-8"?>
<comments xmlns="http://schemas.openxmlformats.org/spreadsheetml/2006/main">
  <authors>
    <author>recordj</author>
  </authors>
  <commentList>
    <comment ref="F9" authorId="0">
      <text>
        <r>
          <rPr>
            <sz val="8"/>
            <rFont val="Tahoma"/>
            <family val="0"/>
          </rPr>
          <t>OMB:
BOLD Master projects and ensure totals do not double count sub-projects and masters.</t>
        </r>
      </text>
    </comment>
    <comment ref="N9" authorId="0">
      <text>
        <r>
          <rPr>
            <sz val="8"/>
            <rFont val="Tahoma"/>
            <family val="0"/>
          </rPr>
          <t>OMB:
Use for any project adjustments less than $10.  These will not need to go into ordinance, or any net zero changes between master and sub-projects.</t>
        </r>
      </text>
    </comment>
    <comment ref="U9" authorId="0">
      <text>
        <r>
          <rPr>
            <sz val="8"/>
            <rFont val="Tahoma"/>
            <family val="0"/>
          </rPr>
          <t>OMB:
For Master Projects only.  Status s/b:  COMPLETED, CANCELLED, DELAYED, or ON SCHEDULE.</t>
        </r>
      </text>
    </comment>
  </commentList>
</comments>
</file>

<file path=xl/sharedStrings.xml><?xml version="1.0" encoding="utf-8"?>
<sst xmlns="http://schemas.openxmlformats.org/spreadsheetml/2006/main" count="3124" uniqueCount="694">
  <si>
    <t>Fund</t>
  </si>
  <si>
    <t>Fund Name</t>
  </si>
  <si>
    <t>Dept</t>
  </si>
  <si>
    <t>Program</t>
  </si>
  <si>
    <t>Master Project</t>
  </si>
  <si>
    <t>(Sub) Project</t>
  </si>
  <si>
    <t>Project Description</t>
  </si>
  <si>
    <t>2005 Budget</t>
  </si>
  <si>
    <t>2005 Expend</t>
  </si>
  <si>
    <t>2005 Balance Available</t>
  </si>
  <si>
    <t>Carryover</t>
  </si>
  <si>
    <t>Rounding</t>
  </si>
  <si>
    <t>CIP Rec Ordinance</t>
  </si>
  <si>
    <t>Combined Carryover &amp; Ordinance</t>
  </si>
  <si>
    <t>2006 Approp (Incl 04 CIP Rec)</t>
  </si>
  <si>
    <t>Total 2006 Budget</t>
  </si>
  <si>
    <t>Project Status</t>
  </si>
  <si>
    <t>StartDate</t>
  </si>
  <si>
    <t>000003951</t>
  </si>
  <si>
    <t xml:space="preserve">BLDG REPAIR/REPL SUBFUND </t>
  </si>
  <si>
    <t>0605</t>
  </si>
  <si>
    <t>60311</t>
  </si>
  <si>
    <t>395115</t>
  </si>
  <si>
    <t>AUKEEN DIV ADA UPGRADES</t>
  </si>
  <si>
    <t/>
  </si>
  <si>
    <t>01/01/2001</t>
  </si>
  <si>
    <t>395119</t>
  </si>
  <si>
    <t>SHORELINE DIV ADA UPGRADE</t>
  </si>
  <si>
    <t>395145</t>
  </si>
  <si>
    <t>KCCF MECHANICAL FEASIBILI</t>
  </si>
  <si>
    <t>01/01/2002</t>
  </si>
  <si>
    <t>395146</t>
  </si>
  <si>
    <t>RJC LAUNDRY OZONE CONVERS</t>
  </si>
  <si>
    <t>395147</t>
  </si>
  <si>
    <t>BLDG ENERGY CONSERVATION</t>
  </si>
  <si>
    <t>395200</t>
  </si>
  <si>
    <t>RECORDS/ELECTIONS SEISMIC</t>
  </si>
  <si>
    <t>395201</t>
  </si>
  <si>
    <t>GARAGE SEISMIC/DECK ASSES</t>
  </si>
  <si>
    <t>395202</t>
  </si>
  <si>
    <t>RENTON PH SEISMIC UPGRADE</t>
  </si>
  <si>
    <t>395204</t>
  </si>
  <si>
    <t>WHITE CTR PH SEISMIC UPGR</t>
  </si>
  <si>
    <t>395205</t>
  </si>
  <si>
    <t>YSC SEISMIC DETENTION GYM</t>
  </si>
  <si>
    <t>395212</t>
  </si>
  <si>
    <t>ISP - JH OPERATIONS</t>
  </si>
  <si>
    <t>01/01/2003</t>
  </si>
  <si>
    <t>395213</t>
  </si>
  <si>
    <t>JAIL HEALTH EQUIPMENT</t>
  </si>
  <si>
    <t>395214</t>
  </si>
  <si>
    <t>DAJD OMP</t>
  </si>
  <si>
    <t>395215</t>
  </si>
  <si>
    <t>JAIL HEALTH SUICIDE IMPRV</t>
  </si>
  <si>
    <t>395303</t>
  </si>
  <si>
    <t>AUDITOR INDEPEND OVRSIGHT</t>
  </si>
  <si>
    <t>395305</t>
  </si>
  <si>
    <t>4FL COURTHOUSE DESIGN</t>
  </si>
  <si>
    <t>12/09/2003</t>
  </si>
  <si>
    <t>395306</t>
  </si>
  <si>
    <t>PAO TENANT-MOVE-4FLKCCH</t>
  </si>
  <si>
    <t>395307</t>
  </si>
  <si>
    <t>PAOTENANT-MOVE-7FLKCCH</t>
  </si>
  <si>
    <t>395309</t>
  </si>
  <si>
    <t>CH 1FL JURY ASSEMBLY RM</t>
  </si>
  <si>
    <t>01/01/2004</t>
  </si>
  <si>
    <t>395310</t>
  </si>
  <si>
    <t>KENT &amp; BURIEN DIST CRT AD</t>
  </si>
  <si>
    <t>395312</t>
  </si>
  <si>
    <t>ENERGY AUDITS</t>
  </si>
  <si>
    <t>395313</t>
  </si>
  <si>
    <t>DUEL FUEL-LAUNDRY DRYER</t>
  </si>
  <si>
    <t>395315</t>
  </si>
  <si>
    <t>LIGHTING CONTROL SYSTEMS</t>
  </si>
  <si>
    <t>395318</t>
  </si>
  <si>
    <t>PAO 4FL CH MOVE-STATE</t>
  </si>
  <si>
    <t>11/10/2003</t>
  </si>
  <si>
    <t>395332</t>
  </si>
  <si>
    <t>VIDEO COURT</t>
  </si>
  <si>
    <t>395333</t>
  </si>
  <si>
    <t>UPPER ALDER WING RENOVATE</t>
  </si>
  <si>
    <t>395335</t>
  </si>
  <si>
    <t>NRF BUILDINGS DEMOLITION</t>
  </si>
  <si>
    <t>395420</t>
  </si>
  <si>
    <t>YSC MASTERPLAN</t>
  </si>
  <si>
    <t>395425</t>
  </si>
  <si>
    <t>ADR RENOVATIONS</t>
  </si>
  <si>
    <t>08/31/2004</t>
  </si>
  <si>
    <t>395426</t>
  </si>
  <si>
    <t>ADMIN BLDG SECURITY</t>
  </si>
  <si>
    <t>08/12/2004</t>
  </si>
  <si>
    <t>395428</t>
  </si>
  <si>
    <t>ADMN BLDG 8FL LAW LIBRARY</t>
  </si>
  <si>
    <t>395429</t>
  </si>
  <si>
    <t>YESLER COMM CORRECT</t>
  </si>
  <si>
    <t>01/01/2005</t>
  </si>
  <si>
    <t>395431</t>
  </si>
  <si>
    <t>CH 7TH FL SUP CT</t>
  </si>
  <si>
    <t>395432</t>
  </si>
  <si>
    <t>SUPERIOR CT HR RENOVATE</t>
  </si>
  <si>
    <t>395433</t>
  </si>
  <si>
    <t>CH DOMESTIC SAFETY IMP</t>
  </si>
  <si>
    <t>395434</t>
  </si>
  <si>
    <t>NDMSC ISO ROOM</t>
  </si>
  <si>
    <t>395444</t>
  </si>
  <si>
    <t>FINANCE CHARGE - 3951</t>
  </si>
  <si>
    <t>395445</t>
  </si>
  <si>
    <t>DIST COURT TI STAFF MOVE</t>
  </si>
  <si>
    <t>12/15/2004</t>
  </si>
  <si>
    <t>395545</t>
  </si>
  <si>
    <t>PEDESTRIAN TUNNEL DESIGN</t>
  </si>
  <si>
    <t>395546</t>
  </si>
  <si>
    <t>SKYBRIDGE FEASIBIL STUDY</t>
  </si>
  <si>
    <t>395547</t>
  </si>
  <si>
    <t>TRANSFER TO CX</t>
  </si>
  <si>
    <t>395548</t>
  </si>
  <si>
    <t>ORCAS BLDG TNT IMPROVE</t>
  </si>
  <si>
    <t>395549</t>
  </si>
  <si>
    <t>RECORD &amp; ELECTION PLANNIN</t>
  </si>
  <si>
    <t>04/19/2005</t>
  </si>
  <si>
    <t>395550</t>
  </si>
  <si>
    <t>NE DIST CT TI</t>
  </si>
  <si>
    <t>395551</t>
  </si>
  <si>
    <t>KCCF 1FL WEST WING</t>
  </si>
  <si>
    <t>395552</t>
  </si>
  <si>
    <t>2005 DYS SECURITY ENHANCE</t>
  </si>
  <si>
    <t>08/09/2005</t>
  </si>
  <si>
    <t>395553</t>
  </si>
  <si>
    <t>2005 SECUR EQUIP REPLACE</t>
  </si>
  <si>
    <t>395554</t>
  </si>
  <si>
    <t>DISTRICT COURT FMP</t>
  </si>
  <si>
    <t>395555</t>
  </si>
  <si>
    <t>CEDAR HILL CAP PROJECT</t>
  </si>
  <si>
    <t>395556</t>
  </si>
  <si>
    <t>HAZARD MATERIAL SURVEY</t>
  </si>
  <si>
    <t>395557</t>
  </si>
  <si>
    <t>ELECTION CONS PROG &amp; RFP</t>
  </si>
  <si>
    <t>395558</t>
  </si>
  <si>
    <t>REGIONAL JUSTICE CTR SMP</t>
  </si>
  <si>
    <t>10/13/2005</t>
  </si>
  <si>
    <t>395622</t>
  </si>
  <si>
    <t>DC ERGONOMIC FURNITURE</t>
  </si>
  <si>
    <t>12/16/2005</t>
  </si>
  <si>
    <t>395624</t>
  </si>
  <si>
    <t>RJC UTILTY CST ENRGY PRJT</t>
  </si>
  <si>
    <t>395851</t>
  </si>
  <si>
    <t>RJC DETENTION SECURE ELEC</t>
  </si>
  <si>
    <t>03/26/1999</t>
  </si>
  <si>
    <t>395902</t>
  </si>
  <si>
    <t>DYS JUVENILE JUSTICE PLAN</t>
  </si>
  <si>
    <t>01/01/1999</t>
  </si>
  <si>
    <t>395918</t>
  </si>
  <si>
    <t>DPS AFIS SPACE REMODEL</t>
  </si>
  <si>
    <t>60315</t>
  </si>
  <si>
    <t>D17587</t>
  </si>
  <si>
    <t>BR&amp;R-NEW PROJECTS-DEFAULT</t>
  </si>
  <si>
    <t>05/01/2001</t>
  </si>
  <si>
    <t>60341</t>
  </si>
  <si>
    <t>3X5435</t>
  </si>
  <si>
    <t>COURTHOUSE 1 &amp; 2 LOBBIES</t>
  </si>
  <si>
    <t>12/01/1999</t>
  </si>
  <si>
    <t>60355</t>
  </si>
  <si>
    <t>395626</t>
  </si>
  <si>
    <t>REMODEL CONTINGENCY PROJT</t>
  </si>
  <si>
    <t>01/01/1996</t>
  </si>
  <si>
    <t>60357</t>
  </si>
  <si>
    <t>395670</t>
  </si>
  <si>
    <t>SEISMIC STRUCTURAL RETRFT</t>
  </si>
  <si>
    <t>670T06</t>
  </si>
  <si>
    <t>DYS SEISMIC</t>
  </si>
  <si>
    <t>01/01/1997</t>
  </si>
  <si>
    <t>60377</t>
  </si>
  <si>
    <t>395740</t>
  </si>
  <si>
    <t>KCCF (ISP) SECURITY ELEC</t>
  </si>
  <si>
    <t>740T01</t>
  </si>
  <si>
    <t>FUTURE SECURITY &amp; ELECTRO</t>
  </si>
  <si>
    <t>740T08</t>
  </si>
  <si>
    <t>ISP-KCCF 1ST FLR YARDOUT</t>
  </si>
  <si>
    <t>10/22/2002</t>
  </si>
  <si>
    <t>740T09</t>
  </si>
  <si>
    <t>CH-KCCF SKYBRIDGE CONDUIT</t>
  </si>
  <si>
    <t>09/01/2005</t>
  </si>
  <si>
    <t>740T11</t>
  </si>
  <si>
    <t>ISP-IT SUPPORT</t>
  </si>
  <si>
    <t>09/12/2005</t>
  </si>
  <si>
    <t>740T12</t>
  </si>
  <si>
    <t>ISP-MISC OWNER COSTS</t>
  </si>
  <si>
    <t>09/20/2005</t>
  </si>
  <si>
    <t>60382</t>
  </si>
  <si>
    <t>395716</t>
  </si>
  <si>
    <t>CH SOUTH ADDITION-PRELIM</t>
  </si>
  <si>
    <t>716T16</t>
  </si>
  <si>
    <t>IN-HOUSE CRAFTS &amp; SECURIT</t>
  </si>
  <si>
    <t>07/01/2001</t>
  </si>
  <si>
    <t>716T17</t>
  </si>
  <si>
    <t>CASP CONST SECURITY</t>
  </si>
  <si>
    <t>09/01/2001</t>
  </si>
  <si>
    <t>716T18</t>
  </si>
  <si>
    <t>CSP-WORK RELEASE MOVE COS</t>
  </si>
  <si>
    <t>04/16/2004</t>
  </si>
  <si>
    <t>716T22</t>
  </si>
  <si>
    <t>CSP-SUPERIOR PHASE TWO</t>
  </si>
  <si>
    <t>05/15/2003</t>
  </si>
  <si>
    <t>716T23</t>
  </si>
  <si>
    <t>CSP-SUP CRT OPERATIONS MG</t>
  </si>
  <si>
    <t>716T25</t>
  </si>
  <si>
    <t>RETERMINATE IN CH BASEMEN</t>
  </si>
  <si>
    <t>716T26</t>
  </si>
  <si>
    <t>CASP-PAO AT BOA COSTS</t>
  </si>
  <si>
    <t>10/01/2001</t>
  </si>
  <si>
    <t>716T27</t>
  </si>
  <si>
    <t>CASP-SPACE PLANNING</t>
  </si>
  <si>
    <t>716T29</t>
  </si>
  <si>
    <t>CSP-SUPERIOR COURT RELOC</t>
  </si>
  <si>
    <t>10/30/2001</t>
  </si>
  <si>
    <t>716T34</t>
  </si>
  <si>
    <t>CSP-RUSS SCHLOSSER PM</t>
  </si>
  <si>
    <t>06/01/2002</t>
  </si>
  <si>
    <t>716T35</t>
  </si>
  <si>
    <t>CSP-CONSTRUCTION CONTRACT</t>
  </si>
  <si>
    <t>716T36</t>
  </si>
  <si>
    <t>CSP-SHERIFF MOVE COSTS</t>
  </si>
  <si>
    <t>06/20/2002</t>
  </si>
  <si>
    <t>716T37</t>
  </si>
  <si>
    <t>CSP-EXECUTIVE MOVE COSTS</t>
  </si>
  <si>
    <t>716T38</t>
  </si>
  <si>
    <t>CSP-TEL/COM TAGGING</t>
  </si>
  <si>
    <t>07/01/2002</t>
  </si>
  <si>
    <t>716T39</t>
  </si>
  <si>
    <t>CSP-FACILITIES CRTHSE BSM</t>
  </si>
  <si>
    <t>08/26/2002</t>
  </si>
  <si>
    <t>716T40</t>
  </si>
  <si>
    <t>CSP-DESIGN</t>
  </si>
  <si>
    <t>716T41</t>
  </si>
  <si>
    <t>CSP-SC MOVES FINAL PHASE</t>
  </si>
  <si>
    <t>05/01/2004</t>
  </si>
  <si>
    <t>716T42</t>
  </si>
  <si>
    <t>CSP-COURTHOUSE CAFE MOVE</t>
  </si>
  <si>
    <t>10/01/2002</t>
  </si>
  <si>
    <t>716T43</t>
  </si>
  <si>
    <t>CSP-LAW LIBRARY MOVE</t>
  </si>
  <si>
    <t>716T45</t>
  </si>
  <si>
    <t>CSP-DISTRICT COURT MOVES</t>
  </si>
  <si>
    <t>10/30/2002</t>
  </si>
  <si>
    <t>716T46</t>
  </si>
  <si>
    <t>CSP-SEATTLE DC JC LEASE</t>
  </si>
  <si>
    <t>716T47</t>
  </si>
  <si>
    <t>CSP-DAJD MOVE</t>
  </si>
  <si>
    <t>12/31/2002</t>
  </si>
  <si>
    <t>716T48</t>
  </si>
  <si>
    <t>CSP-DJA MOVE</t>
  </si>
  <si>
    <t>02/10/2003</t>
  </si>
  <si>
    <t>716T49</t>
  </si>
  <si>
    <t>CSP-FACILITIES PH2 MOVE</t>
  </si>
  <si>
    <t>07/15/2003</t>
  </si>
  <si>
    <t>716T51</t>
  </si>
  <si>
    <t>CSP-ASBESTOS ABATEMENT</t>
  </si>
  <si>
    <t>09/01/2002</t>
  </si>
  <si>
    <t>716T52</t>
  </si>
  <si>
    <t>CSP-CONST PERIOD TESTING</t>
  </si>
  <si>
    <t>716T55</t>
  </si>
  <si>
    <t>CSP-CNSTRN KC CONTRACTED</t>
  </si>
  <si>
    <t>08/31/2002</t>
  </si>
  <si>
    <t>716T66</t>
  </si>
  <si>
    <t>CSP-COUNCIL MOVE COSTS</t>
  </si>
  <si>
    <t>09/12/2002</t>
  </si>
  <si>
    <t>716T69</t>
  </si>
  <si>
    <t>CSP-WAREHOUSE STORAGE</t>
  </si>
  <si>
    <t>716T75</t>
  </si>
  <si>
    <t>CSP-1% FOR ARTS</t>
  </si>
  <si>
    <t>716T80</t>
  </si>
  <si>
    <t>CSP-SENECA DEVELOPMNT MGM</t>
  </si>
  <si>
    <t>716T85</t>
  </si>
  <si>
    <t>CSP-ADMINISTRATION</t>
  </si>
  <si>
    <t>716T86</t>
  </si>
  <si>
    <t>CSP-DIRECT ADMIN CHARGES</t>
  </si>
  <si>
    <t>716T90</t>
  </si>
  <si>
    <t>CSP-PRINTING</t>
  </si>
  <si>
    <t>716T92</t>
  </si>
  <si>
    <t>CSP-INDEPENDENT AUDIT</t>
  </si>
  <si>
    <t>09/16/2002</t>
  </si>
  <si>
    <t>716T94</t>
  </si>
  <si>
    <t>CSP-TEMPORARY UTILITIES</t>
  </si>
  <si>
    <t>716T09</t>
  </si>
  <si>
    <t>CASP-PROCUREMENT SUPPORT</t>
  </si>
  <si>
    <t>07/25/2000</t>
  </si>
  <si>
    <t>716T11</t>
  </si>
  <si>
    <t>SCAN DJA FILES B4 YESLER</t>
  </si>
  <si>
    <t>02/01/2001</t>
  </si>
  <si>
    <t>716T50</t>
  </si>
  <si>
    <t>CSP-SPACE OUT OF SERVICE</t>
  </si>
  <si>
    <t>07/30/2002</t>
  </si>
  <si>
    <t>716T54</t>
  </si>
  <si>
    <t>CSP-TUNNEL STORAGE</t>
  </si>
  <si>
    <t>04/01/2005</t>
  </si>
  <si>
    <t>716T57</t>
  </si>
  <si>
    <t>CSP-EMERGENCY LIGHTING</t>
  </si>
  <si>
    <t>716T58</t>
  </si>
  <si>
    <t>CSP-COMPLETE CH PAINTING</t>
  </si>
  <si>
    <t>07/20/2005</t>
  </si>
  <si>
    <t>716T59</t>
  </si>
  <si>
    <t>CSP-1ST FLR CH DEMOLITION</t>
  </si>
  <si>
    <t>09/29/2005</t>
  </si>
  <si>
    <t>716T70</t>
  </si>
  <si>
    <t>CSP-INSPECTIONS &amp; CLOSEOU</t>
  </si>
  <si>
    <t>05/10/2005</t>
  </si>
  <si>
    <t>716T71</t>
  </si>
  <si>
    <t>CSP-W719 RESTORATION</t>
  </si>
  <si>
    <t>05/16/2005</t>
  </si>
  <si>
    <t>60383</t>
  </si>
  <si>
    <t>716TLY</t>
  </si>
  <si>
    <t>COURTHOUSE LOBBIES</t>
  </si>
  <si>
    <t>05/01/2003</t>
  </si>
  <si>
    <t>60384</t>
  </si>
  <si>
    <t>395016</t>
  </si>
  <si>
    <t>CH SOUTH ENTRY</t>
  </si>
  <si>
    <t>09/28/2000</t>
  </si>
  <si>
    <t>395130</t>
  </si>
  <si>
    <t>CSP-COURTHOUSE SECURITY</t>
  </si>
  <si>
    <t>61442</t>
  </si>
  <si>
    <t>395414</t>
  </si>
  <si>
    <t>414T01</t>
  </si>
  <si>
    <t>KCCF WEST WING CLOSURE</t>
  </si>
  <si>
    <t>01/24/2003</t>
  </si>
  <si>
    <t>414T02</t>
  </si>
  <si>
    <t>KCCF/DAJD OMP</t>
  </si>
  <si>
    <t>3X5414</t>
  </si>
  <si>
    <t>DAD ELECTRONIC SECURITY</t>
  </si>
  <si>
    <t>61443</t>
  </si>
  <si>
    <t>395311</t>
  </si>
  <si>
    <t>311T02</t>
  </si>
  <si>
    <t>YESLER SECURITY OFFICE</t>
  </si>
  <si>
    <t>12/10/2004</t>
  </si>
  <si>
    <t>YESLER IMPROVEMENTS</t>
  </si>
  <si>
    <t>61445</t>
  </si>
  <si>
    <t>395702</t>
  </si>
  <si>
    <t>COM CENTER - RCECC</t>
  </si>
  <si>
    <t>702T01</t>
  </si>
  <si>
    <t>COMPUTER AIDED DISPATCH</t>
  </si>
  <si>
    <t>702T02</t>
  </si>
  <si>
    <t>OEM FFE &amp; AUDIO VISUAL</t>
  </si>
  <si>
    <t>702T03</t>
  </si>
  <si>
    <t>SHERIFF OFFICE FFE</t>
  </si>
  <si>
    <t>702T04</t>
  </si>
  <si>
    <t>RCECC PROGRAM ADMIN</t>
  </si>
  <si>
    <t>702T05</t>
  </si>
  <si>
    <t>RCECC RADIO SERVICES</t>
  </si>
  <si>
    <t>702T08</t>
  </si>
  <si>
    <t>RCECC HVAC DAMPER CONFIGN</t>
  </si>
  <si>
    <t>10/01/2004</t>
  </si>
  <si>
    <t>702T09</t>
  </si>
  <si>
    <t>RCECC BRKOUT RM VAV BOXES</t>
  </si>
  <si>
    <t>12/01/2004</t>
  </si>
  <si>
    <t>702T10</t>
  </si>
  <si>
    <t>RCECC ANTENNA BOOSTER</t>
  </si>
  <si>
    <t>12/14/2004</t>
  </si>
  <si>
    <t>61446</t>
  </si>
  <si>
    <t>395211</t>
  </si>
  <si>
    <t>211T01</t>
  </si>
  <si>
    <t>DAJD ESCORT OT HOURS</t>
  </si>
  <si>
    <t>10/14/2004</t>
  </si>
  <si>
    <t>ISP - DAJD OPERATIONS</t>
  </si>
  <si>
    <t>61447</t>
  </si>
  <si>
    <t>395427</t>
  </si>
  <si>
    <t>TASHIRO/KAPLAN TI/RENT</t>
  </si>
  <si>
    <t>427T01</t>
  </si>
  <si>
    <t>TASHIRO CLEAN-UP</t>
  </si>
  <si>
    <t>10/27/2004</t>
  </si>
  <si>
    <t>61448</t>
  </si>
  <si>
    <t>395117</t>
  </si>
  <si>
    <t>NE DIST CT ADA UPGRADES</t>
  </si>
  <si>
    <t>61449</t>
  </si>
  <si>
    <t>395443</t>
  </si>
  <si>
    <t>SURREY DOWNS CLEAN-UP</t>
  </si>
  <si>
    <t>443T01</t>
  </si>
  <si>
    <t>NE DIST CRT - MERGE T I</t>
  </si>
  <si>
    <t>02/17/2005</t>
  </si>
  <si>
    <t>61450</t>
  </si>
  <si>
    <t>395423</t>
  </si>
  <si>
    <t>INTAKE TRANSF&amp;RELEASE I</t>
  </si>
  <si>
    <t>07/14/2004</t>
  </si>
  <si>
    <t>423T01</t>
  </si>
  <si>
    <t>KCCF ITR MOVE COSTS</t>
  </si>
  <si>
    <t>05/01/2005</t>
  </si>
  <si>
    <t>423T02</t>
  </si>
  <si>
    <t>KCCF ITR PHASE 2 MOVES</t>
  </si>
  <si>
    <t>423T03</t>
  </si>
  <si>
    <t>ITR-SHELVING &amp; STORAGE</t>
  </si>
  <si>
    <t>12/01/2005</t>
  </si>
  <si>
    <t>61499</t>
  </si>
  <si>
    <t>209T04</t>
  </si>
  <si>
    <t>PARKING GRGE CRAFTS/PHONE</t>
  </si>
  <si>
    <t>03/01/2005</t>
  </si>
  <si>
    <t>209T05</t>
  </si>
  <si>
    <t>ORCAS TENANTS MOVE MGMT</t>
  </si>
  <si>
    <t>209T06</t>
  </si>
  <si>
    <t>TURNER PHONES @ YESLER</t>
  </si>
  <si>
    <t>209T07</t>
  </si>
  <si>
    <t>ELECTIONS/COMPUTER CENTER</t>
  </si>
  <si>
    <t>209T08</t>
  </si>
  <si>
    <t>YESLER LEVEL A CLEANUP</t>
  </si>
  <si>
    <t>209T09</t>
  </si>
  <si>
    <t>MP DISPATCH OFFICE MOVE</t>
  </si>
  <si>
    <t>209T10</t>
  </si>
  <si>
    <t>GARAGE ASBESTOS SRVY/ABT</t>
  </si>
  <si>
    <t>11/16/2005</t>
  </si>
  <si>
    <t>209T11</t>
  </si>
  <si>
    <t>PARKING GARAGE DEMOLITION</t>
  </si>
  <si>
    <t>395209</t>
  </si>
  <si>
    <t>209T01</t>
  </si>
  <si>
    <t>NCOB-ORCAS WAREHOUSE</t>
  </si>
  <si>
    <t>209T02</t>
  </si>
  <si>
    <t>ORCAS BUILDING ACQUISITIO</t>
  </si>
  <si>
    <t>209T03</t>
  </si>
  <si>
    <t>ORCAS BLDG PROP SVC ACQ C</t>
  </si>
  <si>
    <t>KC OFFICE BUILDING FEASBL</t>
  </si>
  <si>
    <t>07/21/2002</t>
  </si>
  <si>
    <t>62340</t>
  </si>
  <si>
    <t>3X5538</t>
  </si>
  <si>
    <t>ISSAQUAH DIST CT PLAN</t>
  </si>
  <si>
    <t>62341</t>
  </si>
  <si>
    <t>395736</t>
  </si>
  <si>
    <t>ENERGY PERF-CONSTRUCTION</t>
  </si>
  <si>
    <t>736T08</t>
  </si>
  <si>
    <t>WEST PNT TREATMT RELAMP</t>
  </si>
  <si>
    <t>11/13/2003</t>
  </si>
  <si>
    <t>62348</t>
  </si>
  <si>
    <t>395815</t>
  </si>
  <si>
    <t>DIST CT ISSAQUAH CONSTRUT</t>
  </si>
  <si>
    <t>01/01/1998</t>
  </si>
  <si>
    <t>62352</t>
  </si>
  <si>
    <t>395827</t>
  </si>
  <si>
    <t>S C REMODEL</t>
  </si>
  <si>
    <t>62354</t>
  </si>
  <si>
    <t>395833</t>
  </si>
  <si>
    <t>JAIL ADA COMPLIANT CELLS</t>
  </si>
  <si>
    <t>62355</t>
  </si>
  <si>
    <t>395840</t>
  </si>
  <si>
    <t>KCCF MEDICAL/ADMIN REMOD</t>
  </si>
  <si>
    <t>62387</t>
  </si>
  <si>
    <t>395853</t>
  </si>
  <si>
    <t>853T06</t>
  </si>
  <si>
    <t>RJC CT CIRCULATING PUMP</t>
  </si>
  <si>
    <t>04/01/1999</t>
  </si>
  <si>
    <t>853T08</t>
  </si>
  <si>
    <t>RJC PAINT SHOP HOOD/FAN</t>
  </si>
  <si>
    <t>62411</t>
  </si>
  <si>
    <t>395134</t>
  </si>
  <si>
    <t>134T02</t>
  </si>
  <si>
    <t>CH STAIRWELL WALLS CFM002</t>
  </si>
  <si>
    <t>04/27/2001</t>
  </si>
  <si>
    <t>134T03</t>
  </si>
  <si>
    <t>CH MISC WALL REP CFM003</t>
  </si>
  <si>
    <t>134T10</t>
  </si>
  <si>
    <t>CH EQ ENGINEERING REVIEW</t>
  </si>
  <si>
    <t>08/03/2001</t>
  </si>
  <si>
    <t>134T13</t>
  </si>
  <si>
    <t>CH EQ STAIRWELL 3 REPAIR</t>
  </si>
  <si>
    <t>11/01/2002</t>
  </si>
  <si>
    <t>CH EQ REPAIR CIP MASTER</t>
  </si>
  <si>
    <t>02/28/2001</t>
  </si>
  <si>
    <t>62412</t>
  </si>
  <si>
    <t>395135</t>
  </si>
  <si>
    <t>JOHNSON EQ REPAIRS CFM005</t>
  </si>
  <si>
    <t>62413</t>
  </si>
  <si>
    <t>395137</t>
  </si>
  <si>
    <t>CH CORRIDOR/PUBLIC CFM004</t>
  </si>
  <si>
    <t>62414</t>
  </si>
  <si>
    <t>395136</t>
  </si>
  <si>
    <t>136T98</t>
  </si>
  <si>
    <t>JOHNSON BLDG MITIGATE RPR</t>
  </si>
  <si>
    <t>04/26/2001</t>
  </si>
  <si>
    <t>OUTLYING BLDGS CIP MASTER</t>
  </si>
  <si>
    <t>62419</t>
  </si>
  <si>
    <t>395308</t>
  </si>
  <si>
    <t>308T01</t>
  </si>
  <si>
    <t>DJA - CASP REBUILD</t>
  </si>
  <si>
    <t>05/19/2004</t>
  </si>
  <si>
    <t>2005 CIP Budget</t>
  </si>
  <si>
    <t>Year End Reconciliation</t>
  </si>
  <si>
    <t>Budget vs. Expenditures</t>
  </si>
  <si>
    <t>Name</t>
  </si>
  <si>
    <t>Total</t>
  </si>
  <si>
    <t>Budget vs. Revenues</t>
  </si>
  <si>
    <t>Revenue Account</t>
  </si>
  <si>
    <t>Budgeted Rev</t>
  </si>
  <si>
    <t>Actual Rev</t>
  </si>
  <si>
    <t>Budget - Actual</t>
  </si>
  <si>
    <t>Total by Project</t>
  </si>
  <si>
    <t>39780</t>
  </si>
  <si>
    <t>30800</t>
  </si>
  <si>
    <t>31870</t>
  </si>
  <si>
    <t>39742</t>
  </si>
  <si>
    <t>395210</t>
  </si>
  <si>
    <t>STEAM PLANT FEASBLE STUDY</t>
  </si>
  <si>
    <t>36711</t>
  </si>
  <si>
    <t>46937</t>
  </si>
  <si>
    <t>39113</t>
  </si>
  <si>
    <t>46909</t>
  </si>
  <si>
    <t>33844</t>
  </si>
  <si>
    <t>43337</t>
  </si>
  <si>
    <t>39757</t>
  </si>
  <si>
    <t>39709</t>
  </si>
  <si>
    <t>46938</t>
  </si>
  <si>
    <t>46926</t>
  </si>
  <si>
    <t>46935</t>
  </si>
  <si>
    <t>47512</t>
  </si>
  <si>
    <t>39722</t>
  </si>
  <si>
    <t>395938</t>
  </si>
  <si>
    <t>RJC DOUBLE BUNKS</t>
  </si>
  <si>
    <t>39746</t>
  </si>
  <si>
    <t>36929</t>
  </si>
  <si>
    <t>36934</t>
  </si>
  <si>
    <t>60353</t>
  </si>
  <si>
    <t>395668</t>
  </si>
  <si>
    <t>OUTLYING BLDG SEISMIC</t>
  </si>
  <si>
    <t>60365</t>
  </si>
  <si>
    <t>395714</t>
  </si>
  <si>
    <t>SEISMIC RETRO-NON STRUC</t>
  </si>
  <si>
    <t>39199</t>
  </si>
  <si>
    <t>60367</t>
  </si>
  <si>
    <t>395720</t>
  </si>
  <si>
    <t>KENT ANIMAL SHLTR REPAIR</t>
  </si>
  <si>
    <t>61444</t>
  </si>
  <si>
    <t>395085</t>
  </si>
  <si>
    <t>AFIS/DATA UNIT</t>
  </si>
  <si>
    <t>48190</t>
  </si>
  <si>
    <t>48514</t>
  </si>
  <si>
    <t>36979</t>
  </si>
  <si>
    <t>RJC ADDITIONAL WORK RSV</t>
  </si>
  <si>
    <t>33320</t>
  </si>
  <si>
    <t>33121</t>
  </si>
  <si>
    <t>MISC LEASE CONVERSIONS</t>
  </si>
  <si>
    <t xml:space="preserve"> Financial Plan </t>
  </si>
  <si>
    <t>For CIP Reconciliation</t>
  </si>
  <si>
    <t>Fund Number:</t>
  </si>
  <si>
    <t>Fund Name:</t>
  </si>
  <si>
    <t>Beginning Fund Balance</t>
  </si>
  <si>
    <t>2005 Revenues (14th Month)</t>
  </si>
  <si>
    <t>2005 Expenditures (14th Month)</t>
  </si>
  <si>
    <t>2005 Ending Fund Balance</t>
  </si>
  <si>
    <t>2006 Beginning Fund Balance</t>
  </si>
  <si>
    <t>Revenues due from prior year (Carryover)</t>
  </si>
  <si>
    <t>Expenditures due from prior year (Carryover)</t>
  </si>
  <si>
    <t>2006 Adopted Revenue less Fund Balance usage</t>
  </si>
  <si>
    <t>2006 Adopted Expenditures</t>
  </si>
  <si>
    <t>2006 Ending Fund Balance</t>
  </si>
  <si>
    <t>Footnotes/Comments:</t>
  </si>
  <si>
    <t>14th Month Totals</t>
  </si>
  <si>
    <t xml:space="preserve"> </t>
  </si>
  <si>
    <t>Difference</t>
  </si>
  <si>
    <t>Footnotes</t>
  </si>
  <si>
    <t>DETEX SECURITY ROUNDS</t>
  </si>
  <si>
    <t>PH EASTGATE LAB VENTILATION</t>
  </si>
  <si>
    <t>HOLDING CELLS</t>
  </si>
  <si>
    <t>JUVENILE COURTROOM DOOR LOCKS</t>
  </si>
  <si>
    <t>BARCLAY DEAN LAB EXPANSION</t>
  </si>
  <si>
    <t>DJA FILE ACCESS LIGHTING</t>
  </si>
  <si>
    <t>NORTH PH EMERGENCY LIGHTING</t>
  </si>
  <si>
    <t>CH EMERGENCY EXIT PATHWAY LIGHTS</t>
  </si>
  <si>
    <t>ACCESSIBILTY PROJECTS ALLOCATION</t>
  </si>
  <si>
    <t>CH COURTROOM RENOVATION ADA</t>
  </si>
  <si>
    <t>HOUSING SITES STRATEGY</t>
  </si>
  <si>
    <t>SPACE PLANNING AND ANALYSIS</t>
  </si>
  <si>
    <t>SECURITY ENHANCEMENT</t>
  </si>
  <si>
    <t>CH PARK SECURITY ENHANCEMENT</t>
  </si>
  <si>
    <t>BALCK RIVER LIGHTING RETROFIT</t>
  </si>
  <si>
    <t>CH DIGITAL PHONE LINES</t>
  </si>
  <si>
    <t>COUNTYWIDE ADA SURVEY</t>
  </si>
  <si>
    <t>UPPER ALDER WING RENOVATION</t>
  </si>
  <si>
    <t>PAO TENANT-MOVE-7FLKCCH</t>
  </si>
  <si>
    <t>SEISMIC STRUCTURAL RETFT</t>
  </si>
  <si>
    <t>SEISMIC RETRO-NON STRUCT</t>
  </si>
  <si>
    <t xml:space="preserve"> Fund Balance 30800</t>
  </si>
  <si>
    <t>Other Operate Assessments 31870</t>
  </si>
  <si>
    <t>UASI II   43337</t>
  </si>
  <si>
    <t>Cost Reimburse from State 33844</t>
  </si>
  <si>
    <t>PMTS - Dept/Youth Svcs     47512</t>
  </si>
  <si>
    <t>Other Gen Govt  - AFIS   48190</t>
  </si>
  <si>
    <t>Donations - Private Sources  36711</t>
  </si>
  <si>
    <t>GO Bonds   39113</t>
  </si>
  <si>
    <t>Debt Proceeds Trans  39199</t>
  </si>
  <si>
    <t>Contrib - REALS O&amp;M  39709</t>
  </si>
  <si>
    <t>Contib - AFIS Fund 39722</t>
  </si>
  <si>
    <t>Contrib Major Maint.  39742</t>
  </si>
  <si>
    <t>Contrib Law Saftey Justice  39746</t>
  </si>
  <si>
    <t>CX     39780</t>
  </si>
  <si>
    <t>Contrib BLDG R/R CIP     46909</t>
  </si>
  <si>
    <t>Contrib Youth Srvs Detent  46926</t>
  </si>
  <si>
    <t>Contrib Youth Srvs Facility  46935</t>
  </si>
  <si>
    <t>Contrib - 2001 Ban Fnd 3802   46937</t>
  </si>
  <si>
    <t>Contrib - RJC CIP   46938</t>
  </si>
  <si>
    <t>Intrafund TRF 2004 GO VP   48514</t>
  </si>
  <si>
    <t>COMPLETED</t>
  </si>
  <si>
    <t>ON SCHEDULE</t>
  </si>
  <si>
    <t>ON HOLD</t>
  </si>
  <si>
    <t>CANCELLED</t>
  </si>
  <si>
    <t>DELAYED</t>
  </si>
  <si>
    <t>Contrib - Public Works   39757</t>
  </si>
  <si>
    <t>Energy Rebates -  36934</t>
  </si>
  <si>
    <t>Junk / Salvage  36979</t>
  </si>
  <si>
    <t>1, 3</t>
  </si>
  <si>
    <t>FOOTNOTES:</t>
  </si>
  <si>
    <t>1).  Over/under Collection in 2005.</t>
  </si>
  <si>
    <t>2).  Over/under collection prior to 2005.</t>
  </si>
  <si>
    <t>3).  Project has revenue activity and/or technical corrections in 2006.</t>
  </si>
  <si>
    <t>6).  This correction has been recorded on the previous 2003 and 2004 CIP reconciliations.  The expenditure carry-over into 2003 was incorrect.  The expenditure budget was implemented as $376,136 but the 2003 reconciliation shows this amount should be $455,714.  This has created an expenditure budget shortage of $79,580.</t>
  </si>
  <si>
    <t>5).  Default Project.  The request for $104,288 in expense authority is covered by Fund 3951 projects that have been determined canceled and completed during the CIP reconciliation.</t>
  </si>
  <si>
    <t>Bldg Repair/Repl Subfund</t>
  </si>
  <si>
    <t>Equity Adjustments</t>
  </si>
  <si>
    <t>Projects Which May Have Lapsed Since 2003</t>
  </si>
  <si>
    <t>Fund Title</t>
  </si>
  <si>
    <t>2003 Budget</t>
  </si>
  <si>
    <t>2003 Expend</t>
  </si>
  <si>
    <t>2003 Balance Avail</t>
  </si>
  <si>
    <t>2004 Appropriation</t>
  </si>
  <si>
    <t>2004 Budget</t>
  </si>
  <si>
    <t>2004 Expend</t>
  </si>
  <si>
    <t>2004 Balance Avail</t>
  </si>
  <si>
    <t>2005 Appropriation</t>
  </si>
  <si>
    <t>2005 Balance Avail</t>
  </si>
  <si>
    <t>2006 Appropriation</t>
  </si>
  <si>
    <t>Yes / No</t>
  </si>
  <si>
    <t>000003090</t>
  </si>
  <si>
    <t xml:space="preserve">PARKS AND OPEN SPACE ACQ </t>
  </si>
  <si>
    <t>009530</t>
  </si>
  <si>
    <t>LAKE YOUNG ELEM DIST</t>
  </si>
  <si>
    <t>No</t>
  </si>
  <si>
    <t xml:space="preserve">     Do not delete.  This is a current revenue source supporting Parks project #349447.</t>
  </si>
  <si>
    <t>009725</t>
  </si>
  <si>
    <t xml:space="preserve">MOORLANDS ELEM DIST </t>
  </si>
  <si>
    <t>309009</t>
  </si>
  <si>
    <t>ISSAQUAH SCHL DIST 4</t>
  </si>
  <si>
    <t xml:space="preserve">     Do not delete.  This is a current revenue source supporting Parks project #349034.</t>
  </si>
  <si>
    <t>309011</t>
  </si>
  <si>
    <t>SNOQUALMIE VLY SCHL4</t>
  </si>
  <si>
    <t xml:space="preserve">     Do not delete.  This is a current revenue source supporting Parks project #316023.</t>
  </si>
  <si>
    <t>000003160</t>
  </si>
  <si>
    <t>PARKS, REC AND OPEN SPACE</t>
  </si>
  <si>
    <t>316080</t>
  </si>
  <si>
    <t>BALLFIELD INITIATIVE</t>
  </si>
  <si>
    <t>316125</t>
  </si>
  <si>
    <t xml:space="preserve">E LK SAMMAMISH LOAN </t>
  </si>
  <si>
    <t>316901</t>
  </si>
  <si>
    <t>FARM MANAGEMENT PLAN</t>
  </si>
  <si>
    <t>000003490</t>
  </si>
  <si>
    <t xml:space="preserve">PARKS FACILITIES REHAB   </t>
  </si>
  <si>
    <t>349335</t>
  </si>
  <si>
    <t>PRESTON SNOQUALMIE T</t>
  </si>
  <si>
    <t>349411</t>
  </si>
  <si>
    <t xml:space="preserve">FED WY POOL REPAIRS </t>
  </si>
  <si>
    <t>Yes</t>
  </si>
  <si>
    <t xml:space="preserve">     OK to delete.  Project is completed</t>
  </si>
  <si>
    <t>349718</t>
  </si>
  <si>
    <t>AQUATICS CENTER REHA</t>
  </si>
  <si>
    <t>000003950</t>
  </si>
  <si>
    <t>BR&amp;R-OLD PROJECTS SUBFUND</t>
  </si>
  <si>
    <t>395300</t>
  </si>
  <si>
    <t>COURTHOUSE COMPLEX R</t>
  </si>
  <si>
    <t xml:space="preserve">     OK to delete.  Project is completed.  Fund needs to be closed.</t>
  </si>
  <si>
    <t>D10455</t>
  </si>
  <si>
    <t>BUILDING REPAIR &amp; RE</t>
  </si>
  <si>
    <t>CH MISC WALL REP CFM</t>
  </si>
  <si>
    <t xml:space="preserve">     Do not delete.  This is a sub-project to Master Project #395134.  Funds are not appropriated at the sub-project level.</t>
  </si>
  <si>
    <t>JAIL HEALTH EQUIPMEN</t>
  </si>
  <si>
    <t xml:space="preserve">     Do not delete.  Project is on schedule and has 2006 expenses</t>
  </si>
  <si>
    <t>SEISMIC STRUCTURAL R</t>
  </si>
  <si>
    <t xml:space="preserve">     OK to delete.  </t>
  </si>
  <si>
    <t>COURTHOUSE 1 &amp; 2 LOB</t>
  </si>
  <si>
    <t>ISSAQUAH DIST CT PLA</t>
  </si>
  <si>
    <t>000003953</t>
  </si>
  <si>
    <t xml:space="preserve">CAPITAL ACQ/RENOV FD 96  </t>
  </si>
  <si>
    <t>395352</t>
  </si>
  <si>
    <t>TRNS FROM 3953 TO 39</t>
  </si>
  <si>
    <t>000003954</t>
  </si>
  <si>
    <t xml:space="preserve">GENL GOV CIP 97          </t>
  </si>
  <si>
    <t>395410</t>
  </si>
  <si>
    <t>TRSFR PROJ TO 3951 3</t>
  </si>
  <si>
    <t xml:space="preserve">     OK to delete.  This was revenue source for 395689 in fund 3951.  This project has no expense budget and should be closed.</t>
  </si>
  <si>
    <t>D10163</t>
  </si>
  <si>
    <t xml:space="preserve">DEFAULT             </t>
  </si>
  <si>
    <r>
      <t xml:space="preserve">     </t>
    </r>
    <r>
      <rPr>
        <b/>
        <i/>
        <sz val="10"/>
        <color indexed="8"/>
        <rFont val="Arial"/>
        <family val="2"/>
      </rPr>
      <t>Do not delete</t>
    </r>
    <r>
      <rPr>
        <b/>
        <i/>
        <sz val="8"/>
        <color indexed="8"/>
        <rFont val="Arial"/>
        <family val="2"/>
      </rPr>
      <t xml:space="preserve">. </t>
    </r>
    <r>
      <rPr>
        <b/>
        <i/>
        <sz val="9"/>
        <color indexed="8"/>
        <rFont val="Arial"/>
        <family val="2"/>
      </rPr>
      <t xml:space="preserve">The KC Council appropriates $159,434 every year into this project to pay back the KC DOT  loan according to the payback agreement.  Payments are made at the fund level--expenditures do not appear on the project. </t>
    </r>
  </si>
  <si>
    <t>FEMA  -  33121</t>
  </si>
  <si>
    <t>FEMA LOCAL PROGRAMS  33320</t>
  </si>
  <si>
    <t>?</t>
  </si>
  <si>
    <t>Do not delete.  The remaining expenditure authority of $3,310 is needed for initial meetings and data collection of the Preston Snoqualmie Trail Extension.  The Preston-Snoqualmie Trail Extension will extend Preston-</t>
  </si>
  <si>
    <t>Snoqualmie Trail from its eastern terminus near Snoqualmie Ridge east to City of Snoqualmie utilizing existing rail bed and standing trestle facilities.  Project includes design, environmental review, and permitting</t>
  </si>
  <si>
    <t>of 1.1 mile trail segment using two existing trestles, re-construction of former bridge/trestle, and co-location within NW Railroad Museum scenic train corridor.</t>
  </si>
  <si>
    <r>
      <t>1</t>
    </r>
    <r>
      <rPr>
        <sz val="10"/>
        <rFont val="Arial"/>
        <family val="0"/>
      </rPr>
      <t xml:space="preserve"> Revenue due from future issuance of LTGO Bonds</t>
    </r>
  </si>
  <si>
    <t>4).  $366,329 received from the State on 2/6/06.</t>
  </si>
  <si>
    <t>Admin Adjustment</t>
  </si>
  <si>
    <t>2007 Adopted Revenue less Fund Balance usage</t>
  </si>
  <si>
    <t>2007 Adopted Expenditures</t>
  </si>
  <si>
    <t>2007 Ending Fund Balance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</si>
</sst>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,##0;[Red]\(#,##0\);0"/>
    <numFmt numFmtId="166" formatCode="#,##0;[Red]\(#,##0\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</numFmts>
  <fonts count="23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4"/>
      <color indexed="8"/>
      <name val="MS Sans Serif"/>
      <family val="2"/>
    </font>
    <font>
      <sz val="8"/>
      <name val="Tahoma"/>
      <family val="0"/>
    </font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16"/>
      <name val="Arial"/>
      <family val="0"/>
    </font>
    <font>
      <b/>
      <sz val="10"/>
      <name val="Arial"/>
      <family val="0"/>
    </font>
    <font>
      <b/>
      <i/>
      <sz val="10"/>
      <color indexed="44"/>
      <name val="Arial"/>
      <family val="2"/>
    </font>
    <font>
      <u val="single"/>
      <sz val="10"/>
      <color indexed="8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b/>
      <sz val="1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 style="medium"/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/>
    </border>
    <border>
      <left>
        <color indexed="63"/>
      </left>
      <right style="hair">
        <color indexed="12"/>
      </right>
      <top style="hair">
        <color indexed="12"/>
      </top>
      <bottom style="medium"/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12"/>
      </top>
      <bottom style="medium"/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3" borderId="0" xfId="0" applyFont="1" applyFill="1" applyBorder="1" applyAlignment="1">
      <alignment horizontal="center"/>
    </xf>
    <xf numFmtId="166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 horizontal="right" wrapText="1"/>
    </xf>
    <xf numFmtId="0" fontId="0" fillId="2" borderId="0" xfId="0" applyFill="1" applyBorder="1" applyAlignment="1">
      <alignment horizontal="right" wrapText="1"/>
    </xf>
    <xf numFmtId="0" fontId="2" fillId="2" borderId="0" xfId="0" applyFont="1" applyFill="1" applyBorder="1" applyAlignment="1">
      <alignment horizontal="centerContinuous"/>
    </xf>
    <xf numFmtId="166" fontId="2" fillId="2" borderId="0" xfId="0" applyNumberFormat="1" applyFont="1" applyFill="1" applyBorder="1" applyAlignment="1">
      <alignment horizontal="centerContinuous"/>
    </xf>
    <xf numFmtId="0" fontId="0" fillId="2" borderId="1" xfId="0" applyFill="1" applyBorder="1" applyAlignment="1">
      <alignment/>
    </xf>
    <xf numFmtId="166" fontId="0" fillId="2" borderId="1" xfId="0" applyNumberFormat="1" applyFill="1" applyBorder="1" applyAlignment="1">
      <alignment horizontal="left" wrapText="1"/>
    </xf>
    <xf numFmtId="166" fontId="0" fillId="2" borderId="1" xfId="0" applyNumberForma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166" fontId="1" fillId="2" borderId="2" xfId="0" applyNumberFormat="1" applyFont="1" applyFill="1" applyBorder="1" applyAlignment="1">
      <alignment/>
    </xf>
    <xf numFmtId="166" fontId="1" fillId="2" borderId="2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/>
    </xf>
    <xf numFmtId="0" fontId="0" fillId="3" borderId="3" xfId="0" applyFont="1" applyFill="1" applyBorder="1" applyAlignment="1">
      <alignment horizontal="left" wrapText="1"/>
    </xf>
    <xf numFmtId="166" fontId="0" fillId="3" borderId="3" xfId="0" applyNumberFormat="1" applyFont="1" applyFill="1" applyBorder="1" applyAlignment="1">
      <alignment horizontal="center" wrapText="1"/>
    </xf>
    <xf numFmtId="166" fontId="0" fillId="3" borderId="3" xfId="0" applyNumberFormat="1" applyFont="1" applyFill="1" applyBorder="1" applyAlignment="1">
      <alignment horizontal="right" wrapText="1"/>
    </xf>
    <xf numFmtId="0" fontId="0" fillId="4" borderId="0" xfId="0" applyFont="1" applyFill="1" applyBorder="1" applyAlignment="1">
      <alignment wrapText="1"/>
    </xf>
    <xf numFmtId="166" fontId="0" fillId="4" borderId="0" xfId="0" applyNumberFormat="1" applyFont="1" applyFill="1" applyBorder="1" applyAlignment="1">
      <alignment horizontal="center" wrapText="1"/>
    </xf>
    <xf numFmtId="166" fontId="0" fillId="4" borderId="0" xfId="0" applyNumberFormat="1" applyFont="1" applyFill="1" applyBorder="1" applyAlignment="1">
      <alignment horizontal="right" wrapText="1"/>
    </xf>
    <xf numFmtId="166" fontId="1" fillId="2" borderId="2" xfId="0" applyNumberFormat="1" applyFont="1" applyFill="1" applyBorder="1" applyAlignment="1">
      <alignment horizontal="center"/>
    </xf>
    <xf numFmtId="0" fontId="8" fillId="0" borderId="0" xfId="22" applyFont="1" applyAlignment="1">
      <alignment horizontal="centerContinuous"/>
      <protection/>
    </xf>
    <xf numFmtId="0" fontId="4" fillId="0" borderId="0" xfId="22" applyAlignment="1">
      <alignment horizontal="centerContinuous"/>
      <protection/>
    </xf>
    <xf numFmtId="168" fontId="4" fillId="0" borderId="0" xfId="15" applyNumberFormat="1" applyAlignment="1">
      <alignment horizontal="centerContinuous"/>
    </xf>
    <xf numFmtId="0" fontId="4" fillId="0" borderId="0" xfId="22">
      <alignment/>
      <protection/>
    </xf>
    <xf numFmtId="0" fontId="9" fillId="0" borderId="0" xfId="22" applyFont="1">
      <alignment/>
      <protection/>
    </xf>
    <xf numFmtId="0" fontId="4" fillId="0" borderId="4" xfId="22" applyBorder="1">
      <alignment/>
      <protection/>
    </xf>
    <xf numFmtId="168" fontId="4" fillId="0" borderId="0" xfId="15" applyNumberFormat="1" applyAlignment="1">
      <alignment/>
    </xf>
    <xf numFmtId="0" fontId="4" fillId="0" borderId="0" xfId="22" applyFont="1">
      <alignment/>
      <protection/>
    </xf>
    <xf numFmtId="0" fontId="4" fillId="0" borderId="5" xfId="22" applyFont="1" applyBorder="1">
      <alignment/>
      <protection/>
    </xf>
    <xf numFmtId="0" fontId="4" fillId="0" borderId="6" xfId="22" applyBorder="1">
      <alignment/>
      <protection/>
    </xf>
    <xf numFmtId="168" fontId="9" fillId="0" borderId="7" xfId="15" applyNumberFormat="1" applyFont="1" applyBorder="1" applyAlignment="1">
      <alignment/>
    </xf>
    <xf numFmtId="0" fontId="4" fillId="0" borderId="0" xfId="22" applyFont="1" applyBorder="1">
      <alignment/>
      <protection/>
    </xf>
    <xf numFmtId="0" fontId="4" fillId="0" borderId="0" xfId="22" applyBorder="1">
      <alignment/>
      <protection/>
    </xf>
    <xf numFmtId="168" fontId="9" fillId="0" borderId="0" xfId="15" applyNumberFormat="1" applyFont="1" applyBorder="1" applyAlignment="1">
      <alignment/>
    </xf>
    <xf numFmtId="0" fontId="4" fillId="0" borderId="0" xfId="22" applyFont="1">
      <alignment/>
      <protection/>
    </xf>
    <xf numFmtId="0" fontId="10" fillId="0" borderId="0" xfId="22" applyFont="1">
      <alignment/>
      <protection/>
    </xf>
    <xf numFmtId="168" fontId="4" fillId="0" borderId="3" xfId="15" applyNumberFormat="1" applyBorder="1" applyAlignment="1">
      <alignment/>
    </xf>
    <xf numFmtId="168" fontId="9" fillId="0" borderId="1" xfId="15" applyNumberFormat="1" applyFont="1" applyBorder="1" applyAlignment="1">
      <alignment/>
    </xf>
    <xf numFmtId="0" fontId="4" fillId="0" borderId="8" xfId="22" applyFont="1" applyBorder="1">
      <alignment/>
      <protection/>
    </xf>
    <xf numFmtId="0" fontId="4" fillId="0" borderId="9" xfId="22" applyBorder="1">
      <alignment/>
      <protection/>
    </xf>
    <xf numFmtId="168" fontId="9" fillId="0" borderId="10" xfId="15" applyNumberFormat="1" applyFont="1" applyBorder="1" applyAlignment="1">
      <alignment/>
    </xf>
    <xf numFmtId="0" fontId="4" fillId="0" borderId="11" xfId="22" applyFont="1" applyBorder="1">
      <alignment/>
      <protection/>
    </xf>
    <xf numFmtId="0" fontId="4" fillId="0" borderId="12" xfId="22" applyBorder="1">
      <alignment/>
      <protection/>
    </xf>
    <xf numFmtId="170" fontId="9" fillId="0" borderId="13" xfId="17" applyNumberFormat="1" applyFont="1" applyBorder="1" applyAlignment="1">
      <alignment/>
    </xf>
    <xf numFmtId="166" fontId="11" fillId="2" borderId="0" xfId="0" applyNumberFormat="1" applyFont="1" applyFill="1" applyBorder="1" applyAlignment="1">
      <alignment horizontal="right" wrapText="1"/>
    </xf>
    <xf numFmtId="166" fontId="0" fillId="2" borderId="14" xfId="0" applyNumberFormat="1" applyFill="1" applyBorder="1" applyAlignment="1">
      <alignment horizontal="right" wrapText="1"/>
    </xf>
    <xf numFmtId="166" fontId="1" fillId="2" borderId="15" xfId="0" applyNumberFormat="1" applyFont="1" applyFill="1" applyBorder="1" applyAlignment="1">
      <alignment horizontal="right" wrapText="1"/>
    </xf>
    <xf numFmtId="166" fontId="0" fillId="2" borderId="16" xfId="0" applyNumberFormat="1" applyFill="1" applyBorder="1" applyAlignment="1">
      <alignment horizontal="right" wrapText="1"/>
    </xf>
    <xf numFmtId="166" fontId="0" fillId="2" borderId="17" xfId="0" applyNumberFormat="1" applyFill="1" applyBorder="1" applyAlignment="1">
      <alignment horizontal="right" wrapText="1"/>
    </xf>
    <xf numFmtId="166" fontId="1" fillId="2" borderId="18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166" fontId="0" fillId="3" borderId="0" xfId="0" applyNumberFormat="1" applyFont="1" applyFill="1" applyBorder="1" applyAlignment="1">
      <alignment horizontal="left" wrapText="1"/>
    </xf>
    <xf numFmtId="166" fontId="0" fillId="3" borderId="0" xfId="0" applyNumberFormat="1" applyFont="1" applyFill="1" applyBorder="1" applyAlignment="1">
      <alignment horizontal="right" wrapText="1"/>
    </xf>
    <xf numFmtId="166" fontId="1" fillId="3" borderId="0" xfId="0" applyNumberFormat="1" applyFont="1" applyFill="1" applyBorder="1" applyAlignment="1">
      <alignment horizontal="right" textRotation="90" wrapText="1"/>
    </xf>
    <xf numFmtId="0" fontId="0" fillId="3" borderId="0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1" fillId="4" borderId="19" xfId="0" applyFont="1" applyFill="1" applyBorder="1" applyAlignment="1">
      <alignment wrapText="1"/>
    </xf>
    <xf numFmtId="0" fontId="1" fillId="4" borderId="20" xfId="0" applyFont="1" applyFill="1" applyBorder="1" applyAlignment="1">
      <alignment wrapText="1"/>
    </xf>
    <xf numFmtId="166" fontId="1" fillId="4" borderId="20" xfId="0" applyNumberFormat="1" applyFont="1" applyFill="1" applyBorder="1" applyAlignment="1">
      <alignment wrapText="1"/>
    </xf>
    <xf numFmtId="166" fontId="1" fillId="4" borderId="20" xfId="0" applyNumberFormat="1" applyFont="1" applyFill="1" applyBorder="1" applyAlignment="1">
      <alignment horizontal="right" wrapText="1"/>
    </xf>
    <xf numFmtId="166" fontId="1" fillId="4" borderId="21" xfId="0" applyNumberFormat="1" applyFont="1" applyFill="1" applyBorder="1" applyAlignment="1">
      <alignment horizontal="right" wrapText="1"/>
    </xf>
    <xf numFmtId="166" fontId="1" fillId="4" borderId="22" xfId="0" applyNumberFormat="1" applyFont="1" applyFill="1" applyBorder="1" applyAlignment="1">
      <alignment horizontal="right" wrapText="1"/>
    </xf>
    <xf numFmtId="166" fontId="1" fillId="4" borderId="23" xfId="0" applyNumberFormat="1" applyFont="1" applyFill="1" applyBorder="1" applyAlignment="1">
      <alignment horizontal="right" wrapText="1"/>
    </xf>
    <xf numFmtId="166" fontId="1" fillId="4" borderId="19" xfId="0" applyNumberFormat="1" applyFont="1" applyFill="1" applyBorder="1" applyAlignment="1">
      <alignment horizontal="right" wrapText="1"/>
    </xf>
    <xf numFmtId="166" fontId="1" fillId="4" borderId="24" xfId="0" applyNumberFormat="1" applyFont="1" applyFill="1" applyBorder="1" applyAlignment="1">
      <alignment horizontal="right" wrapText="1"/>
    </xf>
    <xf numFmtId="0" fontId="1" fillId="4" borderId="21" xfId="0" applyFont="1" applyFill="1" applyBorder="1" applyAlignment="1">
      <alignment horizontal="right" wrapText="1"/>
    </xf>
    <xf numFmtId="0" fontId="1" fillId="4" borderId="25" xfId="0" applyFont="1" applyFill="1" applyBorder="1" applyAlignment="1">
      <alignment wrapText="1"/>
    </xf>
    <xf numFmtId="0" fontId="1" fillId="4" borderId="26" xfId="0" applyFont="1" applyFill="1" applyBorder="1" applyAlignment="1">
      <alignment wrapText="1"/>
    </xf>
    <xf numFmtId="166" fontId="1" fillId="4" borderId="26" xfId="0" applyNumberFormat="1" applyFont="1" applyFill="1" applyBorder="1" applyAlignment="1">
      <alignment wrapText="1"/>
    </xf>
    <xf numFmtId="166" fontId="1" fillId="4" borderId="26" xfId="0" applyNumberFormat="1" applyFont="1" applyFill="1" applyBorder="1" applyAlignment="1">
      <alignment horizontal="right" wrapText="1"/>
    </xf>
    <xf numFmtId="166" fontId="1" fillId="4" borderId="27" xfId="0" applyNumberFormat="1" applyFont="1" applyFill="1" applyBorder="1" applyAlignment="1">
      <alignment horizontal="right" wrapText="1"/>
    </xf>
    <xf numFmtId="166" fontId="1" fillId="4" borderId="28" xfId="0" applyNumberFormat="1" applyFont="1" applyFill="1" applyBorder="1" applyAlignment="1">
      <alignment horizontal="right" wrapText="1"/>
    </xf>
    <xf numFmtId="166" fontId="1" fillId="4" borderId="25" xfId="0" applyNumberFormat="1" applyFont="1" applyFill="1" applyBorder="1" applyAlignment="1">
      <alignment horizontal="right" wrapText="1"/>
    </xf>
    <xf numFmtId="166" fontId="1" fillId="4" borderId="29" xfId="0" applyNumberFormat="1" applyFont="1" applyFill="1" applyBorder="1" applyAlignment="1">
      <alignment horizontal="right" wrapText="1"/>
    </xf>
    <xf numFmtId="0" fontId="1" fillId="4" borderId="27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1" fillId="4" borderId="30" xfId="0" applyFont="1" applyFill="1" applyBorder="1" applyAlignment="1">
      <alignment wrapText="1"/>
    </xf>
    <xf numFmtId="166" fontId="1" fillId="2" borderId="0" xfId="0" applyNumberFormat="1" applyFont="1" applyFill="1" applyBorder="1" applyAlignment="1">
      <alignment horizontal="right" wrapText="1"/>
    </xf>
    <xf numFmtId="0" fontId="1" fillId="4" borderId="26" xfId="0" applyFont="1" applyFill="1" applyBorder="1" applyAlignment="1">
      <alignment horizontal="left" wrapText="1"/>
    </xf>
    <xf numFmtId="166" fontId="1" fillId="4" borderId="31" xfId="0" applyNumberFormat="1" applyFont="1" applyFill="1" applyBorder="1" applyAlignment="1">
      <alignment horizontal="right" wrapText="1"/>
    </xf>
    <xf numFmtId="166" fontId="1" fillId="4" borderId="32" xfId="0" applyNumberFormat="1" applyFont="1" applyFill="1" applyBorder="1" applyAlignment="1">
      <alignment horizontal="right" wrapText="1"/>
    </xf>
    <xf numFmtId="166" fontId="1" fillId="4" borderId="33" xfId="0" applyNumberFormat="1" applyFont="1" applyFill="1" applyBorder="1" applyAlignment="1">
      <alignment horizontal="right" wrapText="1"/>
    </xf>
    <xf numFmtId="166" fontId="0" fillId="3" borderId="34" xfId="0" applyNumberFormat="1" applyFont="1" applyFill="1" applyBorder="1" applyAlignment="1">
      <alignment horizontal="right" wrapText="1"/>
    </xf>
    <xf numFmtId="166" fontId="0" fillId="4" borderId="35" xfId="0" applyNumberFormat="1" applyFont="1" applyFill="1" applyBorder="1" applyAlignment="1">
      <alignment horizontal="right" wrapText="1"/>
    </xf>
    <xf numFmtId="166" fontId="0" fillId="2" borderId="35" xfId="0" applyNumberFormat="1" applyFill="1" applyBorder="1" applyAlignment="1">
      <alignment/>
    </xf>
    <xf numFmtId="166" fontId="1" fillId="2" borderId="15" xfId="0" applyNumberFormat="1" applyFont="1" applyFill="1" applyBorder="1" applyAlignment="1">
      <alignment/>
    </xf>
    <xf numFmtId="0" fontId="0" fillId="3" borderId="36" xfId="0" applyFont="1" applyFill="1" applyBorder="1" applyAlignment="1">
      <alignment horizontal="center"/>
    </xf>
    <xf numFmtId="0" fontId="0" fillId="4" borderId="3" xfId="0" applyFont="1" applyFill="1" applyBorder="1" applyAlignment="1">
      <alignment wrapText="1"/>
    </xf>
    <xf numFmtId="166" fontId="0" fillId="4" borderId="3" xfId="0" applyNumberFormat="1" applyFont="1" applyFill="1" applyBorder="1" applyAlignment="1">
      <alignment horizontal="center" wrapText="1"/>
    </xf>
    <xf numFmtId="166" fontId="0" fillId="4" borderId="3" xfId="0" applyNumberFormat="1" applyFont="1" applyFill="1" applyBorder="1" applyAlignment="1">
      <alignment horizontal="right" wrapText="1"/>
    </xf>
    <xf numFmtId="166" fontId="0" fillId="4" borderId="14" xfId="0" applyNumberFormat="1" applyFont="1" applyFill="1" applyBorder="1" applyAlignment="1">
      <alignment horizontal="right" wrapText="1"/>
    </xf>
    <xf numFmtId="0" fontId="0" fillId="2" borderId="3" xfId="0" applyFont="1" applyFill="1" applyBorder="1" applyAlignment="1">
      <alignment/>
    </xf>
    <xf numFmtId="0" fontId="0" fillId="4" borderId="6" xfId="0" applyFont="1" applyFill="1" applyBorder="1" applyAlignment="1">
      <alignment wrapText="1"/>
    </xf>
    <xf numFmtId="166" fontId="0" fillId="4" borderId="6" xfId="0" applyNumberFormat="1" applyFont="1" applyFill="1" applyBorder="1" applyAlignment="1">
      <alignment horizontal="center" wrapText="1"/>
    </xf>
    <xf numFmtId="166" fontId="0" fillId="4" borderId="6" xfId="0" applyNumberFormat="1" applyFont="1" applyFill="1" applyBorder="1" applyAlignment="1">
      <alignment horizontal="right" wrapText="1"/>
    </xf>
    <xf numFmtId="166" fontId="0" fillId="4" borderId="37" xfId="0" applyNumberFormat="1" applyFont="1" applyFill="1" applyBorder="1" applyAlignment="1">
      <alignment horizontal="right" wrapText="1"/>
    </xf>
    <xf numFmtId="0" fontId="0" fillId="2" borderId="6" xfId="0" applyFill="1" applyBorder="1" applyAlignment="1">
      <alignment/>
    </xf>
    <xf numFmtId="0" fontId="0" fillId="4" borderId="38" xfId="0" applyFont="1" applyFill="1" applyBorder="1" applyAlignment="1">
      <alignment wrapText="1"/>
    </xf>
    <xf numFmtId="166" fontId="0" fillId="4" borderId="38" xfId="0" applyNumberFormat="1" applyFont="1" applyFill="1" applyBorder="1" applyAlignment="1">
      <alignment horizontal="center" wrapText="1"/>
    </xf>
    <xf numFmtId="166" fontId="0" fillId="4" borderId="38" xfId="0" applyNumberFormat="1" applyFont="1" applyFill="1" applyBorder="1" applyAlignment="1">
      <alignment horizontal="right" wrapText="1"/>
    </xf>
    <xf numFmtId="166" fontId="0" fillId="4" borderId="39" xfId="0" applyNumberFormat="1" applyFont="1" applyFill="1" applyBorder="1" applyAlignment="1">
      <alignment horizontal="right" wrapText="1"/>
    </xf>
    <xf numFmtId="0" fontId="0" fillId="2" borderId="38" xfId="0" applyFill="1" applyBorder="1" applyAlignment="1">
      <alignment/>
    </xf>
    <xf numFmtId="0" fontId="0" fillId="2" borderId="3" xfId="0" applyFill="1" applyBorder="1" applyAlignment="1">
      <alignment/>
    </xf>
    <xf numFmtId="166" fontId="12" fillId="3" borderId="40" xfId="0" applyNumberFormat="1" applyFont="1" applyFill="1" applyBorder="1" applyAlignment="1">
      <alignment horizontal="right" textRotation="90" wrapText="1"/>
    </xf>
    <xf numFmtId="166" fontId="0" fillId="4" borderId="41" xfId="0" applyNumberFormat="1" applyFont="1" applyFill="1" applyBorder="1" applyAlignment="1">
      <alignment horizontal="right" wrapText="1"/>
    </xf>
    <xf numFmtId="166" fontId="0" fillId="4" borderId="42" xfId="0" applyNumberFormat="1" applyFont="1" applyFill="1" applyBorder="1" applyAlignment="1">
      <alignment horizontal="right" wrapText="1"/>
    </xf>
    <xf numFmtId="166" fontId="0" fillId="4" borderId="17" xfId="0" applyNumberFormat="1" applyFont="1" applyFill="1" applyBorder="1" applyAlignment="1">
      <alignment horizontal="right" wrapText="1"/>
    </xf>
    <xf numFmtId="166" fontId="0" fillId="4" borderId="43" xfId="0" applyNumberFormat="1" applyFont="1" applyFill="1" applyBorder="1" applyAlignment="1">
      <alignment horizontal="right" wrapText="1"/>
    </xf>
    <xf numFmtId="166" fontId="0" fillId="2" borderId="41" xfId="0" applyNumberFormat="1" applyFill="1" applyBorder="1" applyAlignment="1">
      <alignment/>
    </xf>
    <xf numFmtId="0" fontId="0" fillId="4" borderId="6" xfId="0" applyFont="1" applyFill="1" applyBorder="1" applyAlignment="1">
      <alignment horizontal="left" wrapText="1"/>
    </xf>
    <xf numFmtId="0" fontId="1" fillId="4" borderId="25" xfId="0" applyFont="1" applyFill="1" applyBorder="1" applyAlignment="1">
      <alignment horizontal="left" wrapText="1"/>
    </xf>
    <xf numFmtId="14" fontId="1" fillId="4" borderId="27" xfId="0" applyNumberFormat="1" applyFont="1" applyFill="1" applyBorder="1" applyAlignment="1">
      <alignment horizontal="right" wrapText="1"/>
    </xf>
    <xf numFmtId="0" fontId="0" fillId="4" borderId="6" xfId="0" applyNumberFormat="1" applyFont="1" applyFill="1" applyBorder="1" applyAlignment="1">
      <alignment horizontal="center" wrapText="1"/>
    </xf>
    <xf numFmtId="166" fontId="2" fillId="2" borderId="0" xfId="0" applyNumberFormat="1" applyFont="1" applyFill="1" applyBorder="1" applyAlignment="1">
      <alignment horizontal="center"/>
    </xf>
    <xf numFmtId="166" fontId="0" fillId="4" borderId="44" xfId="0" applyNumberFormat="1" applyFont="1" applyFill="1" applyBorder="1" applyAlignment="1">
      <alignment horizontal="right" wrapText="1"/>
    </xf>
    <xf numFmtId="166" fontId="0" fillId="4" borderId="16" xfId="0" applyNumberFormat="1" applyFont="1" applyFill="1" applyBorder="1" applyAlignment="1">
      <alignment horizontal="right" wrapText="1"/>
    </xf>
    <xf numFmtId="166" fontId="0" fillId="4" borderId="45" xfId="0" applyNumberFormat="1" applyFont="1" applyFill="1" applyBorder="1" applyAlignment="1">
      <alignment horizontal="right" wrapText="1"/>
    </xf>
    <xf numFmtId="166" fontId="0" fillId="4" borderId="46" xfId="0" applyNumberFormat="1" applyFont="1" applyFill="1" applyBorder="1" applyAlignment="1">
      <alignment horizontal="right" wrapText="1"/>
    </xf>
    <xf numFmtId="166" fontId="13" fillId="2" borderId="0" xfId="0" applyNumberFormat="1" applyFont="1" applyFill="1" applyBorder="1" applyAlignment="1">
      <alignment/>
    </xf>
    <xf numFmtId="166" fontId="0" fillId="3" borderId="47" xfId="0" applyNumberFormat="1" applyFont="1" applyFill="1" applyBorder="1" applyAlignment="1">
      <alignment horizontal="center" wrapText="1"/>
    </xf>
    <xf numFmtId="166" fontId="0" fillId="3" borderId="48" xfId="0" applyNumberFormat="1" applyFont="1" applyFill="1" applyBorder="1" applyAlignment="1">
      <alignment horizontal="center" wrapText="1"/>
    </xf>
    <xf numFmtId="166" fontId="0" fillId="3" borderId="48" xfId="0" applyNumberFormat="1" applyFont="1" applyFill="1" applyBorder="1" applyAlignment="1">
      <alignment horizontal="right" wrapText="1"/>
    </xf>
    <xf numFmtId="166" fontId="0" fillId="4" borderId="49" xfId="0" applyNumberFormat="1" applyFont="1" applyFill="1" applyBorder="1" applyAlignment="1">
      <alignment horizontal="right" wrapText="1"/>
    </xf>
    <xf numFmtId="166" fontId="0" fillId="4" borderId="50" xfId="0" applyNumberFormat="1" applyFont="1" applyFill="1" applyBorder="1" applyAlignment="1">
      <alignment horizontal="center" wrapText="1"/>
    </xf>
    <xf numFmtId="166" fontId="0" fillId="4" borderId="50" xfId="0" applyNumberFormat="1" applyFont="1" applyFill="1" applyBorder="1" applyAlignment="1">
      <alignment wrapText="1"/>
    </xf>
    <xf numFmtId="166" fontId="0" fillId="4" borderId="50" xfId="0" applyNumberFormat="1" applyFont="1" applyFill="1" applyBorder="1" applyAlignment="1">
      <alignment horizontal="right" wrapText="1"/>
    </xf>
    <xf numFmtId="166" fontId="0" fillId="4" borderId="7" xfId="0" applyNumberFormat="1" applyFont="1" applyFill="1" applyBorder="1" applyAlignment="1">
      <alignment horizontal="right" wrapText="1"/>
    </xf>
    <xf numFmtId="166" fontId="0" fillId="4" borderId="51" xfId="0" applyNumberFormat="1" applyFont="1" applyFill="1" applyBorder="1" applyAlignment="1">
      <alignment horizontal="center" wrapText="1"/>
    </xf>
    <xf numFmtId="166" fontId="0" fillId="4" borderId="52" xfId="0" applyNumberFormat="1" applyFont="1" applyFill="1" applyBorder="1" applyAlignment="1">
      <alignment horizontal="right" wrapText="1"/>
    </xf>
    <xf numFmtId="166" fontId="0" fillId="4" borderId="53" xfId="0" applyNumberFormat="1" applyFont="1" applyFill="1" applyBorder="1" applyAlignment="1">
      <alignment horizontal="center" wrapText="1"/>
    </xf>
    <xf numFmtId="166" fontId="0" fillId="4" borderId="54" xfId="0" applyNumberFormat="1" applyFont="1" applyFill="1" applyBorder="1" applyAlignment="1">
      <alignment horizontal="right" wrapText="1"/>
    </xf>
    <xf numFmtId="166" fontId="0" fillId="4" borderId="55" xfId="0" applyNumberFormat="1" applyFont="1" applyFill="1" applyBorder="1" applyAlignment="1">
      <alignment horizontal="right" wrapText="1"/>
    </xf>
    <xf numFmtId="166" fontId="0" fillId="4" borderId="54" xfId="0" applyNumberFormat="1" applyFont="1" applyFill="1" applyBorder="1" applyAlignment="1">
      <alignment horizontal="center" wrapText="1"/>
    </xf>
    <xf numFmtId="166" fontId="0" fillId="4" borderId="53" xfId="0" applyNumberFormat="1" applyFont="1" applyFill="1" applyBorder="1" applyAlignment="1">
      <alignment horizontal="right" wrapText="1"/>
    </xf>
    <xf numFmtId="166" fontId="0" fillId="2" borderId="52" xfId="0" applyNumberFormat="1" applyFill="1" applyBorder="1" applyAlignment="1">
      <alignment/>
    </xf>
    <xf numFmtId="166" fontId="0" fillId="2" borderId="53" xfId="0" applyNumberFormat="1" applyFill="1" applyBorder="1" applyAlignment="1">
      <alignment horizontal="center"/>
    </xf>
    <xf numFmtId="166" fontId="0" fillId="2" borderId="53" xfId="0" applyNumberFormat="1" applyFill="1" applyBorder="1" applyAlignment="1">
      <alignment/>
    </xf>
    <xf numFmtId="166" fontId="1" fillId="2" borderId="56" xfId="0" applyNumberFormat="1" applyFont="1" applyFill="1" applyBorder="1" applyAlignment="1">
      <alignment/>
    </xf>
    <xf numFmtId="166" fontId="1" fillId="2" borderId="18" xfId="0" applyNumberFormat="1" applyFont="1" applyFill="1" applyBorder="1" applyAlignment="1">
      <alignment/>
    </xf>
    <xf numFmtId="0" fontId="0" fillId="4" borderId="25" xfId="0" applyFont="1" applyFill="1" applyBorder="1" applyAlignment="1">
      <alignment wrapText="1"/>
    </xf>
    <xf numFmtId="0" fontId="0" fillId="4" borderId="26" xfId="0" applyFont="1" applyFill="1" applyBorder="1" applyAlignment="1">
      <alignment wrapText="1"/>
    </xf>
    <xf numFmtId="166" fontId="0" fillId="4" borderId="26" xfId="0" applyNumberFormat="1" applyFont="1" applyFill="1" applyBorder="1" applyAlignment="1">
      <alignment wrapText="1"/>
    </xf>
    <xf numFmtId="166" fontId="0" fillId="4" borderId="26" xfId="0" applyNumberFormat="1" applyFont="1" applyFill="1" applyBorder="1" applyAlignment="1">
      <alignment horizontal="right" wrapText="1"/>
    </xf>
    <xf numFmtId="166" fontId="0" fillId="4" borderId="27" xfId="0" applyNumberFormat="1" applyFont="1" applyFill="1" applyBorder="1" applyAlignment="1">
      <alignment horizontal="right" wrapText="1"/>
    </xf>
    <xf numFmtId="166" fontId="0" fillId="4" borderId="28" xfId="0" applyNumberFormat="1" applyFont="1" applyFill="1" applyBorder="1" applyAlignment="1">
      <alignment horizontal="right" wrapText="1"/>
    </xf>
    <xf numFmtId="166" fontId="0" fillId="4" borderId="25" xfId="0" applyNumberFormat="1" applyFont="1" applyFill="1" applyBorder="1" applyAlignment="1">
      <alignment horizontal="right" wrapText="1"/>
    </xf>
    <xf numFmtId="166" fontId="0" fillId="4" borderId="29" xfId="0" applyNumberFormat="1" applyFont="1" applyFill="1" applyBorder="1" applyAlignment="1">
      <alignment horizontal="right" wrapText="1"/>
    </xf>
    <xf numFmtId="0" fontId="0" fillId="4" borderId="27" xfId="0" applyFont="1" applyFill="1" applyBorder="1" applyAlignment="1">
      <alignment horizontal="right" wrapText="1"/>
    </xf>
    <xf numFmtId="0" fontId="0" fillId="4" borderId="30" xfId="0" applyFont="1" applyFill="1" applyBorder="1" applyAlignment="1">
      <alignment wrapText="1"/>
    </xf>
    <xf numFmtId="0" fontId="0" fillId="4" borderId="33" xfId="0" applyFont="1" applyFill="1" applyBorder="1" applyAlignment="1">
      <alignment wrapText="1"/>
    </xf>
    <xf numFmtId="166" fontId="0" fillId="4" borderId="33" xfId="0" applyNumberFormat="1" applyFont="1" applyFill="1" applyBorder="1" applyAlignment="1">
      <alignment wrapText="1"/>
    </xf>
    <xf numFmtId="166" fontId="0" fillId="4" borderId="33" xfId="0" applyNumberFormat="1" applyFont="1" applyFill="1" applyBorder="1" applyAlignment="1">
      <alignment horizontal="right" wrapText="1"/>
    </xf>
    <xf numFmtId="166" fontId="0" fillId="4" borderId="57" xfId="0" applyNumberFormat="1" applyFont="1" applyFill="1" applyBorder="1" applyAlignment="1">
      <alignment horizontal="right" wrapText="1"/>
    </xf>
    <xf numFmtId="166" fontId="0" fillId="4" borderId="32" xfId="0" applyNumberFormat="1" applyFont="1" applyFill="1" applyBorder="1" applyAlignment="1">
      <alignment horizontal="right" wrapText="1"/>
    </xf>
    <xf numFmtId="166" fontId="0" fillId="4" borderId="30" xfId="0" applyNumberFormat="1" applyFont="1" applyFill="1" applyBorder="1" applyAlignment="1">
      <alignment horizontal="right" wrapText="1"/>
    </xf>
    <xf numFmtId="166" fontId="0" fillId="4" borderId="58" xfId="0" applyNumberFormat="1" applyFont="1" applyFill="1" applyBorder="1" applyAlignment="1">
      <alignment horizontal="right" wrapText="1"/>
    </xf>
    <xf numFmtId="0" fontId="0" fillId="4" borderId="57" xfId="0" applyFont="1" applyFill="1" applyBorder="1" applyAlignment="1">
      <alignment horizontal="right" wrapText="1"/>
    </xf>
    <xf numFmtId="166" fontId="0" fillId="2" borderId="3" xfId="0" applyNumberFormat="1" applyFont="1" applyFill="1" applyBorder="1" applyAlignment="1">
      <alignment/>
    </xf>
    <xf numFmtId="166" fontId="0" fillId="4" borderId="51" xfId="0" applyNumberFormat="1" applyFont="1" applyFill="1" applyBorder="1" applyAlignment="1">
      <alignment horizontal="right" wrapText="1"/>
    </xf>
    <xf numFmtId="166" fontId="0" fillId="2" borderId="6" xfId="0" applyNumberFormat="1" applyFont="1" applyFill="1" applyBorder="1" applyAlignment="1">
      <alignment/>
    </xf>
    <xf numFmtId="166" fontId="1" fillId="2" borderId="59" xfId="0" applyNumberFormat="1" applyFont="1" applyFill="1" applyBorder="1" applyAlignment="1">
      <alignment/>
    </xf>
    <xf numFmtId="0" fontId="14" fillId="0" borderId="0" xfId="21" applyFont="1">
      <alignment/>
      <protection/>
    </xf>
    <xf numFmtId="0" fontId="4" fillId="0" borderId="0" xfId="21">
      <alignment/>
      <protection/>
    </xf>
    <xf numFmtId="0" fontId="4" fillId="0" borderId="0" xfId="21" applyAlignment="1">
      <alignment horizontal="center"/>
      <protection/>
    </xf>
    <xf numFmtId="0" fontId="15" fillId="5" borderId="60" xfId="23" applyFont="1" applyFill="1" applyBorder="1" applyAlignment="1">
      <alignment horizontal="center" wrapText="1"/>
      <protection/>
    </xf>
    <xf numFmtId="168" fontId="15" fillId="5" borderId="60" xfId="15" applyNumberFormat="1" applyFont="1" applyFill="1" applyBorder="1" applyAlignment="1">
      <alignment horizontal="center" wrapText="1"/>
    </xf>
    <xf numFmtId="0" fontId="16" fillId="6" borderId="0" xfId="21" applyFont="1" applyFill="1" applyAlignment="1">
      <alignment wrapText="1"/>
      <protection/>
    </xf>
    <xf numFmtId="0" fontId="4" fillId="6" borderId="0" xfId="21" applyFill="1" applyAlignment="1">
      <alignment wrapText="1"/>
      <protection/>
    </xf>
    <xf numFmtId="0" fontId="13" fillId="0" borderId="61" xfId="23" applyFont="1" applyFill="1" applyBorder="1" applyAlignment="1">
      <alignment wrapText="1"/>
      <protection/>
    </xf>
    <xf numFmtId="0" fontId="1" fillId="0" borderId="61" xfId="23" applyFont="1" applyFill="1" applyBorder="1" applyAlignment="1">
      <alignment horizontal="center" wrapText="1"/>
      <protection/>
    </xf>
    <xf numFmtId="168" fontId="13" fillId="0" borderId="61" xfId="15" applyNumberFormat="1" applyFont="1" applyFill="1" applyBorder="1" applyAlignment="1">
      <alignment horizontal="right" wrapText="1"/>
    </xf>
    <xf numFmtId="0" fontId="4" fillId="0" borderId="62" xfId="21" applyFill="1" applyBorder="1">
      <alignment/>
      <protection/>
    </xf>
    <xf numFmtId="0" fontId="4" fillId="0" borderId="0" xfId="21" applyFill="1">
      <alignment/>
      <protection/>
    </xf>
    <xf numFmtId="0" fontId="17" fillId="0" borderId="61" xfId="23" applyFont="1" applyFill="1" applyBorder="1" applyAlignment="1">
      <alignment/>
      <protection/>
    </xf>
    <xf numFmtId="0" fontId="0" fillId="0" borderId="61" xfId="23" applyFont="1" applyFill="1" applyBorder="1" applyAlignment="1">
      <alignment horizontal="center" wrapText="1"/>
      <protection/>
    </xf>
    <xf numFmtId="0" fontId="4" fillId="0" borderId="63" xfId="21" applyFill="1" applyBorder="1">
      <alignment/>
      <protection/>
    </xf>
    <xf numFmtId="0" fontId="17" fillId="0" borderId="64" xfId="23" applyFont="1" applyFill="1" applyBorder="1" applyAlignment="1">
      <alignment/>
      <protection/>
    </xf>
    <xf numFmtId="0" fontId="13" fillId="0" borderId="64" xfId="23" applyFont="1" applyFill="1" applyBorder="1" applyAlignment="1">
      <alignment wrapText="1"/>
      <protection/>
    </xf>
    <xf numFmtId="0" fontId="0" fillId="0" borderId="64" xfId="23" applyFont="1" applyFill="1" applyBorder="1" applyAlignment="1">
      <alignment horizontal="center" wrapText="1"/>
      <protection/>
    </xf>
    <xf numFmtId="168" fontId="13" fillId="0" borderId="64" xfId="15" applyNumberFormat="1" applyFont="1" applyFill="1" applyBorder="1" applyAlignment="1">
      <alignment horizontal="right" wrapText="1"/>
    </xf>
    <xf numFmtId="0" fontId="4" fillId="0" borderId="65" xfId="21" applyFill="1" applyBorder="1">
      <alignment/>
      <protection/>
    </xf>
    <xf numFmtId="0" fontId="13" fillId="0" borderId="66" xfId="23" applyFont="1" applyFill="1" applyBorder="1" applyAlignment="1">
      <alignment wrapText="1"/>
      <protection/>
    </xf>
    <xf numFmtId="0" fontId="1" fillId="0" borderId="66" xfId="23" applyFont="1" applyFill="1" applyBorder="1" applyAlignment="1">
      <alignment horizontal="center" wrapText="1"/>
      <protection/>
    </xf>
    <xf numFmtId="168" fontId="13" fillId="0" borderId="66" xfId="15" applyNumberFormat="1" applyFont="1" applyFill="1" applyBorder="1" applyAlignment="1">
      <alignment horizontal="right" wrapText="1"/>
    </xf>
    <xf numFmtId="0" fontId="18" fillId="0" borderId="61" xfId="23" applyFont="1" applyFill="1" applyBorder="1" applyAlignment="1">
      <alignment horizontal="left"/>
      <protection/>
    </xf>
    <xf numFmtId="0" fontId="17" fillId="0" borderId="61" xfId="23" applyFont="1" applyFill="1" applyBorder="1" applyAlignment="1">
      <alignment horizontal="left"/>
      <protection/>
    </xf>
    <xf numFmtId="0" fontId="17" fillId="0" borderId="64" xfId="23" applyFont="1" applyFill="1" applyBorder="1" applyAlignment="1">
      <alignment horizontal="left"/>
      <protection/>
    </xf>
    <xf numFmtId="0" fontId="1" fillId="0" borderId="64" xfId="23" applyFont="1" applyFill="1" applyBorder="1" applyAlignment="1">
      <alignment horizontal="center" wrapText="1"/>
      <protection/>
    </xf>
    <xf numFmtId="0" fontId="20" fillId="0" borderId="0" xfId="21" applyFont="1" applyFill="1">
      <alignment/>
      <protection/>
    </xf>
    <xf numFmtId="0" fontId="13" fillId="0" borderId="61" xfId="23" applyFont="1" applyFill="1" applyBorder="1" applyAlignment="1">
      <alignment wrapText="1"/>
      <protection/>
    </xf>
    <xf numFmtId="0" fontId="1" fillId="0" borderId="61" xfId="23" applyFont="1" applyFill="1" applyBorder="1" applyAlignment="1">
      <alignment horizontal="center" wrapText="1"/>
      <protection/>
    </xf>
    <xf numFmtId="168" fontId="13" fillId="0" borderId="61" xfId="15" applyNumberFormat="1" applyFont="1" applyFill="1" applyBorder="1" applyAlignment="1">
      <alignment horizontal="right" wrapText="1"/>
    </xf>
    <xf numFmtId="0" fontId="4" fillId="0" borderId="61" xfId="21" applyFill="1" applyBorder="1">
      <alignment/>
      <protection/>
    </xf>
    <xf numFmtId="0" fontId="13" fillId="7" borderId="66" xfId="23" applyFont="1" applyFill="1" applyBorder="1" applyAlignment="1">
      <alignment wrapText="1"/>
      <protection/>
    </xf>
    <xf numFmtId="0" fontId="1" fillId="7" borderId="66" xfId="23" applyFont="1" applyFill="1" applyBorder="1" applyAlignment="1">
      <alignment horizontal="center" wrapText="1"/>
      <protection/>
    </xf>
    <xf numFmtId="168" fontId="13" fillId="7" borderId="66" xfId="15" applyNumberFormat="1" applyFont="1" applyFill="1" applyBorder="1" applyAlignment="1">
      <alignment horizontal="right" wrapText="1"/>
    </xf>
    <xf numFmtId="0" fontId="4" fillId="7" borderId="62" xfId="21" applyFill="1" applyBorder="1">
      <alignment/>
      <protection/>
    </xf>
    <xf numFmtId="0" fontId="4" fillId="7" borderId="0" xfId="21" applyFill="1">
      <alignment/>
      <protection/>
    </xf>
    <xf numFmtId="0" fontId="20" fillId="7" borderId="0" xfId="21" applyFont="1" applyFill="1">
      <alignment/>
      <protection/>
    </xf>
    <xf numFmtId="0" fontId="13" fillId="7" borderId="61" xfId="23" applyFont="1" applyFill="1" applyBorder="1" applyAlignment="1">
      <alignment wrapText="1"/>
      <protection/>
    </xf>
    <xf numFmtId="0" fontId="1" fillId="7" borderId="61" xfId="23" applyFont="1" applyFill="1" applyBorder="1" applyAlignment="1">
      <alignment horizontal="center" wrapText="1"/>
      <protection/>
    </xf>
    <xf numFmtId="168" fontId="13" fillId="7" borderId="61" xfId="15" applyNumberFormat="1" applyFont="1" applyFill="1" applyBorder="1" applyAlignment="1">
      <alignment horizontal="right" wrapText="1"/>
    </xf>
    <xf numFmtId="0" fontId="4" fillId="7" borderId="63" xfId="21" applyFill="1" applyBorder="1">
      <alignment/>
      <protection/>
    </xf>
    <xf numFmtId="0" fontId="17" fillId="7" borderId="61" xfId="23" applyFont="1" applyFill="1" applyBorder="1" applyAlignment="1">
      <alignment horizontal="left"/>
      <protection/>
    </xf>
    <xf numFmtId="166" fontId="1" fillId="4" borderId="67" xfId="0" applyNumberFormat="1" applyFont="1" applyFill="1" applyBorder="1" applyAlignment="1">
      <alignment horizontal="right" wrapText="1"/>
    </xf>
    <xf numFmtId="0" fontId="20" fillId="7" borderId="68" xfId="21" applyFont="1" applyFill="1" applyBorder="1">
      <alignment/>
      <protection/>
    </xf>
    <xf numFmtId="0" fontId="13" fillId="7" borderId="64" xfId="23" applyFont="1" applyFill="1" applyBorder="1" applyAlignment="1">
      <alignment wrapText="1"/>
      <protection/>
    </xf>
    <xf numFmtId="0" fontId="1" fillId="7" borderId="64" xfId="23" applyFont="1" applyFill="1" applyBorder="1" applyAlignment="1">
      <alignment horizontal="center" wrapText="1"/>
      <protection/>
    </xf>
    <xf numFmtId="168" fontId="13" fillId="7" borderId="64" xfId="15" applyNumberFormat="1" applyFont="1" applyFill="1" applyBorder="1" applyAlignment="1">
      <alignment horizontal="right" wrapText="1"/>
    </xf>
    <xf numFmtId="0" fontId="4" fillId="7" borderId="65" xfId="21" applyFill="1" applyBorder="1">
      <alignment/>
      <protection/>
    </xf>
    <xf numFmtId="168" fontId="4" fillId="0" borderId="0" xfId="15" applyNumberFormat="1" applyFont="1" applyAlignment="1">
      <alignment/>
    </xf>
    <xf numFmtId="0" fontId="21" fillId="0" borderId="0" xfId="22" applyFont="1">
      <alignment/>
      <protection/>
    </xf>
    <xf numFmtId="0" fontId="9" fillId="0" borderId="4" xfId="22" applyFont="1" applyBorder="1">
      <alignment/>
      <protection/>
    </xf>
    <xf numFmtId="0" fontId="4" fillId="0" borderId="4" xfId="22" applyFont="1" applyBorder="1">
      <alignment/>
      <protection/>
    </xf>
    <xf numFmtId="168" fontId="4" fillId="0" borderId="4" xfId="15" applyNumberFormat="1" applyFont="1" applyBorder="1" applyAlignment="1">
      <alignment/>
    </xf>
    <xf numFmtId="170" fontId="9" fillId="0" borderId="0" xfId="17" applyNumberFormat="1" applyFont="1" applyBorder="1" applyAlignment="1">
      <alignment/>
    </xf>
    <xf numFmtId="0" fontId="17" fillId="0" borderId="69" xfId="23" applyFont="1" applyFill="1" applyBorder="1" applyAlignment="1">
      <alignment horizontal="left" wrapText="1"/>
      <protection/>
    </xf>
    <xf numFmtId="0" fontId="17" fillId="0" borderId="70" xfId="23" applyFont="1" applyFill="1" applyBorder="1" applyAlignment="1">
      <alignment horizontal="left" wrapText="1"/>
      <protection/>
    </xf>
    <xf numFmtId="0" fontId="17" fillId="0" borderId="63" xfId="23" applyFont="1" applyFill="1" applyBorder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 LapsedProjects-3Yearfor2005 - FMD" xfId="21"/>
    <cellStyle name="Normal_FinPlan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workbookViewId="0" topLeftCell="A24">
      <selection activeCell="A30" sqref="A30:IV39"/>
    </sheetView>
  </sheetViews>
  <sheetFormatPr defaultColWidth="9.140625" defaultRowHeight="16.5" customHeight="1"/>
  <cols>
    <col min="1" max="1" width="9.57421875" style="169" customWidth="1"/>
    <col min="2" max="2" width="24.28125" style="169" customWidth="1"/>
    <col min="3" max="3" width="9.8515625" style="170" customWidth="1"/>
    <col min="4" max="4" width="22.57421875" style="169" customWidth="1"/>
    <col min="5" max="5" width="8.140625" style="32" customWidth="1"/>
    <col min="6" max="6" width="8.00390625" style="32" customWidth="1"/>
    <col min="7" max="7" width="10.8515625" style="32" bestFit="1" customWidth="1"/>
    <col min="8" max="8" width="11.57421875" style="32" customWidth="1"/>
    <col min="9" max="9" width="10.8515625" style="32" bestFit="1" customWidth="1"/>
    <col min="10" max="10" width="7.8515625" style="32" customWidth="1"/>
    <col min="11" max="11" width="10.8515625" style="32" bestFit="1" customWidth="1"/>
    <col min="12" max="12" width="14.140625" style="32" customWidth="1"/>
    <col min="13" max="13" width="10.8515625" style="32" bestFit="1" customWidth="1"/>
    <col min="14" max="14" width="8.00390625" style="32" customWidth="1"/>
    <col min="15" max="15" width="10.8515625" style="32" bestFit="1" customWidth="1"/>
    <col min="16" max="16" width="13.140625" style="32" customWidth="1"/>
    <col min="17" max="17" width="9.28125" style="32" bestFit="1" customWidth="1"/>
    <col min="18" max="18" width="8.140625" style="169" customWidth="1"/>
    <col min="19" max="16384" width="9.140625" style="169" customWidth="1"/>
  </cols>
  <sheetData>
    <row r="2" ht="31.5" customHeight="1">
      <c r="A2" s="168" t="s">
        <v>610</v>
      </c>
    </row>
    <row r="3" spans="1:18" s="174" customFormat="1" ht="41.25" customHeight="1">
      <c r="A3" s="171" t="s">
        <v>0</v>
      </c>
      <c r="B3" s="171" t="s">
        <v>611</v>
      </c>
      <c r="C3" s="171" t="s">
        <v>5</v>
      </c>
      <c r="D3" s="171" t="s">
        <v>6</v>
      </c>
      <c r="E3" s="172" t="s">
        <v>612</v>
      </c>
      <c r="F3" s="172" t="s">
        <v>613</v>
      </c>
      <c r="G3" s="172" t="s">
        <v>614</v>
      </c>
      <c r="H3" s="172" t="s">
        <v>615</v>
      </c>
      <c r="I3" s="172" t="s">
        <v>616</v>
      </c>
      <c r="J3" s="172" t="s">
        <v>617</v>
      </c>
      <c r="K3" s="172" t="s">
        <v>618</v>
      </c>
      <c r="L3" s="172" t="s">
        <v>619</v>
      </c>
      <c r="M3" s="172" t="s">
        <v>7</v>
      </c>
      <c r="N3" s="172" t="s">
        <v>8</v>
      </c>
      <c r="O3" s="172" t="s">
        <v>620</v>
      </c>
      <c r="P3" s="172" t="s">
        <v>621</v>
      </c>
      <c r="Q3" s="172" t="s">
        <v>482</v>
      </c>
      <c r="R3" s="173" t="s">
        <v>622</v>
      </c>
    </row>
    <row r="4" spans="1:18" s="179" customFormat="1" ht="16.5" customHeight="1">
      <c r="A4" s="175" t="s">
        <v>623</v>
      </c>
      <c r="B4" s="175" t="s">
        <v>624</v>
      </c>
      <c r="C4" s="176" t="s">
        <v>625</v>
      </c>
      <c r="D4" s="175" t="s">
        <v>626</v>
      </c>
      <c r="E4" s="177">
        <v>397</v>
      </c>
      <c r="F4" s="177">
        <v>0</v>
      </c>
      <c r="G4" s="177">
        <v>397</v>
      </c>
      <c r="H4" s="177">
        <v>397</v>
      </c>
      <c r="I4" s="177">
        <v>397</v>
      </c>
      <c r="J4" s="177">
        <v>0</v>
      </c>
      <c r="K4" s="177">
        <v>397</v>
      </c>
      <c r="L4" s="177">
        <v>397</v>
      </c>
      <c r="M4" s="177">
        <v>397</v>
      </c>
      <c r="N4" s="177">
        <v>0</v>
      </c>
      <c r="O4" s="177">
        <v>397</v>
      </c>
      <c r="P4" s="177">
        <v>0</v>
      </c>
      <c r="Q4" s="177">
        <v>0</v>
      </c>
      <c r="R4" s="178" t="s">
        <v>627</v>
      </c>
    </row>
    <row r="5" spans="1:18" s="179" customFormat="1" ht="16.5" customHeight="1">
      <c r="A5" s="180" t="s">
        <v>628</v>
      </c>
      <c r="B5" s="175"/>
      <c r="C5" s="181"/>
      <c r="D5" s="175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82"/>
    </row>
    <row r="6" spans="1:18" s="179" customFormat="1" ht="16.5" customHeight="1">
      <c r="A6" s="175" t="s">
        <v>623</v>
      </c>
      <c r="B6" s="175" t="s">
        <v>624</v>
      </c>
      <c r="C6" s="176" t="s">
        <v>629</v>
      </c>
      <c r="D6" s="175" t="s">
        <v>630</v>
      </c>
      <c r="E6" s="177">
        <v>41822</v>
      </c>
      <c r="F6" s="177">
        <v>0</v>
      </c>
      <c r="G6" s="177">
        <v>41822</v>
      </c>
      <c r="H6" s="177">
        <v>41822</v>
      </c>
      <c r="I6" s="177">
        <v>41822</v>
      </c>
      <c r="J6" s="177">
        <v>0</v>
      </c>
      <c r="K6" s="177">
        <v>41822</v>
      </c>
      <c r="L6" s="177">
        <v>41822</v>
      </c>
      <c r="M6" s="177">
        <v>41822</v>
      </c>
      <c r="N6" s="177">
        <v>0</v>
      </c>
      <c r="O6" s="177">
        <v>41822</v>
      </c>
      <c r="P6" s="177">
        <v>0</v>
      </c>
      <c r="Q6" s="177">
        <v>0</v>
      </c>
      <c r="R6" s="182" t="s">
        <v>627</v>
      </c>
    </row>
    <row r="7" spans="1:18" s="179" customFormat="1" ht="16.5" customHeight="1">
      <c r="A7" s="180" t="s">
        <v>628</v>
      </c>
      <c r="B7" s="175"/>
      <c r="C7" s="181"/>
      <c r="D7" s="175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82"/>
    </row>
    <row r="8" spans="1:18" s="179" customFormat="1" ht="16.5" customHeight="1">
      <c r="A8" s="175" t="s">
        <v>623</v>
      </c>
      <c r="B8" s="175" t="s">
        <v>624</v>
      </c>
      <c r="C8" s="176" t="s">
        <v>631</v>
      </c>
      <c r="D8" s="175" t="s">
        <v>632</v>
      </c>
      <c r="E8" s="177">
        <v>3916</v>
      </c>
      <c r="F8" s="177">
        <v>0</v>
      </c>
      <c r="G8" s="177">
        <v>3916</v>
      </c>
      <c r="H8" s="177">
        <v>3916</v>
      </c>
      <c r="I8" s="177">
        <v>3916</v>
      </c>
      <c r="J8" s="177">
        <v>0</v>
      </c>
      <c r="K8" s="177">
        <v>3916</v>
      </c>
      <c r="L8" s="177">
        <v>3916</v>
      </c>
      <c r="M8" s="177">
        <v>3916</v>
      </c>
      <c r="N8" s="177">
        <v>0</v>
      </c>
      <c r="O8" s="177">
        <v>3916</v>
      </c>
      <c r="P8" s="177">
        <v>0</v>
      </c>
      <c r="Q8" s="177">
        <v>0</v>
      </c>
      <c r="R8" s="182" t="s">
        <v>627</v>
      </c>
    </row>
    <row r="9" spans="1:18" s="179" customFormat="1" ht="16.5" customHeight="1">
      <c r="A9" s="180" t="s">
        <v>633</v>
      </c>
      <c r="B9" s="175"/>
      <c r="C9" s="181"/>
      <c r="D9" s="175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82"/>
    </row>
    <row r="10" spans="1:18" s="179" customFormat="1" ht="16.5" customHeight="1">
      <c r="A10" s="175" t="s">
        <v>623</v>
      </c>
      <c r="B10" s="175" t="s">
        <v>624</v>
      </c>
      <c r="C10" s="176" t="s">
        <v>634</v>
      </c>
      <c r="D10" s="175" t="s">
        <v>635</v>
      </c>
      <c r="E10" s="177">
        <v>1084</v>
      </c>
      <c r="F10" s="177">
        <v>0</v>
      </c>
      <c r="G10" s="177">
        <v>1084</v>
      </c>
      <c r="H10" s="177">
        <v>1084</v>
      </c>
      <c r="I10" s="177">
        <v>1084</v>
      </c>
      <c r="J10" s="177">
        <v>0</v>
      </c>
      <c r="K10" s="177">
        <v>1084</v>
      </c>
      <c r="L10" s="177">
        <v>1084</v>
      </c>
      <c r="M10" s="177">
        <v>1084</v>
      </c>
      <c r="N10" s="177">
        <v>0</v>
      </c>
      <c r="O10" s="177">
        <v>1084</v>
      </c>
      <c r="P10" s="177">
        <v>0</v>
      </c>
      <c r="Q10" s="177">
        <v>0</v>
      </c>
      <c r="R10" s="182" t="s">
        <v>627</v>
      </c>
    </row>
    <row r="11" spans="1:18" s="179" customFormat="1" ht="16.5" customHeight="1" thickBot="1">
      <c r="A11" s="183" t="s">
        <v>636</v>
      </c>
      <c r="B11" s="184"/>
      <c r="C11" s="185"/>
      <c r="D11" s="184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7"/>
    </row>
    <row r="12" spans="1:18" s="179" customFormat="1" ht="16.5" customHeight="1">
      <c r="A12" s="188" t="s">
        <v>637</v>
      </c>
      <c r="B12" s="188" t="s">
        <v>638</v>
      </c>
      <c r="C12" s="189" t="s">
        <v>639</v>
      </c>
      <c r="D12" s="188" t="s">
        <v>640</v>
      </c>
      <c r="E12" s="190">
        <v>5447</v>
      </c>
      <c r="F12" s="190">
        <v>0</v>
      </c>
      <c r="G12" s="190">
        <v>5447</v>
      </c>
      <c r="H12" s="190">
        <v>5447</v>
      </c>
      <c r="I12" s="190">
        <v>5447</v>
      </c>
      <c r="J12" s="190">
        <v>0</v>
      </c>
      <c r="K12" s="190">
        <v>5447</v>
      </c>
      <c r="L12" s="190">
        <v>5447</v>
      </c>
      <c r="M12" s="190">
        <v>5447</v>
      </c>
      <c r="N12" s="190">
        <v>0</v>
      </c>
      <c r="O12" s="190">
        <v>5447</v>
      </c>
      <c r="P12" s="190">
        <v>0</v>
      </c>
      <c r="Q12" s="190">
        <v>0</v>
      </c>
      <c r="R12" s="178" t="s">
        <v>651</v>
      </c>
    </row>
    <row r="13" spans="1:18" s="179" customFormat="1" ht="16.5" customHeight="1">
      <c r="A13" s="192" t="s">
        <v>652</v>
      </c>
      <c r="B13" s="175"/>
      <c r="C13" s="181"/>
      <c r="D13" s="175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82"/>
    </row>
    <row r="14" spans="1:18" s="179" customFormat="1" ht="16.5" customHeight="1">
      <c r="A14" s="175" t="s">
        <v>637</v>
      </c>
      <c r="B14" s="175" t="s">
        <v>638</v>
      </c>
      <c r="C14" s="176" t="s">
        <v>641</v>
      </c>
      <c r="D14" s="175" t="s">
        <v>642</v>
      </c>
      <c r="E14" s="177">
        <v>274008</v>
      </c>
      <c r="F14" s="177">
        <v>159434</v>
      </c>
      <c r="G14" s="177">
        <v>274008</v>
      </c>
      <c r="H14" s="177">
        <v>274008</v>
      </c>
      <c r="I14" s="177">
        <v>147130</v>
      </c>
      <c r="J14" s="177">
        <v>159434</v>
      </c>
      <c r="K14" s="177">
        <v>147130</v>
      </c>
      <c r="L14" s="177">
        <v>147130</v>
      </c>
      <c r="M14" s="177">
        <v>146861</v>
      </c>
      <c r="N14" s="177">
        <v>159434</v>
      </c>
      <c r="O14" s="177">
        <v>146861</v>
      </c>
      <c r="P14" s="177">
        <v>159434</v>
      </c>
      <c r="Q14" s="177">
        <v>159434</v>
      </c>
      <c r="R14" s="182" t="s">
        <v>627</v>
      </c>
    </row>
    <row r="15" spans="1:18" s="179" customFormat="1" ht="16.5" customHeight="1">
      <c r="A15" s="191" t="s">
        <v>681</v>
      </c>
      <c r="B15" s="175"/>
      <c r="C15" s="181"/>
      <c r="D15" s="175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82"/>
    </row>
    <row r="16" spans="1:18" s="179" customFormat="1" ht="16.5" customHeight="1">
      <c r="A16" s="175" t="s">
        <v>637</v>
      </c>
      <c r="B16" s="175" t="s">
        <v>638</v>
      </c>
      <c r="C16" s="176" t="s">
        <v>643</v>
      </c>
      <c r="D16" s="175" t="s">
        <v>644</v>
      </c>
      <c r="E16" s="177">
        <v>15528</v>
      </c>
      <c r="F16" s="177">
        <v>0</v>
      </c>
      <c r="G16" s="177">
        <v>15528</v>
      </c>
      <c r="H16" s="177">
        <v>15528</v>
      </c>
      <c r="I16" s="177">
        <v>15528</v>
      </c>
      <c r="J16" s="177">
        <v>0</v>
      </c>
      <c r="K16" s="177">
        <v>15528</v>
      </c>
      <c r="L16" s="177">
        <v>15528</v>
      </c>
      <c r="M16" s="177">
        <v>15528</v>
      </c>
      <c r="N16" s="177">
        <v>0</v>
      </c>
      <c r="O16" s="177">
        <v>15528</v>
      </c>
      <c r="P16" s="177">
        <v>0</v>
      </c>
      <c r="Q16" s="177">
        <v>0</v>
      </c>
      <c r="R16" s="182" t="s">
        <v>651</v>
      </c>
    </row>
    <row r="17" spans="1:18" s="179" customFormat="1" ht="16.5" customHeight="1" thickBot="1">
      <c r="A17" s="193" t="s">
        <v>652</v>
      </c>
      <c r="B17" s="184"/>
      <c r="C17" s="185"/>
      <c r="D17" s="184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7"/>
    </row>
    <row r="18" spans="1:18" s="179" customFormat="1" ht="16.5" customHeight="1">
      <c r="A18" s="188" t="s">
        <v>645</v>
      </c>
      <c r="B18" s="188" t="s">
        <v>646</v>
      </c>
      <c r="C18" s="189" t="s">
        <v>647</v>
      </c>
      <c r="D18" s="188" t="s">
        <v>648</v>
      </c>
      <c r="E18" s="190">
        <v>3310</v>
      </c>
      <c r="F18" s="190">
        <v>0</v>
      </c>
      <c r="G18" s="190">
        <v>3310</v>
      </c>
      <c r="H18" s="190">
        <v>3310</v>
      </c>
      <c r="I18" s="190">
        <v>3310</v>
      </c>
      <c r="J18" s="190">
        <v>0</v>
      </c>
      <c r="K18" s="190">
        <v>3310</v>
      </c>
      <c r="L18" s="190">
        <v>3310</v>
      </c>
      <c r="M18" s="190">
        <v>3310</v>
      </c>
      <c r="N18" s="190">
        <v>0</v>
      </c>
      <c r="O18" s="190">
        <v>3310</v>
      </c>
      <c r="P18" s="190">
        <v>0</v>
      </c>
      <c r="Q18" s="190">
        <v>0</v>
      </c>
      <c r="R18" s="178" t="s">
        <v>627</v>
      </c>
    </row>
    <row r="19" spans="1:18" s="179" customFormat="1" ht="15.75" customHeight="1">
      <c r="A19" s="223" t="s">
        <v>685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5"/>
      <c r="R19" s="182"/>
    </row>
    <row r="20" spans="1:18" s="179" customFormat="1" ht="15.75" customHeight="1">
      <c r="A20" s="223" t="s">
        <v>686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5"/>
      <c r="R20" s="182"/>
    </row>
    <row r="21" spans="1:18" s="179" customFormat="1" ht="15" customHeight="1">
      <c r="A21" s="223" t="s">
        <v>687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5"/>
      <c r="R21" s="182"/>
    </row>
    <row r="22" spans="1:18" s="179" customFormat="1" ht="16.5" customHeight="1">
      <c r="A22" s="175" t="s">
        <v>645</v>
      </c>
      <c r="B22" s="175" t="s">
        <v>646</v>
      </c>
      <c r="C22" s="176" t="s">
        <v>649</v>
      </c>
      <c r="D22" s="175" t="s">
        <v>650</v>
      </c>
      <c r="E22" s="177">
        <v>7926</v>
      </c>
      <c r="F22" s="177">
        <v>0</v>
      </c>
      <c r="G22" s="177">
        <v>7926</v>
      </c>
      <c r="H22" s="177">
        <v>7926</v>
      </c>
      <c r="I22" s="177">
        <v>7926</v>
      </c>
      <c r="J22" s="177">
        <v>0</v>
      </c>
      <c r="K22" s="177">
        <v>7926</v>
      </c>
      <c r="L22" s="177">
        <v>7926</v>
      </c>
      <c r="M22" s="177">
        <v>7926</v>
      </c>
      <c r="N22" s="177">
        <v>0</v>
      </c>
      <c r="O22" s="177">
        <v>7926</v>
      </c>
      <c r="P22" s="177">
        <v>0</v>
      </c>
      <c r="Q22" s="177">
        <v>0</v>
      </c>
      <c r="R22" s="182" t="s">
        <v>651</v>
      </c>
    </row>
    <row r="23" spans="1:18" s="179" customFormat="1" ht="16.5" customHeight="1">
      <c r="A23" s="192" t="s">
        <v>652</v>
      </c>
      <c r="B23" s="175"/>
      <c r="C23" s="176"/>
      <c r="D23" s="175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82"/>
    </row>
    <row r="24" spans="1:18" s="179" customFormat="1" ht="16.5" customHeight="1">
      <c r="A24" s="175" t="s">
        <v>645</v>
      </c>
      <c r="B24" s="175" t="s">
        <v>646</v>
      </c>
      <c r="C24" s="176" t="s">
        <v>653</v>
      </c>
      <c r="D24" s="175" t="s">
        <v>654</v>
      </c>
      <c r="E24" s="177">
        <v>1672</v>
      </c>
      <c r="F24" s="177">
        <v>0</v>
      </c>
      <c r="G24" s="177">
        <v>1672</v>
      </c>
      <c r="H24" s="177">
        <v>1672</v>
      </c>
      <c r="I24" s="177">
        <v>1672</v>
      </c>
      <c r="J24" s="177">
        <v>0</v>
      </c>
      <c r="K24" s="177">
        <v>1672</v>
      </c>
      <c r="L24" s="177">
        <v>1672</v>
      </c>
      <c r="M24" s="177">
        <v>1672</v>
      </c>
      <c r="N24" s="177">
        <v>0</v>
      </c>
      <c r="O24" s="177">
        <v>1672</v>
      </c>
      <c r="P24" s="177">
        <v>0</v>
      </c>
      <c r="Q24" s="177">
        <v>0</v>
      </c>
      <c r="R24" s="182" t="s">
        <v>651</v>
      </c>
    </row>
    <row r="25" spans="1:18" s="179" customFormat="1" ht="16.5" customHeight="1" thickBot="1">
      <c r="A25" s="193" t="s">
        <v>652</v>
      </c>
      <c r="B25" s="184"/>
      <c r="C25" s="194"/>
      <c r="D25" s="184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7"/>
    </row>
    <row r="26" spans="1:18" s="179" customFormat="1" ht="16.5" customHeight="1">
      <c r="A26" s="188" t="s">
        <v>655</v>
      </c>
      <c r="B26" s="188" t="s">
        <v>656</v>
      </c>
      <c r="C26" s="189" t="s">
        <v>657</v>
      </c>
      <c r="D26" s="188" t="s">
        <v>658</v>
      </c>
      <c r="E26" s="190">
        <v>6</v>
      </c>
      <c r="F26" s="190">
        <v>0</v>
      </c>
      <c r="G26" s="190">
        <v>6</v>
      </c>
      <c r="H26" s="190">
        <v>6</v>
      </c>
      <c r="I26" s="190">
        <v>8</v>
      </c>
      <c r="J26" s="190">
        <v>0</v>
      </c>
      <c r="K26" s="190">
        <v>8</v>
      </c>
      <c r="L26" s="190">
        <v>8</v>
      </c>
      <c r="M26" s="190">
        <v>10</v>
      </c>
      <c r="N26" s="190">
        <v>0</v>
      </c>
      <c r="O26" s="190">
        <v>10</v>
      </c>
      <c r="P26" s="190">
        <v>0</v>
      </c>
      <c r="Q26" s="190">
        <v>0</v>
      </c>
      <c r="R26" s="178" t="s">
        <v>651</v>
      </c>
    </row>
    <row r="27" spans="1:18" s="179" customFormat="1" ht="16.5" customHeight="1">
      <c r="A27" s="192" t="s">
        <v>659</v>
      </c>
      <c r="B27" s="175"/>
      <c r="C27" s="176"/>
      <c r="D27" s="175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82"/>
    </row>
    <row r="28" spans="1:18" s="179" customFormat="1" ht="16.5" customHeight="1">
      <c r="A28" s="175" t="s">
        <v>655</v>
      </c>
      <c r="B28" s="175" t="s">
        <v>656</v>
      </c>
      <c r="C28" s="176" t="s">
        <v>660</v>
      </c>
      <c r="D28" s="175" t="s">
        <v>661</v>
      </c>
      <c r="E28" s="177">
        <v>-1</v>
      </c>
      <c r="F28" s="177">
        <v>0</v>
      </c>
      <c r="G28" s="177">
        <v>-1</v>
      </c>
      <c r="H28" s="177">
        <v>-1</v>
      </c>
      <c r="I28" s="177">
        <v>-1</v>
      </c>
      <c r="J28" s="177">
        <v>0</v>
      </c>
      <c r="K28" s="177">
        <v>-1</v>
      </c>
      <c r="L28" s="177">
        <v>-1</v>
      </c>
      <c r="M28" s="177">
        <v>-1</v>
      </c>
      <c r="N28" s="177">
        <v>0</v>
      </c>
      <c r="O28" s="177">
        <v>-1</v>
      </c>
      <c r="P28" s="177">
        <v>0</v>
      </c>
      <c r="Q28" s="177">
        <v>0</v>
      </c>
      <c r="R28" s="182" t="s">
        <v>651</v>
      </c>
    </row>
    <row r="29" spans="1:18" s="179" customFormat="1" ht="16.5" customHeight="1" thickBot="1">
      <c r="A29" s="193" t="s">
        <v>659</v>
      </c>
      <c r="B29" s="184"/>
      <c r="C29" s="194"/>
      <c r="D29" s="184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7"/>
    </row>
    <row r="30" spans="1:18" s="204" customFormat="1" ht="16.5" customHeight="1">
      <c r="A30" s="200" t="s">
        <v>18</v>
      </c>
      <c r="B30" s="200" t="s">
        <v>19</v>
      </c>
      <c r="C30" s="201" t="s">
        <v>451</v>
      </c>
      <c r="D30" s="200" t="s">
        <v>662</v>
      </c>
      <c r="E30" s="202">
        <v>4157</v>
      </c>
      <c r="F30" s="202">
        <v>0</v>
      </c>
      <c r="G30" s="202">
        <v>4157</v>
      </c>
      <c r="H30" s="202">
        <v>4157</v>
      </c>
      <c r="I30" s="202">
        <v>4157</v>
      </c>
      <c r="J30" s="202">
        <v>0</v>
      </c>
      <c r="K30" s="202">
        <v>4157</v>
      </c>
      <c r="L30" s="202">
        <v>4157</v>
      </c>
      <c r="M30" s="202">
        <v>4157</v>
      </c>
      <c r="N30" s="202">
        <v>0</v>
      </c>
      <c r="O30" s="202">
        <v>4157</v>
      </c>
      <c r="P30" s="202">
        <v>0</v>
      </c>
      <c r="Q30" s="202">
        <v>0</v>
      </c>
      <c r="R30" s="203" t="s">
        <v>627</v>
      </c>
    </row>
    <row r="31" spans="1:18" s="204" customFormat="1" ht="16.5" customHeight="1">
      <c r="A31" s="205" t="s">
        <v>663</v>
      </c>
      <c r="B31" s="206"/>
      <c r="C31" s="207"/>
      <c r="D31" s="206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9"/>
    </row>
    <row r="32" spans="1:18" s="204" customFormat="1" ht="16.5" customHeight="1">
      <c r="A32" s="206" t="s">
        <v>18</v>
      </c>
      <c r="B32" s="206" t="s">
        <v>19</v>
      </c>
      <c r="C32" s="207" t="s">
        <v>48</v>
      </c>
      <c r="D32" s="206" t="s">
        <v>664</v>
      </c>
      <c r="E32" s="208">
        <v>93455</v>
      </c>
      <c r="F32" s="208">
        <v>0</v>
      </c>
      <c r="G32" s="208">
        <v>93455</v>
      </c>
      <c r="H32" s="208">
        <v>93455</v>
      </c>
      <c r="I32" s="208">
        <v>93455</v>
      </c>
      <c r="J32" s="208">
        <v>0</v>
      </c>
      <c r="K32" s="208">
        <v>93455</v>
      </c>
      <c r="L32" s="208">
        <v>93455</v>
      </c>
      <c r="M32" s="208">
        <v>93455</v>
      </c>
      <c r="N32" s="208">
        <v>0</v>
      </c>
      <c r="O32" s="208">
        <v>93455</v>
      </c>
      <c r="P32" s="208">
        <v>0</v>
      </c>
      <c r="Q32" s="208">
        <v>0</v>
      </c>
      <c r="R32" s="209" t="s">
        <v>627</v>
      </c>
    </row>
    <row r="33" spans="1:18" s="204" customFormat="1" ht="16.5" customHeight="1">
      <c r="A33" s="205" t="s">
        <v>665</v>
      </c>
      <c r="B33" s="206"/>
      <c r="C33" s="207"/>
      <c r="D33" s="206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9"/>
    </row>
    <row r="34" spans="1:18" s="204" customFormat="1" ht="16.5" customHeight="1">
      <c r="A34" s="206" t="s">
        <v>18</v>
      </c>
      <c r="B34" s="206" t="s">
        <v>19</v>
      </c>
      <c r="C34" s="207" t="s">
        <v>166</v>
      </c>
      <c r="D34" s="206" t="s">
        <v>666</v>
      </c>
      <c r="E34" s="208">
        <v>48</v>
      </c>
      <c r="F34" s="208">
        <v>0</v>
      </c>
      <c r="G34" s="208">
        <v>48</v>
      </c>
      <c r="H34" s="208">
        <v>48</v>
      </c>
      <c r="I34" s="208">
        <v>47</v>
      </c>
      <c r="J34" s="208">
        <v>0</v>
      </c>
      <c r="K34" s="208">
        <v>47</v>
      </c>
      <c r="L34" s="208">
        <v>47</v>
      </c>
      <c r="M34" s="208">
        <v>50</v>
      </c>
      <c r="N34" s="208">
        <v>0</v>
      </c>
      <c r="O34" s="208">
        <v>50</v>
      </c>
      <c r="P34" s="208">
        <v>0</v>
      </c>
      <c r="Q34" s="208">
        <v>0</v>
      </c>
      <c r="R34" s="209" t="s">
        <v>651</v>
      </c>
    </row>
    <row r="35" spans="1:18" s="204" customFormat="1" ht="16.5" customHeight="1">
      <c r="A35" s="210" t="s">
        <v>667</v>
      </c>
      <c r="B35" s="206"/>
      <c r="C35" s="207"/>
      <c r="D35" s="206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9"/>
    </row>
    <row r="36" spans="1:18" s="204" customFormat="1" ht="16.5" customHeight="1">
      <c r="A36" s="206" t="s">
        <v>18</v>
      </c>
      <c r="B36" s="206" t="s">
        <v>19</v>
      </c>
      <c r="C36" s="207" t="s">
        <v>158</v>
      </c>
      <c r="D36" s="206" t="s">
        <v>668</v>
      </c>
      <c r="E36" s="208">
        <v>63349</v>
      </c>
      <c r="F36" s="208">
        <v>0</v>
      </c>
      <c r="G36" s="208">
        <v>63349</v>
      </c>
      <c r="H36" s="208">
        <v>63349</v>
      </c>
      <c r="I36" s="208">
        <v>63349</v>
      </c>
      <c r="J36" s="208">
        <v>0</v>
      </c>
      <c r="K36" s="208">
        <v>63349</v>
      </c>
      <c r="L36" s="208">
        <v>63349</v>
      </c>
      <c r="M36" s="208">
        <v>63349</v>
      </c>
      <c r="N36" s="208">
        <v>0</v>
      </c>
      <c r="O36" s="208">
        <v>63349</v>
      </c>
      <c r="P36" s="208">
        <v>0</v>
      </c>
      <c r="Q36" s="208">
        <v>0</v>
      </c>
      <c r="R36" s="209" t="s">
        <v>651</v>
      </c>
    </row>
    <row r="37" spans="1:18" s="204" customFormat="1" ht="16.5" customHeight="1">
      <c r="A37" s="210" t="s">
        <v>667</v>
      </c>
      <c r="B37" s="206"/>
      <c r="C37" s="207"/>
      <c r="D37" s="206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9"/>
    </row>
    <row r="38" spans="1:18" s="204" customFormat="1" ht="16.5" customHeight="1">
      <c r="A38" s="206" t="s">
        <v>18</v>
      </c>
      <c r="B38" s="206" t="s">
        <v>19</v>
      </c>
      <c r="C38" s="207" t="s">
        <v>418</v>
      </c>
      <c r="D38" s="206" t="s">
        <v>669</v>
      </c>
      <c r="E38" s="208">
        <v>16318</v>
      </c>
      <c r="F38" s="208">
        <v>0</v>
      </c>
      <c r="G38" s="208">
        <v>16318</v>
      </c>
      <c r="H38" s="208">
        <v>16318</v>
      </c>
      <c r="I38" s="208">
        <v>16318</v>
      </c>
      <c r="J38" s="208">
        <v>0</v>
      </c>
      <c r="K38" s="208">
        <v>16318</v>
      </c>
      <c r="L38" s="208">
        <v>16318</v>
      </c>
      <c r="M38" s="208">
        <v>16318</v>
      </c>
      <c r="N38" s="208">
        <v>0</v>
      </c>
      <c r="O38" s="208">
        <v>16318</v>
      </c>
      <c r="P38" s="208">
        <v>0</v>
      </c>
      <c r="Q38" s="208">
        <v>0</v>
      </c>
      <c r="R38" s="209" t="s">
        <v>627</v>
      </c>
    </row>
    <row r="39" spans="1:18" s="204" customFormat="1" ht="16.5" customHeight="1" thickBot="1">
      <c r="A39" s="212" t="s">
        <v>665</v>
      </c>
      <c r="B39" s="213"/>
      <c r="C39" s="214"/>
      <c r="D39" s="213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6"/>
    </row>
    <row r="40" spans="1:18" s="179" customFormat="1" ht="16.5" customHeight="1">
      <c r="A40" s="188" t="s">
        <v>670</v>
      </c>
      <c r="B40" s="188" t="s">
        <v>671</v>
      </c>
      <c r="C40" s="189" t="s">
        <v>672</v>
      </c>
      <c r="D40" s="188" t="s">
        <v>673</v>
      </c>
      <c r="E40" s="190">
        <v>-96490</v>
      </c>
      <c r="F40" s="190">
        <v>0</v>
      </c>
      <c r="G40" s="190">
        <v>-96490</v>
      </c>
      <c r="H40" s="190">
        <v>-96490</v>
      </c>
      <c r="I40" s="190">
        <v>-96490</v>
      </c>
      <c r="J40" s="190">
        <v>0</v>
      </c>
      <c r="K40" s="190">
        <v>-96490</v>
      </c>
      <c r="L40" s="190">
        <v>-96490</v>
      </c>
      <c r="M40" s="190">
        <v>-96490</v>
      </c>
      <c r="N40" s="190">
        <v>0</v>
      </c>
      <c r="O40" s="190">
        <v>-96490</v>
      </c>
      <c r="P40" s="190">
        <v>0</v>
      </c>
      <c r="Q40" s="190">
        <v>0</v>
      </c>
      <c r="R40" s="178" t="s">
        <v>684</v>
      </c>
    </row>
    <row r="41" spans="1:18" s="179" customFormat="1" ht="16.5" customHeight="1">
      <c r="A41" s="175"/>
      <c r="B41" s="175"/>
      <c r="C41" s="176"/>
      <c r="D41" s="175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82"/>
    </row>
    <row r="42" spans="1:18" s="179" customFormat="1" ht="16.5" customHeight="1">
      <c r="A42" s="175" t="s">
        <v>674</v>
      </c>
      <c r="B42" s="175" t="s">
        <v>675</v>
      </c>
      <c r="C42" s="176" t="s">
        <v>676</v>
      </c>
      <c r="D42" s="175" t="s">
        <v>677</v>
      </c>
      <c r="E42" s="177">
        <v>178000</v>
      </c>
      <c r="F42" s="177">
        <v>0</v>
      </c>
      <c r="G42" s="177">
        <v>178000</v>
      </c>
      <c r="H42" s="177">
        <v>178000</v>
      </c>
      <c r="I42" s="177">
        <v>178000</v>
      </c>
      <c r="J42" s="177">
        <v>0</v>
      </c>
      <c r="K42" s="177">
        <v>178000</v>
      </c>
      <c r="L42" s="177">
        <v>178000</v>
      </c>
      <c r="M42" s="177">
        <v>178000</v>
      </c>
      <c r="N42" s="177">
        <v>0</v>
      </c>
      <c r="O42" s="177">
        <v>178000</v>
      </c>
      <c r="P42" s="177">
        <v>0</v>
      </c>
      <c r="Q42" s="177">
        <v>0</v>
      </c>
      <c r="R42" s="182" t="s">
        <v>651</v>
      </c>
    </row>
    <row r="43" spans="1:18" s="179" customFormat="1" ht="16.5" customHeight="1">
      <c r="A43" s="195" t="s">
        <v>678</v>
      </c>
      <c r="B43" s="175"/>
      <c r="C43" s="176"/>
      <c r="D43" s="175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82"/>
    </row>
    <row r="44" spans="1:18" s="179" customFormat="1" ht="16.5" customHeight="1">
      <c r="A44" s="196" t="s">
        <v>674</v>
      </c>
      <c r="B44" s="196" t="s">
        <v>675</v>
      </c>
      <c r="C44" s="197" t="s">
        <v>679</v>
      </c>
      <c r="D44" s="196" t="s">
        <v>680</v>
      </c>
      <c r="E44" s="198">
        <v>-48907</v>
      </c>
      <c r="F44" s="198">
        <v>0</v>
      </c>
      <c r="G44" s="198">
        <v>-48907</v>
      </c>
      <c r="H44" s="198">
        <v>-48907</v>
      </c>
      <c r="I44" s="198">
        <v>-48907</v>
      </c>
      <c r="J44" s="198">
        <v>0</v>
      </c>
      <c r="K44" s="198">
        <v>-48907</v>
      </c>
      <c r="L44" s="198">
        <v>-48907</v>
      </c>
      <c r="M44" s="198">
        <v>-48907</v>
      </c>
      <c r="N44" s="198">
        <v>0</v>
      </c>
      <c r="O44" s="198">
        <v>-48907</v>
      </c>
      <c r="P44" s="198">
        <v>0</v>
      </c>
      <c r="Q44" s="198">
        <v>0</v>
      </c>
      <c r="R44" s="199" t="s">
        <v>684</v>
      </c>
    </row>
  </sheetData>
  <mergeCells count="3">
    <mergeCell ref="A19:Q19"/>
    <mergeCell ref="A20:Q20"/>
    <mergeCell ref="A21:Q21"/>
  </mergeCells>
  <printOptions/>
  <pageMargins left="0.83" right="0.75" top="0.41" bottom="0.51" header="0.37" footer="0.33"/>
  <pageSetup fitToHeight="5" horizontalDpi="600" verticalDpi="600" orientation="landscape" paperSize="5" scale="75" r:id="rId1"/>
  <headerFooter alignWithMargins="0">
    <oddFooter>&amp;L&amp;8&amp;T &amp;D&amp;C&amp;8&amp;P&amp;R&amp;8&amp;Z&amp;F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46"/>
  <sheetViews>
    <sheetView showGridLines="0" tabSelected="1" workbookViewId="0" topLeftCell="A1">
      <selection activeCell="A41" sqref="A41"/>
    </sheetView>
  </sheetViews>
  <sheetFormatPr defaultColWidth="9.140625" defaultRowHeight="12.75"/>
  <cols>
    <col min="1" max="1" width="35.421875" style="29" customWidth="1"/>
    <col min="2" max="2" width="16.57421875" style="29" customWidth="1"/>
    <col min="3" max="3" width="9.140625" style="29" customWidth="1"/>
    <col min="4" max="4" width="12.7109375" style="32" customWidth="1"/>
    <col min="5" max="5" width="3.7109375" style="29" customWidth="1"/>
    <col min="6" max="16384" width="9.140625" style="29" customWidth="1"/>
  </cols>
  <sheetData>
    <row r="1" ht="12.75"/>
    <row r="2" spans="1:5" ht="20.25">
      <c r="A2" s="26" t="s">
        <v>533</v>
      </c>
      <c r="B2" s="27"/>
      <c r="C2" s="27"/>
      <c r="D2" s="28"/>
      <c r="E2" s="27"/>
    </row>
    <row r="3" spans="1:5" ht="20.25">
      <c r="A3" s="26" t="s">
        <v>534</v>
      </c>
      <c r="B3" s="27"/>
      <c r="C3" s="27"/>
      <c r="D3" s="28"/>
      <c r="E3" s="27"/>
    </row>
    <row r="4" ht="12.75"/>
    <row r="5" spans="1:3" ht="13.5" thickBot="1">
      <c r="A5" s="30" t="s">
        <v>535</v>
      </c>
      <c r="B5" s="219">
        <v>3951</v>
      </c>
      <c r="C5" s="31"/>
    </row>
    <row r="6" ht="12.75"/>
    <row r="7" spans="1:4" ht="13.5" thickBot="1">
      <c r="A7" s="30" t="s">
        <v>536</v>
      </c>
      <c r="B7" s="219" t="s">
        <v>608</v>
      </c>
      <c r="C7" s="220"/>
      <c r="D7" s="221"/>
    </row>
    <row r="8" ht="12.75">
      <c r="A8" s="33"/>
    </row>
    <row r="9" spans="1:4" ht="25.5" customHeight="1">
      <c r="A9" s="34" t="s">
        <v>537</v>
      </c>
      <c r="B9" s="35"/>
      <c r="C9" s="35"/>
      <c r="D9" s="36">
        <v>-22542061.47</v>
      </c>
    </row>
    <row r="10" spans="1:4" ht="21" customHeight="1">
      <c r="A10" s="37"/>
      <c r="B10" s="38"/>
      <c r="C10" s="38"/>
      <c r="D10" s="39"/>
    </row>
    <row r="11" ht="12.75"/>
    <row r="12" spans="1:4" ht="12.75">
      <c r="A12" s="40" t="s">
        <v>538</v>
      </c>
      <c r="D12" s="32">
        <v>24323406.24</v>
      </c>
    </row>
    <row r="13" ht="12.75">
      <c r="A13" s="41"/>
    </row>
    <row r="14" spans="1:4" ht="24.75" customHeight="1">
      <c r="A14" s="40" t="s">
        <v>609</v>
      </c>
      <c r="D14" s="32">
        <v>20381925.12</v>
      </c>
    </row>
    <row r="15" ht="13.5" customHeight="1">
      <c r="A15" s="40"/>
    </row>
    <row r="16" ht="12.75">
      <c r="A16" s="40"/>
    </row>
    <row r="17" spans="1:4" ht="12.75">
      <c r="A17" s="37" t="s">
        <v>539</v>
      </c>
      <c r="B17" s="38"/>
      <c r="C17" s="38"/>
      <c r="D17" s="42">
        <v>-20277655.22</v>
      </c>
    </row>
    <row r="18" ht="12.75"/>
    <row r="19" spans="1:4" ht="13.5" thickBot="1">
      <c r="A19" s="40" t="s">
        <v>540</v>
      </c>
      <c r="D19" s="43">
        <f>SUM(D9:D18)</f>
        <v>1885614.6700000018</v>
      </c>
    </row>
    <row r="20" ht="23.25" customHeight="1" thickBot="1" thickTop="1"/>
    <row r="21" spans="1:4" ht="19.5" customHeight="1" thickBot="1">
      <c r="A21" s="44" t="s">
        <v>541</v>
      </c>
      <c r="B21" s="45"/>
      <c r="C21" s="45"/>
      <c r="D21" s="46">
        <f>D19</f>
        <v>1885614.6700000018</v>
      </c>
    </row>
    <row r="22" ht="12.75"/>
    <row r="23" spans="1:4" ht="12.75">
      <c r="A23" s="40" t="s">
        <v>542</v>
      </c>
      <c r="D23" s="32">
        <v>29930736</v>
      </c>
    </row>
    <row r="24" ht="12.75"/>
    <row r="25" spans="1:4" ht="14.25">
      <c r="A25" s="218" t="s">
        <v>688</v>
      </c>
      <c r="D25" s="32">
        <v>104288</v>
      </c>
    </row>
    <row r="26" ht="12.75"/>
    <row r="27" spans="1:4" ht="12.75">
      <c r="A27" s="40" t="s">
        <v>543</v>
      </c>
      <c r="D27" s="32">
        <f>-'3XXX '!Q209</f>
        <v>-31758165</v>
      </c>
    </row>
    <row r="28" spans="4:6" ht="12.75">
      <c r="D28" s="217" t="s">
        <v>549</v>
      </c>
      <c r="F28" s="40" t="s">
        <v>549</v>
      </c>
    </row>
    <row r="29" spans="1:4" ht="12.75">
      <c r="A29" s="37" t="s">
        <v>544</v>
      </c>
      <c r="D29" s="32">
        <v>1537733</v>
      </c>
    </row>
    <row r="31" spans="1:4" ht="12.75">
      <c r="A31" s="40" t="s">
        <v>545</v>
      </c>
      <c r="D31" s="32">
        <v>-1537733</v>
      </c>
    </row>
    <row r="33" ht="13.5" thickBot="1"/>
    <row r="34" spans="1:4" ht="21" customHeight="1" thickBot="1" thickTop="1">
      <c r="A34" s="47" t="s">
        <v>546</v>
      </c>
      <c r="B34" s="48"/>
      <c r="C34" s="48"/>
      <c r="D34" s="49">
        <f>SUM(D21:D33)</f>
        <v>162473.6700000018</v>
      </c>
    </row>
    <row r="35" spans="1:4" ht="21" customHeight="1" thickTop="1">
      <c r="A35" s="37" t="s">
        <v>691</v>
      </c>
      <c r="D35" s="222">
        <v>5344953</v>
      </c>
    </row>
    <row r="36" ht="14.25" customHeight="1">
      <c r="D36" s="222"/>
    </row>
    <row r="37" spans="1:4" ht="21" customHeight="1">
      <c r="A37" s="40" t="s">
        <v>692</v>
      </c>
      <c r="D37" s="222">
        <v>-5344953</v>
      </c>
    </row>
    <row r="38" ht="21" customHeight="1" thickBot="1"/>
    <row r="39" spans="1:4" ht="21" customHeight="1" thickBot="1" thickTop="1">
      <c r="A39" s="47" t="s">
        <v>693</v>
      </c>
      <c r="B39" s="48"/>
      <c r="C39" s="48"/>
      <c r="D39" s="49">
        <f>SUM(D34:D38)</f>
        <v>162473.6700000018</v>
      </c>
    </row>
    <row r="40" spans="1:4" ht="21" customHeight="1" thickTop="1">
      <c r="A40" s="37"/>
      <c r="B40" s="38"/>
      <c r="C40" s="38"/>
      <c r="D40" s="222"/>
    </row>
    <row r="41" spans="1:4" ht="21" customHeight="1">
      <c r="A41" s="29" t="s">
        <v>547</v>
      </c>
      <c r="B41" s="38"/>
      <c r="C41" s="38"/>
      <c r="D41" s="222"/>
    </row>
    <row r="45" ht="14.25">
      <c r="A45" s="218"/>
    </row>
    <row r="46" ht="12.75">
      <c r="A46" s="40"/>
    </row>
  </sheetData>
  <printOptions horizontalCentered="1" verticalCentered="1"/>
  <pageMargins left="0.75" right="0.75" top="1" bottom="1" header="0.5" footer="0.5"/>
  <pageSetup horizontalDpi="300" verticalDpi="300" orientation="portrait" r:id="rId3"/>
  <headerFooter alignWithMargins="0">
    <oddFooter>&amp;L&amp;8&amp;T &amp;D&amp;R&amp;8&amp;A 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73"/>
  <sheetViews>
    <sheetView zoomScaleSheetLayoutView="147" workbookViewId="0" topLeftCell="D1">
      <pane xSplit="5" topLeftCell="L4" activePane="topRight" state="frozen"/>
      <selection pane="topLeft" activeCell="D1" sqref="D1"/>
      <selection pane="topRight" activeCell="AS163" sqref="AS163"/>
    </sheetView>
  </sheetViews>
  <sheetFormatPr defaultColWidth="9.140625" defaultRowHeight="12.75"/>
  <cols>
    <col min="1" max="1" width="11.28125" style="1" hidden="1" customWidth="1"/>
    <col min="2" max="2" width="33.7109375" style="1" hidden="1" customWidth="1"/>
    <col min="3" max="3" width="6.57421875" style="1" hidden="1" customWidth="1"/>
    <col min="4" max="4" width="8.57421875" style="1" customWidth="1"/>
    <col min="5" max="6" width="10.7109375" style="1" customWidth="1"/>
    <col min="7" max="7" width="10.57421875" style="1" customWidth="1"/>
    <col min="8" max="8" width="11.7109375" style="16" hidden="1" customWidth="1"/>
    <col min="9" max="9" width="11.7109375" style="3" customWidth="1"/>
    <col min="10" max="11" width="12.7109375" style="3" customWidth="1"/>
    <col min="12" max="15" width="14.00390625" style="3" customWidth="1"/>
    <col min="16" max="16" width="10.7109375" style="3" customWidth="1"/>
    <col min="17" max="17" width="4.421875" style="3" customWidth="1"/>
    <col min="18" max="18" width="13.140625" style="3" customWidth="1"/>
    <col min="19" max="19" width="13.140625" style="16" customWidth="1"/>
    <col min="20" max="20" width="12.7109375" style="16" customWidth="1"/>
    <col min="21" max="22" width="11.8515625" style="16" customWidth="1"/>
    <col min="23" max="25" width="12.00390625" style="16" customWidth="1"/>
    <col min="26" max="27" width="10.8515625" style="16" customWidth="1"/>
    <col min="28" max="28" width="10.28125" style="16" customWidth="1"/>
    <col min="29" max="29" width="10.421875" style="16" customWidth="1"/>
    <col min="30" max="30" width="10.00390625" style="16" customWidth="1"/>
    <col min="31" max="34" width="10.8515625" style="16" customWidth="1"/>
    <col min="35" max="35" width="11.140625" style="16" customWidth="1"/>
    <col min="36" max="36" width="9.8515625" style="16" customWidth="1"/>
    <col min="37" max="42" width="10.8515625" style="16" customWidth="1"/>
    <col min="43" max="43" width="12.7109375" style="3" customWidth="1"/>
    <col min="44" max="44" width="11.28125" style="1" customWidth="1"/>
    <col min="45" max="16384" width="9.140625" style="1" customWidth="1"/>
  </cols>
  <sheetData>
    <row r="1" spans="5:43" ht="18.75">
      <c r="E1" s="6" t="s">
        <v>478</v>
      </c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7"/>
    </row>
    <row r="2" spans="5:43" ht="18.75">
      <c r="E2" s="6" t="s">
        <v>479</v>
      </c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7"/>
    </row>
    <row r="3" spans="5:43" ht="18.75">
      <c r="E3" s="6" t="s">
        <v>483</v>
      </c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7"/>
    </row>
    <row r="4" spans="5:6" ht="12.75">
      <c r="E4" s="1" t="s">
        <v>0</v>
      </c>
      <c r="F4" s="1" t="str">
        <f>A9</f>
        <v>000003951</v>
      </c>
    </row>
    <row r="5" spans="5:6" ht="12.75">
      <c r="E5" s="1" t="s">
        <v>481</v>
      </c>
      <c r="F5" s="1" t="str">
        <f>B9</f>
        <v>BLDG REPAIR/REPL SUBFUND </v>
      </c>
    </row>
    <row r="6" spans="5:6" ht="12.75">
      <c r="E6" s="1" t="s">
        <v>2</v>
      </c>
      <c r="F6" s="1" t="str">
        <f>C9</f>
        <v>0605</v>
      </c>
    </row>
    <row r="7" spans="5:43" ht="13.5" thickBot="1">
      <c r="E7" s="8"/>
      <c r="F7" s="8"/>
      <c r="G7" s="8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8"/>
    </row>
    <row r="8" spans="1:43" ht="64.5" thickTop="1">
      <c r="A8" s="2" t="s">
        <v>0</v>
      </c>
      <c r="B8" s="2" t="s">
        <v>1</v>
      </c>
      <c r="C8" s="2" t="s">
        <v>2</v>
      </c>
      <c r="D8" s="93" t="s">
        <v>3</v>
      </c>
      <c r="E8" s="19" t="s">
        <v>4</v>
      </c>
      <c r="F8" s="19" t="s">
        <v>5</v>
      </c>
      <c r="G8" s="19" t="s">
        <v>6</v>
      </c>
      <c r="H8" s="20" t="s">
        <v>484</v>
      </c>
      <c r="I8" s="21" t="s">
        <v>485</v>
      </c>
      <c r="J8" s="21" t="s">
        <v>486</v>
      </c>
      <c r="K8" s="21" t="s">
        <v>487</v>
      </c>
      <c r="L8" s="89" t="s">
        <v>10</v>
      </c>
      <c r="M8" s="21" t="s">
        <v>11</v>
      </c>
      <c r="N8" s="21" t="s">
        <v>690</v>
      </c>
      <c r="O8" s="21" t="s">
        <v>12</v>
      </c>
      <c r="P8" s="21" t="s">
        <v>13</v>
      </c>
      <c r="Q8" s="110" t="s">
        <v>551</v>
      </c>
      <c r="R8" s="126" t="s">
        <v>573</v>
      </c>
      <c r="S8" s="127" t="s">
        <v>574</v>
      </c>
      <c r="T8" s="127" t="s">
        <v>575</v>
      </c>
      <c r="U8" s="127" t="s">
        <v>576</v>
      </c>
      <c r="V8" s="127" t="s">
        <v>577</v>
      </c>
      <c r="W8" s="127" t="s">
        <v>578</v>
      </c>
      <c r="X8" s="127" t="s">
        <v>682</v>
      </c>
      <c r="Y8" s="127" t="s">
        <v>683</v>
      </c>
      <c r="Z8" s="127" t="s">
        <v>579</v>
      </c>
      <c r="AA8" s="127" t="s">
        <v>599</v>
      </c>
      <c r="AB8" s="127" t="s">
        <v>580</v>
      </c>
      <c r="AC8" s="127" t="s">
        <v>581</v>
      </c>
      <c r="AD8" s="127" t="s">
        <v>582</v>
      </c>
      <c r="AE8" s="127" t="s">
        <v>583</v>
      </c>
      <c r="AF8" s="127" t="s">
        <v>584</v>
      </c>
      <c r="AG8" s="127" t="s">
        <v>585</v>
      </c>
      <c r="AH8" s="127" t="s">
        <v>598</v>
      </c>
      <c r="AI8" s="127" t="s">
        <v>586</v>
      </c>
      <c r="AJ8" s="127" t="s">
        <v>600</v>
      </c>
      <c r="AK8" s="127" t="s">
        <v>587</v>
      </c>
      <c r="AL8" s="127" t="s">
        <v>588</v>
      </c>
      <c r="AM8" s="127" t="s">
        <v>589</v>
      </c>
      <c r="AN8" s="127" t="s">
        <v>590</v>
      </c>
      <c r="AO8" s="127" t="s">
        <v>591</v>
      </c>
      <c r="AP8" s="127" t="s">
        <v>592</v>
      </c>
      <c r="AQ8" s="128" t="s">
        <v>488</v>
      </c>
    </row>
    <row r="9" spans="1:44" s="98" customFormat="1" ht="12.75" customHeight="1">
      <c r="A9" s="94" t="s">
        <v>18</v>
      </c>
      <c r="B9" s="94" t="s">
        <v>19</v>
      </c>
      <c r="C9" s="94" t="s">
        <v>20</v>
      </c>
      <c r="D9" s="94" t="s">
        <v>21</v>
      </c>
      <c r="E9" s="94" t="s">
        <v>22</v>
      </c>
      <c r="F9" s="94" t="s">
        <v>22</v>
      </c>
      <c r="G9" s="94" t="s">
        <v>23</v>
      </c>
      <c r="H9" s="95" t="s">
        <v>489</v>
      </c>
      <c r="I9" s="96">
        <v>13813</v>
      </c>
      <c r="J9" s="96">
        <v>13048</v>
      </c>
      <c r="K9" s="96">
        <v>765</v>
      </c>
      <c r="L9" s="97">
        <v>715</v>
      </c>
      <c r="M9" s="96">
        <v>0</v>
      </c>
      <c r="N9" s="96"/>
      <c r="O9" s="96">
        <v>-715</v>
      </c>
      <c r="P9" s="96">
        <f>SUM(L9:O9)</f>
        <v>0</v>
      </c>
      <c r="Q9" s="111">
        <v>3</v>
      </c>
      <c r="R9" s="129">
        <v>-50</v>
      </c>
      <c r="S9" s="130"/>
      <c r="T9" s="130"/>
      <c r="U9" s="130"/>
      <c r="V9" s="130"/>
      <c r="W9" s="130"/>
      <c r="X9" s="130"/>
      <c r="Y9" s="130"/>
      <c r="Z9" s="130"/>
      <c r="AA9" s="130"/>
      <c r="AB9" s="131"/>
      <c r="AC9" s="130"/>
      <c r="AD9" s="130"/>
      <c r="AE9" s="130"/>
      <c r="AF9" s="130"/>
      <c r="AG9" s="130"/>
      <c r="AH9" s="130"/>
      <c r="AI9" s="130">
        <v>50</v>
      </c>
      <c r="AJ9" s="130"/>
      <c r="AK9" s="130"/>
      <c r="AL9" s="130"/>
      <c r="AM9" s="130"/>
      <c r="AN9" s="130"/>
      <c r="AO9" s="130"/>
      <c r="AP9" s="130"/>
      <c r="AQ9" s="132">
        <f>SUM(R9:AP9)</f>
        <v>0</v>
      </c>
      <c r="AR9" s="164">
        <f aca="true" t="shared" si="0" ref="AR9:AR40">P9-AQ9</f>
        <v>0</v>
      </c>
    </row>
    <row r="10" spans="1:44" s="103" customFormat="1" ht="12.75" customHeight="1">
      <c r="A10" s="99" t="s">
        <v>18</v>
      </c>
      <c r="B10" s="99" t="s">
        <v>19</v>
      </c>
      <c r="C10" s="99" t="s">
        <v>20</v>
      </c>
      <c r="D10" s="99" t="s">
        <v>21</v>
      </c>
      <c r="E10" s="99" t="s">
        <v>26</v>
      </c>
      <c r="F10" s="99" t="s">
        <v>26</v>
      </c>
      <c r="G10" s="99" t="s">
        <v>27</v>
      </c>
      <c r="H10" s="100" t="s">
        <v>489</v>
      </c>
      <c r="I10" s="101">
        <v>11698</v>
      </c>
      <c r="J10" s="101">
        <v>0</v>
      </c>
      <c r="K10" s="101">
        <v>11698</v>
      </c>
      <c r="L10" s="102">
        <v>11698</v>
      </c>
      <c r="M10" s="101">
        <v>0</v>
      </c>
      <c r="N10" s="101"/>
      <c r="O10" s="101">
        <v>0</v>
      </c>
      <c r="P10" s="96">
        <f aca="true" t="shared" si="1" ref="P10:P73">SUM(L10:O10)</f>
        <v>11698</v>
      </c>
      <c r="Q10" s="112"/>
      <c r="R10" s="133" t="s">
        <v>24</v>
      </c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>
        <v>11698</v>
      </c>
      <c r="AJ10" s="134"/>
      <c r="AK10" s="134"/>
      <c r="AL10" s="134"/>
      <c r="AM10" s="134"/>
      <c r="AN10" s="134"/>
      <c r="AO10" s="134"/>
      <c r="AP10" s="134"/>
      <c r="AQ10" s="132">
        <f aca="true" t="shared" si="2" ref="AQ10:AQ73">SUM(R10:AP10)</f>
        <v>11698</v>
      </c>
      <c r="AR10" s="164">
        <f t="shared" si="0"/>
        <v>0</v>
      </c>
    </row>
    <row r="11" spans="1:44" ht="12.75" customHeight="1">
      <c r="A11" s="22" t="s">
        <v>18</v>
      </c>
      <c r="B11" s="22" t="s">
        <v>19</v>
      </c>
      <c r="C11" s="22" t="s">
        <v>20</v>
      </c>
      <c r="D11" s="22" t="s">
        <v>21</v>
      </c>
      <c r="E11" s="22" t="s">
        <v>28</v>
      </c>
      <c r="F11" s="22" t="s">
        <v>28</v>
      </c>
      <c r="G11" s="22" t="s">
        <v>29</v>
      </c>
      <c r="H11" s="23" t="s">
        <v>490</v>
      </c>
      <c r="I11" s="24">
        <v>-1406</v>
      </c>
      <c r="J11" s="24">
        <v>0</v>
      </c>
      <c r="K11" s="24">
        <v>-1406</v>
      </c>
      <c r="L11" s="90">
        <v>1073422</v>
      </c>
      <c r="M11" s="24">
        <v>0</v>
      </c>
      <c r="N11" s="24"/>
      <c r="O11" s="24">
        <v>-1073422</v>
      </c>
      <c r="P11" s="121">
        <f t="shared" si="1"/>
        <v>0</v>
      </c>
      <c r="Q11" s="113"/>
      <c r="R11" s="135" t="s">
        <v>24</v>
      </c>
      <c r="S11" s="136" t="s">
        <v>549</v>
      </c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7">
        <f>SUM(R11:AP12)</f>
        <v>0</v>
      </c>
      <c r="AR11" s="164">
        <f t="shared" si="0"/>
        <v>0</v>
      </c>
    </row>
    <row r="12" spans="1:44" ht="12.75" customHeight="1">
      <c r="A12" s="22" t="s">
        <v>18</v>
      </c>
      <c r="B12" s="22" t="s">
        <v>19</v>
      </c>
      <c r="C12" s="22" t="s">
        <v>20</v>
      </c>
      <c r="D12" s="22" t="s">
        <v>21</v>
      </c>
      <c r="E12" s="22" t="s">
        <v>28</v>
      </c>
      <c r="F12" s="22" t="s">
        <v>28</v>
      </c>
      <c r="G12" s="22" t="s">
        <v>29</v>
      </c>
      <c r="H12" s="23" t="s">
        <v>491</v>
      </c>
      <c r="I12" s="24">
        <v>1073422</v>
      </c>
      <c r="J12" s="24">
        <v>0</v>
      </c>
      <c r="K12" s="24">
        <v>1073422</v>
      </c>
      <c r="L12" s="90">
        <v>0</v>
      </c>
      <c r="M12" s="24">
        <v>0</v>
      </c>
      <c r="N12" s="24"/>
      <c r="O12" s="24">
        <v>0</v>
      </c>
      <c r="P12" s="122">
        <f t="shared" si="1"/>
        <v>0</v>
      </c>
      <c r="Q12" s="113"/>
      <c r="R12" s="135" t="s">
        <v>24</v>
      </c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2">
        <f t="shared" si="2"/>
        <v>0</v>
      </c>
      <c r="AR12" s="164">
        <f t="shared" si="0"/>
        <v>0</v>
      </c>
    </row>
    <row r="13" spans="1:44" s="108" customFormat="1" ht="12.75" customHeight="1">
      <c r="A13" s="104" t="s">
        <v>18</v>
      </c>
      <c r="B13" s="104" t="s">
        <v>19</v>
      </c>
      <c r="C13" s="104" t="s">
        <v>20</v>
      </c>
      <c r="D13" s="104" t="s">
        <v>21</v>
      </c>
      <c r="E13" s="104" t="s">
        <v>31</v>
      </c>
      <c r="F13" s="104" t="s">
        <v>31</v>
      </c>
      <c r="G13" s="104" t="s">
        <v>32</v>
      </c>
      <c r="H13" s="105" t="s">
        <v>490</v>
      </c>
      <c r="I13" s="106">
        <v>-601</v>
      </c>
      <c r="J13" s="106">
        <v>0</v>
      </c>
      <c r="K13" s="106">
        <v>-601</v>
      </c>
      <c r="L13" s="107">
        <v>227998</v>
      </c>
      <c r="M13" s="106" t="s">
        <v>549</v>
      </c>
      <c r="N13" s="106"/>
      <c r="O13" s="106">
        <v>-227998</v>
      </c>
      <c r="P13" s="121">
        <f t="shared" si="1"/>
        <v>0</v>
      </c>
      <c r="Q13" s="114"/>
      <c r="R13" s="138" t="s">
        <v>24</v>
      </c>
      <c r="S13" s="139" t="s">
        <v>549</v>
      </c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7">
        <f>SUM(R13:AP14)</f>
        <v>0</v>
      </c>
      <c r="AR13" s="164">
        <f t="shared" si="0"/>
        <v>0</v>
      </c>
    </row>
    <row r="14" spans="1:44" s="109" customFormat="1" ht="12.75" customHeight="1">
      <c r="A14" s="94" t="s">
        <v>18</v>
      </c>
      <c r="B14" s="94" t="s">
        <v>19</v>
      </c>
      <c r="C14" s="94" t="s">
        <v>20</v>
      </c>
      <c r="D14" s="94" t="s">
        <v>21</v>
      </c>
      <c r="E14" s="94" t="s">
        <v>31</v>
      </c>
      <c r="F14" s="94" t="s">
        <v>31</v>
      </c>
      <c r="G14" s="94" t="s">
        <v>32</v>
      </c>
      <c r="H14" s="95" t="s">
        <v>491</v>
      </c>
      <c r="I14" s="96">
        <v>228000</v>
      </c>
      <c r="J14" s="96">
        <v>0</v>
      </c>
      <c r="K14" s="96">
        <v>228000</v>
      </c>
      <c r="L14" s="97">
        <v>0</v>
      </c>
      <c r="M14" s="96">
        <v>0</v>
      </c>
      <c r="N14" s="96"/>
      <c r="O14" s="96" t="s">
        <v>549</v>
      </c>
      <c r="P14" s="122">
        <f t="shared" si="1"/>
        <v>0</v>
      </c>
      <c r="Q14" s="111"/>
      <c r="R14" s="129" t="s">
        <v>24</v>
      </c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2">
        <f t="shared" si="2"/>
        <v>0</v>
      </c>
      <c r="AR14" s="164">
        <f t="shared" si="0"/>
        <v>0</v>
      </c>
    </row>
    <row r="15" spans="1:44" ht="12.75" customHeight="1">
      <c r="A15" s="22" t="s">
        <v>18</v>
      </c>
      <c r="B15" s="22" t="s">
        <v>19</v>
      </c>
      <c r="C15" s="22" t="s">
        <v>20</v>
      </c>
      <c r="D15" s="22" t="s">
        <v>21</v>
      </c>
      <c r="E15" s="22" t="s">
        <v>33</v>
      </c>
      <c r="F15" s="22" t="s">
        <v>33</v>
      </c>
      <c r="G15" s="22" t="s">
        <v>34</v>
      </c>
      <c r="H15" s="23" t="s">
        <v>490</v>
      </c>
      <c r="I15" s="24">
        <v>-746</v>
      </c>
      <c r="J15" s="24">
        <v>0</v>
      </c>
      <c r="K15" s="24">
        <v>-746</v>
      </c>
      <c r="L15" s="90">
        <v>156000</v>
      </c>
      <c r="M15" s="24">
        <v>0</v>
      </c>
      <c r="N15" s="24"/>
      <c r="O15" s="24">
        <v>-156000</v>
      </c>
      <c r="P15" s="121">
        <f t="shared" si="1"/>
        <v>0</v>
      </c>
      <c r="Q15" s="113"/>
      <c r="R15" s="135" t="s">
        <v>24</v>
      </c>
      <c r="S15" s="136" t="s">
        <v>549</v>
      </c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7">
        <f>SUM(R15:AP16)</f>
        <v>0</v>
      </c>
      <c r="AR15" s="164">
        <f t="shared" si="0"/>
        <v>0</v>
      </c>
    </row>
    <row r="16" spans="1:44" ht="12.75" customHeight="1">
      <c r="A16" s="22" t="s">
        <v>18</v>
      </c>
      <c r="B16" s="22" t="s">
        <v>19</v>
      </c>
      <c r="C16" s="22" t="s">
        <v>20</v>
      </c>
      <c r="D16" s="22" t="s">
        <v>21</v>
      </c>
      <c r="E16" s="22" t="s">
        <v>33</v>
      </c>
      <c r="F16" s="22" t="s">
        <v>33</v>
      </c>
      <c r="G16" s="22" t="s">
        <v>34</v>
      </c>
      <c r="H16" s="23" t="s">
        <v>491</v>
      </c>
      <c r="I16" s="24">
        <v>156000</v>
      </c>
      <c r="J16" s="24">
        <v>0</v>
      </c>
      <c r="K16" s="24">
        <v>156000</v>
      </c>
      <c r="L16" s="90">
        <v>0</v>
      </c>
      <c r="M16" s="24">
        <v>0</v>
      </c>
      <c r="N16" s="24"/>
      <c r="O16" s="24" t="s">
        <v>549</v>
      </c>
      <c r="P16" s="123">
        <f t="shared" si="1"/>
        <v>0</v>
      </c>
      <c r="Q16" s="113"/>
      <c r="R16" s="135" t="s">
        <v>24</v>
      </c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2">
        <f t="shared" si="2"/>
        <v>0</v>
      </c>
      <c r="AR16" s="164">
        <f t="shared" si="0"/>
        <v>0</v>
      </c>
    </row>
    <row r="17" spans="1:44" s="108" customFormat="1" ht="12.75" customHeight="1">
      <c r="A17" s="104" t="s">
        <v>18</v>
      </c>
      <c r="B17" s="104" t="s">
        <v>19</v>
      </c>
      <c r="C17" s="104" t="s">
        <v>20</v>
      </c>
      <c r="D17" s="104" t="s">
        <v>21</v>
      </c>
      <c r="E17" s="104" t="s">
        <v>35</v>
      </c>
      <c r="F17" s="104" t="s">
        <v>35</v>
      </c>
      <c r="G17" s="104" t="s">
        <v>36</v>
      </c>
      <c r="H17" s="105" t="s">
        <v>490</v>
      </c>
      <c r="I17" s="106">
        <v>-16628</v>
      </c>
      <c r="J17" s="106">
        <v>0</v>
      </c>
      <c r="K17" s="106">
        <v>-16628</v>
      </c>
      <c r="L17" s="107">
        <v>5510</v>
      </c>
      <c r="M17" s="106">
        <v>0</v>
      </c>
      <c r="N17" s="106"/>
      <c r="O17" s="106">
        <v>0</v>
      </c>
      <c r="P17" s="122">
        <f t="shared" si="1"/>
        <v>5510</v>
      </c>
      <c r="Q17" s="114"/>
      <c r="R17" s="138">
        <v>761</v>
      </c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>
        <v>4749</v>
      </c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7">
        <f>SUM(R17:AP18)</f>
        <v>5510</v>
      </c>
      <c r="AR17" s="164">
        <f t="shared" si="0"/>
        <v>0</v>
      </c>
    </row>
    <row r="18" spans="1:44" s="109" customFormat="1" ht="12.75" customHeight="1">
      <c r="A18" s="94" t="s">
        <v>18</v>
      </c>
      <c r="B18" s="94" t="s">
        <v>19</v>
      </c>
      <c r="C18" s="94" t="s">
        <v>20</v>
      </c>
      <c r="D18" s="94" t="s">
        <v>21</v>
      </c>
      <c r="E18" s="94" t="s">
        <v>35</v>
      </c>
      <c r="F18" s="94" t="s">
        <v>35</v>
      </c>
      <c r="G18" s="94" t="s">
        <v>36</v>
      </c>
      <c r="H18" s="95" t="s">
        <v>492</v>
      </c>
      <c r="I18" s="96">
        <v>130090</v>
      </c>
      <c r="J18" s="96">
        <v>125341</v>
      </c>
      <c r="K18" s="96">
        <v>4749</v>
      </c>
      <c r="L18" s="97">
        <v>0</v>
      </c>
      <c r="M18" s="96">
        <v>0</v>
      </c>
      <c r="N18" s="96"/>
      <c r="O18" s="96">
        <v>0</v>
      </c>
      <c r="P18" s="122">
        <f t="shared" si="1"/>
        <v>0</v>
      </c>
      <c r="Q18" s="111"/>
      <c r="R18" s="129" t="s">
        <v>24</v>
      </c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2">
        <f t="shared" si="2"/>
        <v>0</v>
      </c>
      <c r="AR18" s="164">
        <f t="shared" si="0"/>
        <v>0</v>
      </c>
    </row>
    <row r="19" spans="1:44" s="103" customFormat="1" ht="12.75" customHeight="1">
      <c r="A19" s="99" t="s">
        <v>18</v>
      </c>
      <c r="B19" s="99" t="s">
        <v>19</v>
      </c>
      <c r="C19" s="99" t="s">
        <v>20</v>
      </c>
      <c r="D19" s="99" t="s">
        <v>21</v>
      </c>
      <c r="E19" s="99" t="s">
        <v>37</v>
      </c>
      <c r="F19" s="99" t="s">
        <v>37</v>
      </c>
      <c r="G19" s="99" t="s">
        <v>38</v>
      </c>
      <c r="H19" s="100" t="s">
        <v>492</v>
      </c>
      <c r="I19" s="101">
        <v>717127</v>
      </c>
      <c r="J19" s="101">
        <v>0</v>
      </c>
      <c r="K19" s="101">
        <v>717127</v>
      </c>
      <c r="L19" s="102">
        <v>717127</v>
      </c>
      <c r="M19" s="101">
        <v>0</v>
      </c>
      <c r="N19" s="101"/>
      <c r="O19" s="101">
        <v>-717127</v>
      </c>
      <c r="P19" s="124">
        <f t="shared" si="1"/>
        <v>0</v>
      </c>
      <c r="Q19" s="112"/>
      <c r="R19" s="133" t="s">
        <v>24</v>
      </c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2">
        <f t="shared" si="2"/>
        <v>0</v>
      </c>
      <c r="AR19" s="164">
        <f t="shared" si="0"/>
        <v>0</v>
      </c>
    </row>
    <row r="20" spans="1:44" s="103" customFormat="1" ht="12.75" customHeight="1">
      <c r="A20" s="99" t="s">
        <v>18</v>
      </c>
      <c r="B20" s="99" t="s">
        <v>19</v>
      </c>
      <c r="C20" s="99" t="s">
        <v>20</v>
      </c>
      <c r="D20" s="99" t="s">
        <v>21</v>
      </c>
      <c r="E20" s="99" t="s">
        <v>39</v>
      </c>
      <c r="F20" s="99" t="s">
        <v>39</v>
      </c>
      <c r="G20" s="99" t="s">
        <v>40</v>
      </c>
      <c r="H20" s="100" t="s">
        <v>492</v>
      </c>
      <c r="I20" s="101">
        <v>3806</v>
      </c>
      <c r="J20" s="101">
        <v>432</v>
      </c>
      <c r="K20" s="101">
        <v>3374</v>
      </c>
      <c r="L20" s="102">
        <v>3374</v>
      </c>
      <c r="M20" s="101">
        <v>0</v>
      </c>
      <c r="N20" s="101"/>
      <c r="O20" s="101">
        <v>-3374</v>
      </c>
      <c r="P20" s="124">
        <f t="shared" si="1"/>
        <v>0</v>
      </c>
      <c r="Q20" s="112"/>
      <c r="R20" s="133" t="s">
        <v>24</v>
      </c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2">
        <f t="shared" si="2"/>
        <v>0</v>
      </c>
      <c r="AR20" s="164">
        <f t="shared" si="0"/>
        <v>0</v>
      </c>
    </row>
    <row r="21" spans="1:44" s="103" customFormat="1" ht="12.75" customHeight="1">
      <c r="A21" s="99" t="s">
        <v>18</v>
      </c>
      <c r="B21" s="99" t="s">
        <v>19</v>
      </c>
      <c r="C21" s="99" t="s">
        <v>20</v>
      </c>
      <c r="D21" s="99" t="s">
        <v>21</v>
      </c>
      <c r="E21" s="99" t="s">
        <v>41</v>
      </c>
      <c r="F21" s="99" t="s">
        <v>41</v>
      </c>
      <c r="G21" s="99" t="s">
        <v>42</v>
      </c>
      <c r="H21" s="100" t="s">
        <v>492</v>
      </c>
      <c r="I21" s="101">
        <v>387</v>
      </c>
      <c r="J21" s="101">
        <v>0</v>
      </c>
      <c r="K21" s="101">
        <v>387</v>
      </c>
      <c r="L21" s="102">
        <v>387</v>
      </c>
      <c r="M21" s="101">
        <v>0</v>
      </c>
      <c r="N21" s="101"/>
      <c r="O21" s="101">
        <v>-387</v>
      </c>
      <c r="P21" s="124">
        <f t="shared" si="1"/>
        <v>0</v>
      </c>
      <c r="Q21" s="112"/>
      <c r="R21" s="133" t="s">
        <v>24</v>
      </c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2">
        <f t="shared" si="2"/>
        <v>0</v>
      </c>
      <c r="AR21" s="164">
        <f t="shared" si="0"/>
        <v>0</v>
      </c>
    </row>
    <row r="22" spans="1:44" ht="12.75" customHeight="1">
      <c r="A22" s="22" t="s">
        <v>18</v>
      </c>
      <c r="B22" s="22" t="s">
        <v>19</v>
      </c>
      <c r="C22" s="22" t="s">
        <v>20</v>
      </c>
      <c r="D22" s="22" t="s">
        <v>21</v>
      </c>
      <c r="E22" s="22" t="s">
        <v>43</v>
      </c>
      <c r="F22" s="22" t="s">
        <v>43</v>
      </c>
      <c r="G22" s="22" t="s">
        <v>44</v>
      </c>
      <c r="H22" s="23" t="s">
        <v>490</v>
      </c>
      <c r="I22" s="24">
        <v>-1387</v>
      </c>
      <c r="J22" s="24">
        <v>0</v>
      </c>
      <c r="K22" s="24">
        <v>-1387</v>
      </c>
      <c r="L22" s="90">
        <v>763</v>
      </c>
      <c r="M22" s="24">
        <v>0</v>
      </c>
      <c r="N22" s="24"/>
      <c r="O22" s="24">
        <v>-763</v>
      </c>
      <c r="P22" s="122">
        <f t="shared" si="1"/>
        <v>0</v>
      </c>
      <c r="Q22" s="113"/>
      <c r="R22" s="135" t="s">
        <v>24</v>
      </c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7">
        <f t="shared" si="2"/>
        <v>0</v>
      </c>
      <c r="AR22" s="164">
        <f t="shared" si="0"/>
        <v>0</v>
      </c>
    </row>
    <row r="23" spans="1:44" ht="12.75" customHeight="1">
      <c r="A23" s="22" t="s">
        <v>18</v>
      </c>
      <c r="B23" s="22" t="s">
        <v>19</v>
      </c>
      <c r="C23" s="22" t="s">
        <v>20</v>
      </c>
      <c r="D23" s="22" t="s">
        <v>21</v>
      </c>
      <c r="E23" s="22" t="s">
        <v>43</v>
      </c>
      <c r="F23" s="22" t="s">
        <v>43</v>
      </c>
      <c r="G23" s="22" t="s">
        <v>44</v>
      </c>
      <c r="H23" s="23" t="s">
        <v>492</v>
      </c>
      <c r="I23" s="24">
        <v>3292</v>
      </c>
      <c r="J23" s="24">
        <v>2529</v>
      </c>
      <c r="K23" s="24">
        <v>763</v>
      </c>
      <c r="L23" s="90">
        <v>0</v>
      </c>
      <c r="M23" s="24">
        <v>0</v>
      </c>
      <c r="N23" s="24"/>
      <c r="O23" s="24">
        <v>0</v>
      </c>
      <c r="P23" s="122">
        <f t="shared" si="1"/>
        <v>0</v>
      </c>
      <c r="Q23" s="113"/>
      <c r="R23" s="135" t="s">
        <v>24</v>
      </c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2">
        <f t="shared" si="2"/>
        <v>0</v>
      </c>
      <c r="AR23" s="164">
        <f t="shared" si="0"/>
        <v>0</v>
      </c>
    </row>
    <row r="24" spans="1:44" s="108" customFormat="1" ht="12.75" customHeight="1">
      <c r="A24" s="104" t="s">
        <v>18</v>
      </c>
      <c r="B24" s="104" t="s">
        <v>19</v>
      </c>
      <c r="C24" s="104" t="s">
        <v>20</v>
      </c>
      <c r="D24" s="104" t="s">
        <v>21</v>
      </c>
      <c r="E24" s="104" t="s">
        <v>493</v>
      </c>
      <c r="F24" s="104" t="s">
        <v>493</v>
      </c>
      <c r="G24" s="104" t="s">
        <v>494</v>
      </c>
      <c r="H24" s="105" t="s">
        <v>490</v>
      </c>
      <c r="I24" s="106">
        <v>-350000</v>
      </c>
      <c r="J24" s="106">
        <v>0</v>
      </c>
      <c r="K24" s="106">
        <v>-350000</v>
      </c>
      <c r="L24" s="107">
        <v>0</v>
      </c>
      <c r="M24" s="106">
        <v>0</v>
      </c>
      <c r="N24" s="106"/>
      <c r="O24" s="106">
        <v>0</v>
      </c>
      <c r="P24" s="121">
        <f t="shared" si="1"/>
        <v>0</v>
      </c>
      <c r="Q24" s="114"/>
      <c r="R24" s="138" t="s">
        <v>24</v>
      </c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7">
        <f t="shared" si="2"/>
        <v>0</v>
      </c>
      <c r="AR24" s="164">
        <f t="shared" si="0"/>
        <v>0</v>
      </c>
    </row>
    <row r="25" spans="1:44" s="109" customFormat="1" ht="12.75" customHeight="1">
      <c r="A25" s="94" t="s">
        <v>18</v>
      </c>
      <c r="B25" s="94" t="s">
        <v>19</v>
      </c>
      <c r="C25" s="94" t="s">
        <v>20</v>
      </c>
      <c r="D25" s="94" t="s">
        <v>21</v>
      </c>
      <c r="E25" s="94" t="s">
        <v>493</v>
      </c>
      <c r="F25" s="94" t="s">
        <v>493</v>
      </c>
      <c r="G25" s="94" t="s">
        <v>494</v>
      </c>
      <c r="H25" s="95" t="s">
        <v>495</v>
      </c>
      <c r="I25" s="96">
        <v>350000</v>
      </c>
      <c r="J25" s="96">
        <v>350000</v>
      </c>
      <c r="K25" s="96">
        <v>0</v>
      </c>
      <c r="L25" s="97">
        <v>0</v>
      </c>
      <c r="M25" s="96">
        <v>0</v>
      </c>
      <c r="N25" s="96"/>
      <c r="O25" s="96">
        <v>0</v>
      </c>
      <c r="P25" s="123">
        <f t="shared" si="1"/>
        <v>0</v>
      </c>
      <c r="Q25" s="111"/>
      <c r="R25" s="129" t="s">
        <v>24</v>
      </c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2">
        <f t="shared" si="2"/>
        <v>0</v>
      </c>
      <c r="AR25" s="164">
        <f t="shared" si="0"/>
        <v>0</v>
      </c>
    </row>
    <row r="26" spans="1:44" ht="12.75" customHeight="1">
      <c r="A26" s="22" t="s">
        <v>18</v>
      </c>
      <c r="B26" s="22" t="s">
        <v>19</v>
      </c>
      <c r="C26" s="22" t="s">
        <v>20</v>
      </c>
      <c r="D26" s="22" t="s">
        <v>21</v>
      </c>
      <c r="E26" s="22" t="s">
        <v>45</v>
      </c>
      <c r="F26" s="22" t="s">
        <v>45</v>
      </c>
      <c r="G26" s="22" t="s">
        <v>46</v>
      </c>
      <c r="H26" s="23" t="s">
        <v>496</v>
      </c>
      <c r="I26" s="24">
        <v>421984</v>
      </c>
      <c r="J26" s="24">
        <v>59578</v>
      </c>
      <c r="K26" s="24">
        <v>362406</v>
      </c>
      <c r="L26" s="90">
        <v>362406</v>
      </c>
      <c r="M26" s="24">
        <v>0</v>
      </c>
      <c r="N26" s="24"/>
      <c r="O26" s="24">
        <v>0</v>
      </c>
      <c r="P26" s="124">
        <f t="shared" si="1"/>
        <v>362406</v>
      </c>
      <c r="Q26" s="113"/>
      <c r="R26" s="135" t="s">
        <v>24</v>
      </c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>
        <v>362406</v>
      </c>
      <c r="AO26" s="136"/>
      <c r="AP26" s="136"/>
      <c r="AQ26" s="132">
        <f t="shared" si="2"/>
        <v>362406</v>
      </c>
      <c r="AR26" s="164">
        <f t="shared" si="0"/>
        <v>0</v>
      </c>
    </row>
    <row r="27" spans="1:44" s="103" customFormat="1" ht="12.75" customHeight="1">
      <c r="A27" s="99" t="s">
        <v>18</v>
      </c>
      <c r="B27" s="99" t="s">
        <v>19</v>
      </c>
      <c r="C27" s="99" t="s">
        <v>20</v>
      </c>
      <c r="D27" s="99" t="s">
        <v>21</v>
      </c>
      <c r="E27" s="99" t="s">
        <v>48</v>
      </c>
      <c r="F27" s="99" t="s">
        <v>48</v>
      </c>
      <c r="G27" s="99" t="s">
        <v>49</v>
      </c>
      <c r="H27" s="100" t="s">
        <v>496</v>
      </c>
      <c r="I27" s="101">
        <v>93455</v>
      </c>
      <c r="J27" s="101">
        <v>0</v>
      </c>
      <c r="K27" s="101">
        <v>93455</v>
      </c>
      <c r="L27" s="102">
        <v>93455</v>
      </c>
      <c r="M27" s="101">
        <v>0</v>
      </c>
      <c r="N27" s="101"/>
      <c r="O27" s="101">
        <v>0</v>
      </c>
      <c r="P27" s="124">
        <f t="shared" si="1"/>
        <v>93455</v>
      </c>
      <c r="Q27" s="112"/>
      <c r="R27" s="133" t="s">
        <v>24</v>
      </c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>
        <v>93455</v>
      </c>
      <c r="AO27" s="134"/>
      <c r="AP27" s="134"/>
      <c r="AQ27" s="132">
        <f t="shared" si="2"/>
        <v>93455</v>
      </c>
      <c r="AR27" s="164">
        <f t="shared" si="0"/>
        <v>0</v>
      </c>
    </row>
    <row r="28" spans="1:44" s="103" customFormat="1" ht="12.75" customHeight="1">
      <c r="A28" s="99" t="s">
        <v>18</v>
      </c>
      <c r="B28" s="99" t="s">
        <v>19</v>
      </c>
      <c r="C28" s="99" t="s">
        <v>20</v>
      </c>
      <c r="D28" s="99" t="s">
        <v>21</v>
      </c>
      <c r="E28" s="99" t="s">
        <v>50</v>
      </c>
      <c r="F28" s="99" t="s">
        <v>50</v>
      </c>
      <c r="G28" s="99" t="s">
        <v>51</v>
      </c>
      <c r="H28" s="100" t="s">
        <v>496</v>
      </c>
      <c r="I28" s="101">
        <v>69728</v>
      </c>
      <c r="J28" s="101">
        <v>35333</v>
      </c>
      <c r="K28" s="101">
        <v>34395</v>
      </c>
      <c r="L28" s="102">
        <v>34395</v>
      </c>
      <c r="M28" s="101">
        <v>0</v>
      </c>
      <c r="N28" s="101"/>
      <c r="O28" s="101">
        <v>0</v>
      </c>
      <c r="P28" s="124">
        <f t="shared" si="1"/>
        <v>34395</v>
      </c>
      <c r="Q28" s="112"/>
      <c r="R28" s="133" t="s">
        <v>24</v>
      </c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>
        <v>34395</v>
      </c>
      <c r="AO28" s="134"/>
      <c r="AP28" s="134"/>
      <c r="AQ28" s="132">
        <f t="shared" si="2"/>
        <v>34395</v>
      </c>
      <c r="AR28" s="164">
        <f t="shared" si="0"/>
        <v>0</v>
      </c>
    </row>
    <row r="29" spans="1:44" ht="12.75" customHeight="1">
      <c r="A29" s="22" t="s">
        <v>18</v>
      </c>
      <c r="B29" s="22" t="s">
        <v>19</v>
      </c>
      <c r="C29" s="22" t="s">
        <v>20</v>
      </c>
      <c r="D29" s="22" t="s">
        <v>21</v>
      </c>
      <c r="E29" s="22" t="s">
        <v>52</v>
      </c>
      <c r="F29" s="22" t="s">
        <v>52</v>
      </c>
      <c r="G29" s="22" t="s">
        <v>53</v>
      </c>
      <c r="H29" s="23" t="s">
        <v>490</v>
      </c>
      <c r="I29" s="24">
        <v>-37461</v>
      </c>
      <c r="J29" s="24">
        <v>0</v>
      </c>
      <c r="K29" s="24">
        <v>-37461</v>
      </c>
      <c r="L29" s="90">
        <v>177082</v>
      </c>
      <c r="M29" s="24">
        <v>0</v>
      </c>
      <c r="N29" s="24"/>
      <c r="O29" s="24">
        <v>0</v>
      </c>
      <c r="P29" s="122">
        <f t="shared" si="1"/>
        <v>177082</v>
      </c>
      <c r="Q29" s="113"/>
      <c r="R29" s="135" t="s">
        <v>24</v>
      </c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>
        <v>177082</v>
      </c>
      <c r="AO29" s="136"/>
      <c r="AP29" s="136"/>
      <c r="AQ29" s="137">
        <f>SUM(R29:AP30)</f>
        <v>177082</v>
      </c>
      <c r="AR29" s="164">
        <f t="shared" si="0"/>
        <v>0</v>
      </c>
    </row>
    <row r="30" spans="1:44" ht="12.75" customHeight="1">
      <c r="A30" s="22" t="s">
        <v>18</v>
      </c>
      <c r="B30" s="22" t="s">
        <v>19</v>
      </c>
      <c r="C30" s="22" t="s">
        <v>20</v>
      </c>
      <c r="D30" s="22" t="s">
        <v>21</v>
      </c>
      <c r="E30" s="22" t="s">
        <v>52</v>
      </c>
      <c r="F30" s="22" t="s">
        <v>52</v>
      </c>
      <c r="G30" s="22" t="s">
        <v>53</v>
      </c>
      <c r="H30" s="23" t="s">
        <v>496</v>
      </c>
      <c r="I30" s="24">
        <v>214543</v>
      </c>
      <c r="J30" s="24">
        <v>37461</v>
      </c>
      <c r="K30" s="24">
        <v>177082</v>
      </c>
      <c r="L30" s="90">
        <v>0</v>
      </c>
      <c r="M30" s="24">
        <v>0</v>
      </c>
      <c r="N30" s="24"/>
      <c r="O30" s="24">
        <v>0</v>
      </c>
      <c r="P30" s="122">
        <f t="shared" si="1"/>
        <v>0</v>
      </c>
      <c r="Q30" s="113"/>
      <c r="R30" s="135" t="s">
        <v>24</v>
      </c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2">
        <f t="shared" si="2"/>
        <v>0</v>
      </c>
      <c r="AR30" s="164">
        <f t="shared" si="0"/>
        <v>0</v>
      </c>
    </row>
    <row r="31" spans="1:44" s="108" customFormat="1" ht="12.75" customHeight="1">
      <c r="A31" s="104" t="s">
        <v>18</v>
      </c>
      <c r="B31" s="104" t="s">
        <v>19</v>
      </c>
      <c r="C31" s="104" t="s">
        <v>20</v>
      </c>
      <c r="D31" s="104" t="s">
        <v>21</v>
      </c>
      <c r="E31" s="104" t="s">
        <v>54</v>
      </c>
      <c r="F31" s="104" t="s">
        <v>54</v>
      </c>
      <c r="G31" s="104" t="s">
        <v>55</v>
      </c>
      <c r="H31" s="105" t="s">
        <v>490</v>
      </c>
      <c r="I31" s="106">
        <v>-1137</v>
      </c>
      <c r="J31" s="106">
        <v>0</v>
      </c>
      <c r="K31" s="106">
        <v>-1137</v>
      </c>
      <c r="L31" s="107">
        <v>5619</v>
      </c>
      <c r="M31" s="106">
        <v>0</v>
      </c>
      <c r="N31" s="106"/>
      <c r="O31" s="106">
        <v>-5619</v>
      </c>
      <c r="P31" s="121">
        <f t="shared" si="1"/>
        <v>0</v>
      </c>
      <c r="Q31" s="114"/>
      <c r="R31" s="138" t="s">
        <v>24</v>
      </c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7">
        <f>SUM(R31:AP32)</f>
        <v>0</v>
      </c>
      <c r="AR31" s="164">
        <f t="shared" si="0"/>
        <v>0</v>
      </c>
    </row>
    <row r="32" spans="1:44" s="109" customFormat="1" ht="12.75" customHeight="1">
      <c r="A32" s="94" t="s">
        <v>18</v>
      </c>
      <c r="B32" s="94" t="s">
        <v>19</v>
      </c>
      <c r="C32" s="94" t="s">
        <v>20</v>
      </c>
      <c r="D32" s="94" t="s">
        <v>21</v>
      </c>
      <c r="E32" s="94" t="s">
        <v>54</v>
      </c>
      <c r="F32" s="94" t="s">
        <v>54</v>
      </c>
      <c r="G32" s="94" t="s">
        <v>55</v>
      </c>
      <c r="H32" s="95" t="s">
        <v>497</v>
      </c>
      <c r="I32" s="96">
        <v>7555</v>
      </c>
      <c r="J32" s="96">
        <v>1936</v>
      </c>
      <c r="K32" s="96">
        <v>5619</v>
      </c>
      <c r="L32" s="97">
        <v>0</v>
      </c>
      <c r="M32" s="96">
        <v>0</v>
      </c>
      <c r="N32" s="96"/>
      <c r="O32" s="96">
        <v>0</v>
      </c>
      <c r="P32" s="123">
        <f t="shared" si="1"/>
        <v>0</v>
      </c>
      <c r="Q32" s="111"/>
      <c r="R32" s="129" t="s">
        <v>24</v>
      </c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2">
        <f t="shared" si="2"/>
        <v>0</v>
      </c>
      <c r="AR32" s="164">
        <f t="shared" si="0"/>
        <v>0</v>
      </c>
    </row>
    <row r="33" spans="1:44" ht="12.75" customHeight="1">
      <c r="A33" s="22" t="s">
        <v>18</v>
      </c>
      <c r="B33" s="22" t="s">
        <v>19</v>
      </c>
      <c r="C33" s="22" t="s">
        <v>20</v>
      </c>
      <c r="D33" s="22" t="s">
        <v>21</v>
      </c>
      <c r="E33" s="22" t="s">
        <v>56</v>
      </c>
      <c r="F33" s="22" t="s">
        <v>56</v>
      </c>
      <c r="G33" s="22" t="s">
        <v>57</v>
      </c>
      <c r="H33" s="23" t="s">
        <v>489</v>
      </c>
      <c r="I33" s="24">
        <v>62016</v>
      </c>
      <c r="J33" s="24">
        <v>56501</v>
      </c>
      <c r="K33" s="24">
        <v>5515</v>
      </c>
      <c r="L33" s="90">
        <v>7316</v>
      </c>
      <c r="M33" s="24">
        <v>0</v>
      </c>
      <c r="N33" s="24"/>
      <c r="O33" s="24">
        <v>0</v>
      </c>
      <c r="P33" s="122">
        <f t="shared" si="1"/>
        <v>7316</v>
      </c>
      <c r="Q33" s="113">
        <v>1</v>
      </c>
      <c r="R33" s="135">
        <v>1801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>
        <v>5515</v>
      </c>
      <c r="AJ33" s="136"/>
      <c r="AK33" s="136"/>
      <c r="AL33" s="136"/>
      <c r="AM33" s="136"/>
      <c r="AN33" s="136"/>
      <c r="AO33" s="136"/>
      <c r="AP33" s="136"/>
      <c r="AQ33" s="132">
        <f t="shared" si="2"/>
        <v>7316</v>
      </c>
      <c r="AR33" s="164">
        <f t="shared" si="0"/>
        <v>0</v>
      </c>
    </row>
    <row r="34" spans="1:44" s="108" customFormat="1" ht="12.75" customHeight="1">
      <c r="A34" s="104" t="s">
        <v>18</v>
      </c>
      <c r="B34" s="104" t="s">
        <v>19</v>
      </c>
      <c r="C34" s="104" t="s">
        <v>20</v>
      </c>
      <c r="D34" s="104" t="s">
        <v>21</v>
      </c>
      <c r="E34" s="104" t="s">
        <v>59</v>
      </c>
      <c r="F34" s="104" t="s">
        <v>59</v>
      </c>
      <c r="G34" s="104" t="s">
        <v>60</v>
      </c>
      <c r="H34" s="105" t="s">
        <v>490</v>
      </c>
      <c r="I34" s="106">
        <v>-74206</v>
      </c>
      <c r="J34" s="106">
        <v>0</v>
      </c>
      <c r="K34" s="106">
        <v>-74206</v>
      </c>
      <c r="L34" s="107">
        <v>0</v>
      </c>
      <c r="M34" s="106">
        <v>0</v>
      </c>
      <c r="N34" s="106"/>
      <c r="O34" s="106">
        <v>0</v>
      </c>
      <c r="P34" s="121">
        <f t="shared" si="1"/>
        <v>0</v>
      </c>
      <c r="Q34" s="114"/>
      <c r="R34" s="138" t="s">
        <v>24</v>
      </c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7">
        <f>SUM(R34:AP35)</f>
        <v>0</v>
      </c>
      <c r="AR34" s="164">
        <f t="shared" si="0"/>
        <v>0</v>
      </c>
    </row>
    <row r="35" spans="1:44" s="109" customFormat="1" ht="12.75" customHeight="1">
      <c r="A35" s="94" t="s">
        <v>18</v>
      </c>
      <c r="B35" s="94" t="s">
        <v>19</v>
      </c>
      <c r="C35" s="94" t="s">
        <v>20</v>
      </c>
      <c r="D35" s="94" t="s">
        <v>21</v>
      </c>
      <c r="E35" s="94" t="s">
        <v>59</v>
      </c>
      <c r="F35" s="94" t="s">
        <v>59</v>
      </c>
      <c r="G35" s="94" t="s">
        <v>60</v>
      </c>
      <c r="H35" s="95" t="s">
        <v>489</v>
      </c>
      <c r="I35" s="96">
        <v>292901</v>
      </c>
      <c r="J35" s="96">
        <v>292901</v>
      </c>
      <c r="K35" s="96">
        <v>0</v>
      </c>
      <c r="L35" s="97">
        <v>0</v>
      </c>
      <c r="M35" s="96">
        <v>0</v>
      </c>
      <c r="N35" s="96"/>
      <c r="O35" s="96">
        <v>0</v>
      </c>
      <c r="P35" s="123">
        <f t="shared" si="1"/>
        <v>0</v>
      </c>
      <c r="Q35" s="111"/>
      <c r="R35" s="129" t="s">
        <v>24</v>
      </c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2">
        <f t="shared" si="2"/>
        <v>0</v>
      </c>
      <c r="AR35" s="164">
        <f t="shared" si="0"/>
        <v>0</v>
      </c>
    </row>
    <row r="36" spans="1:44" s="103" customFormat="1" ht="12.75" customHeight="1">
      <c r="A36" s="99"/>
      <c r="B36" s="99"/>
      <c r="C36" s="99"/>
      <c r="D36" s="116">
        <v>60311</v>
      </c>
      <c r="E36" s="116">
        <v>395307</v>
      </c>
      <c r="F36" s="116">
        <v>395307</v>
      </c>
      <c r="G36" s="99" t="s">
        <v>570</v>
      </c>
      <c r="H36" s="119">
        <v>30800</v>
      </c>
      <c r="I36" s="101">
        <v>0</v>
      </c>
      <c r="J36" s="101">
        <v>0</v>
      </c>
      <c r="K36" s="101">
        <v>0</v>
      </c>
      <c r="L36" s="102">
        <v>1</v>
      </c>
      <c r="M36" s="101">
        <v>-1</v>
      </c>
      <c r="N36" s="101"/>
      <c r="O36" s="101" t="s">
        <v>549</v>
      </c>
      <c r="P36" s="122">
        <f t="shared" si="1"/>
        <v>0</v>
      </c>
      <c r="Q36" s="112"/>
      <c r="R36" s="133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2">
        <f t="shared" si="2"/>
        <v>0</v>
      </c>
      <c r="AR36" s="164">
        <f t="shared" si="0"/>
        <v>0</v>
      </c>
    </row>
    <row r="37" spans="1:44" ht="12.75" customHeight="1">
      <c r="A37" s="22" t="s">
        <v>18</v>
      </c>
      <c r="B37" s="22" t="s">
        <v>19</v>
      </c>
      <c r="C37" s="22" t="s">
        <v>20</v>
      </c>
      <c r="D37" s="22" t="s">
        <v>21</v>
      </c>
      <c r="E37" s="22" t="s">
        <v>63</v>
      </c>
      <c r="F37" s="22" t="s">
        <v>63</v>
      </c>
      <c r="G37" s="22" t="s">
        <v>64</v>
      </c>
      <c r="H37" s="23" t="s">
        <v>490</v>
      </c>
      <c r="I37" s="24">
        <v>-5218</v>
      </c>
      <c r="J37" s="24">
        <v>0</v>
      </c>
      <c r="K37" s="24">
        <v>-5218</v>
      </c>
      <c r="L37" s="90">
        <v>1746</v>
      </c>
      <c r="M37" s="24">
        <v>0</v>
      </c>
      <c r="N37" s="24"/>
      <c r="O37" s="24">
        <v>-1746</v>
      </c>
      <c r="P37" s="121">
        <f t="shared" si="1"/>
        <v>0</v>
      </c>
      <c r="Q37" s="113">
        <v>3</v>
      </c>
      <c r="R37" s="135">
        <v>-1802</v>
      </c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>
        <v>1802</v>
      </c>
      <c r="AJ37" s="136"/>
      <c r="AK37" s="136"/>
      <c r="AL37" s="136"/>
      <c r="AM37" s="136"/>
      <c r="AN37" s="136"/>
      <c r="AO37" s="136"/>
      <c r="AP37" s="136"/>
      <c r="AQ37" s="140">
        <f t="shared" si="2"/>
        <v>0</v>
      </c>
      <c r="AR37" s="164">
        <f t="shared" si="0"/>
        <v>0</v>
      </c>
    </row>
    <row r="38" spans="1:44" ht="12.75" customHeight="1">
      <c r="A38" s="22" t="s">
        <v>18</v>
      </c>
      <c r="B38" s="22" t="s">
        <v>19</v>
      </c>
      <c r="C38" s="22" t="s">
        <v>20</v>
      </c>
      <c r="D38" s="22" t="s">
        <v>21</v>
      </c>
      <c r="E38" s="22" t="s">
        <v>63</v>
      </c>
      <c r="F38" s="22" t="s">
        <v>63</v>
      </c>
      <c r="G38" s="22" t="s">
        <v>64</v>
      </c>
      <c r="H38" s="23" t="s">
        <v>489</v>
      </c>
      <c r="I38" s="24">
        <v>698486</v>
      </c>
      <c r="J38" s="24">
        <v>694938</v>
      </c>
      <c r="K38" s="24">
        <v>3548</v>
      </c>
      <c r="L38" s="90">
        <v>0</v>
      </c>
      <c r="M38" s="24">
        <v>0</v>
      </c>
      <c r="N38" s="24"/>
      <c r="O38" s="24">
        <v>0</v>
      </c>
      <c r="P38" s="122">
        <f t="shared" si="1"/>
        <v>0</v>
      </c>
      <c r="Q38" s="113"/>
      <c r="R38" s="135" t="s">
        <v>24</v>
      </c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40">
        <f t="shared" si="2"/>
        <v>0</v>
      </c>
      <c r="AR38" s="164">
        <f t="shared" si="0"/>
        <v>0</v>
      </c>
    </row>
    <row r="39" spans="1:44" ht="12.75" customHeight="1">
      <c r="A39" s="22" t="s">
        <v>18</v>
      </c>
      <c r="B39" s="22" t="s">
        <v>19</v>
      </c>
      <c r="C39" s="22" t="s">
        <v>20</v>
      </c>
      <c r="D39" s="22" t="s">
        <v>21</v>
      </c>
      <c r="E39" s="22" t="s">
        <v>63</v>
      </c>
      <c r="F39" s="22" t="s">
        <v>63</v>
      </c>
      <c r="G39" s="22" t="s">
        <v>64</v>
      </c>
      <c r="H39" s="23" t="s">
        <v>498</v>
      </c>
      <c r="I39" s="24">
        <v>436114</v>
      </c>
      <c r="J39" s="24">
        <v>436114</v>
      </c>
      <c r="K39" s="24">
        <v>0</v>
      </c>
      <c r="L39" s="90">
        <v>0</v>
      </c>
      <c r="M39" s="24">
        <v>0</v>
      </c>
      <c r="N39" s="24"/>
      <c r="O39" s="24">
        <v>0</v>
      </c>
      <c r="P39" s="123">
        <f t="shared" si="1"/>
        <v>0</v>
      </c>
      <c r="Q39" s="113"/>
      <c r="R39" s="135" t="s">
        <v>24</v>
      </c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2">
        <f t="shared" si="2"/>
        <v>0</v>
      </c>
      <c r="AR39" s="164">
        <f t="shared" si="0"/>
        <v>0</v>
      </c>
    </row>
    <row r="40" spans="1:44" s="103" customFormat="1" ht="12.75" customHeight="1">
      <c r="A40" s="99" t="s">
        <v>18</v>
      </c>
      <c r="B40" s="99" t="s">
        <v>19</v>
      </c>
      <c r="C40" s="99" t="s">
        <v>20</v>
      </c>
      <c r="D40" s="99" t="s">
        <v>21</v>
      </c>
      <c r="E40" s="99" t="s">
        <v>66</v>
      </c>
      <c r="F40" s="99" t="s">
        <v>66</v>
      </c>
      <c r="G40" s="99" t="s">
        <v>67</v>
      </c>
      <c r="H40" s="100" t="s">
        <v>498</v>
      </c>
      <c r="I40" s="101">
        <v>20298</v>
      </c>
      <c r="J40" s="101">
        <v>3530</v>
      </c>
      <c r="K40" s="101">
        <v>16768</v>
      </c>
      <c r="L40" s="102">
        <v>18998</v>
      </c>
      <c r="M40" s="101">
        <v>0</v>
      </c>
      <c r="N40" s="101"/>
      <c r="O40" s="101">
        <v>0</v>
      </c>
      <c r="P40" s="122">
        <f t="shared" si="1"/>
        <v>18998</v>
      </c>
      <c r="Q40" s="112">
        <v>1</v>
      </c>
      <c r="R40" s="133">
        <v>2230</v>
      </c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>
        <v>16768</v>
      </c>
      <c r="AL40" s="134"/>
      <c r="AM40" s="134"/>
      <c r="AN40" s="134"/>
      <c r="AO40" s="134"/>
      <c r="AP40" s="134"/>
      <c r="AQ40" s="132">
        <f t="shared" si="2"/>
        <v>18998</v>
      </c>
      <c r="AR40" s="164">
        <f t="shared" si="0"/>
        <v>0</v>
      </c>
    </row>
    <row r="41" spans="1:44" s="108" customFormat="1" ht="12.75" customHeight="1">
      <c r="A41" s="104" t="s">
        <v>18</v>
      </c>
      <c r="B41" s="104" t="s">
        <v>19</v>
      </c>
      <c r="C41" s="104" t="s">
        <v>20</v>
      </c>
      <c r="D41" s="104" t="s">
        <v>21</v>
      </c>
      <c r="E41" s="104" t="s">
        <v>68</v>
      </c>
      <c r="F41" s="104" t="s">
        <v>68</v>
      </c>
      <c r="G41" s="104" t="s">
        <v>69</v>
      </c>
      <c r="H41" s="105" t="s">
        <v>490</v>
      </c>
      <c r="I41" s="106">
        <v>38612</v>
      </c>
      <c r="J41" s="106">
        <v>0</v>
      </c>
      <c r="K41" s="106">
        <v>38612</v>
      </c>
      <c r="L41" s="107">
        <v>46400</v>
      </c>
      <c r="M41" s="106">
        <v>0</v>
      </c>
      <c r="N41" s="106"/>
      <c r="O41" s="106">
        <v>0</v>
      </c>
      <c r="P41" s="121">
        <f t="shared" si="1"/>
        <v>46400</v>
      </c>
      <c r="Q41" s="114">
        <v>1</v>
      </c>
      <c r="R41" s="138">
        <v>-15066</v>
      </c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>
        <v>22854</v>
      </c>
      <c r="AJ41" s="139"/>
      <c r="AK41" s="139"/>
      <c r="AL41" s="139"/>
      <c r="AM41" s="139"/>
      <c r="AN41" s="139"/>
      <c r="AO41" s="139"/>
      <c r="AP41" s="139"/>
      <c r="AQ41" s="137">
        <f>SUM(R41:AP42)</f>
        <v>46400</v>
      </c>
      <c r="AR41" s="164">
        <f aca="true" t="shared" si="3" ref="AR41:AR72">P41-AQ41</f>
        <v>0</v>
      </c>
    </row>
    <row r="42" spans="1:44" ht="12.75" customHeight="1">
      <c r="A42" s="22" t="s">
        <v>18</v>
      </c>
      <c r="B42" s="22" t="s">
        <v>19</v>
      </c>
      <c r="C42" s="22" t="s">
        <v>20</v>
      </c>
      <c r="D42" s="22" t="s">
        <v>21</v>
      </c>
      <c r="E42" s="22" t="s">
        <v>68</v>
      </c>
      <c r="F42" s="22" t="s">
        <v>68</v>
      </c>
      <c r="G42" s="22" t="s">
        <v>69</v>
      </c>
      <c r="H42" s="23" t="s">
        <v>489</v>
      </c>
      <c r="I42" s="24">
        <v>24568</v>
      </c>
      <c r="J42" s="24">
        <v>1714</v>
      </c>
      <c r="K42" s="24">
        <v>22854</v>
      </c>
      <c r="L42" s="90">
        <v>0</v>
      </c>
      <c r="M42" s="24">
        <v>0</v>
      </c>
      <c r="N42" s="24"/>
      <c r="O42" s="24">
        <v>0</v>
      </c>
      <c r="P42" s="123">
        <f t="shared" si="1"/>
        <v>0</v>
      </c>
      <c r="Q42" s="113">
        <v>2</v>
      </c>
      <c r="R42" s="135">
        <v>38612</v>
      </c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2">
        <v>0</v>
      </c>
      <c r="AR42" s="164">
        <f t="shared" si="3"/>
        <v>0</v>
      </c>
    </row>
    <row r="43" spans="1:44" s="108" customFormat="1" ht="12.75" customHeight="1">
      <c r="A43" s="104" t="s">
        <v>18</v>
      </c>
      <c r="B43" s="104" t="s">
        <v>19</v>
      </c>
      <c r="C43" s="104" t="s">
        <v>20</v>
      </c>
      <c r="D43" s="104" t="s">
        <v>21</v>
      </c>
      <c r="E43" s="104" t="s">
        <v>70</v>
      </c>
      <c r="F43" s="104" t="s">
        <v>70</v>
      </c>
      <c r="G43" s="104" t="s">
        <v>71</v>
      </c>
      <c r="H43" s="105" t="s">
        <v>490</v>
      </c>
      <c r="I43" s="106">
        <v>-307</v>
      </c>
      <c r="J43" s="106">
        <v>0</v>
      </c>
      <c r="K43" s="106">
        <v>-307</v>
      </c>
      <c r="L43" s="107">
        <v>88135</v>
      </c>
      <c r="M43" s="106">
        <v>0</v>
      </c>
      <c r="N43" s="106"/>
      <c r="O43" s="106">
        <v>0</v>
      </c>
      <c r="P43" s="122">
        <f t="shared" si="1"/>
        <v>88135</v>
      </c>
      <c r="Q43" s="114"/>
      <c r="R43" s="138" t="s">
        <v>24</v>
      </c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>
        <v>88135</v>
      </c>
      <c r="AJ43" s="139"/>
      <c r="AK43" s="139"/>
      <c r="AL43" s="139"/>
      <c r="AM43" s="139"/>
      <c r="AN43" s="139"/>
      <c r="AO43" s="139"/>
      <c r="AP43" s="139"/>
      <c r="AQ43" s="137">
        <f>SUM(R43:AP44)</f>
        <v>88135</v>
      </c>
      <c r="AR43" s="164">
        <f t="shared" si="3"/>
        <v>0</v>
      </c>
    </row>
    <row r="44" spans="1:44" s="109" customFormat="1" ht="12.75" customHeight="1">
      <c r="A44" s="94" t="s">
        <v>18</v>
      </c>
      <c r="B44" s="94" t="s">
        <v>19</v>
      </c>
      <c r="C44" s="94" t="s">
        <v>20</v>
      </c>
      <c r="D44" s="94" t="s">
        <v>21</v>
      </c>
      <c r="E44" s="94" t="s">
        <v>70</v>
      </c>
      <c r="F44" s="94" t="s">
        <v>70</v>
      </c>
      <c r="G44" s="94" t="s">
        <v>71</v>
      </c>
      <c r="H44" s="95" t="s">
        <v>489</v>
      </c>
      <c r="I44" s="96">
        <v>126635</v>
      </c>
      <c r="J44" s="96">
        <v>38500</v>
      </c>
      <c r="K44" s="96">
        <v>88135</v>
      </c>
      <c r="L44" s="97">
        <v>0</v>
      </c>
      <c r="M44" s="96">
        <v>0</v>
      </c>
      <c r="N44" s="96"/>
      <c r="O44" s="96">
        <v>0</v>
      </c>
      <c r="P44" s="122">
        <f t="shared" si="1"/>
        <v>0</v>
      </c>
      <c r="Q44" s="111"/>
      <c r="R44" s="129" t="s">
        <v>24</v>
      </c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2">
        <f t="shared" si="2"/>
        <v>0</v>
      </c>
      <c r="AR44" s="164">
        <f t="shared" si="3"/>
        <v>0</v>
      </c>
    </row>
    <row r="45" spans="1:44" ht="12.75" customHeight="1">
      <c r="A45" s="22" t="s">
        <v>18</v>
      </c>
      <c r="B45" s="22" t="s">
        <v>19</v>
      </c>
      <c r="C45" s="22" t="s">
        <v>20</v>
      </c>
      <c r="D45" s="22" t="s">
        <v>21</v>
      </c>
      <c r="E45" s="22" t="s">
        <v>72</v>
      </c>
      <c r="F45" s="22" t="s">
        <v>72</v>
      </c>
      <c r="G45" s="22" t="s">
        <v>73</v>
      </c>
      <c r="H45" s="23" t="s">
        <v>489</v>
      </c>
      <c r="I45" s="24">
        <v>163346</v>
      </c>
      <c r="J45" s="24">
        <v>32791</v>
      </c>
      <c r="K45" s="24">
        <v>130555</v>
      </c>
      <c r="L45" s="90">
        <v>130555</v>
      </c>
      <c r="M45" s="24">
        <v>0</v>
      </c>
      <c r="N45" s="24"/>
      <c r="O45" s="24">
        <v>0</v>
      </c>
      <c r="P45" s="124">
        <f t="shared" si="1"/>
        <v>130555</v>
      </c>
      <c r="Q45" s="113"/>
      <c r="R45" s="135" t="s">
        <v>24</v>
      </c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>
        <v>130555</v>
      </c>
      <c r="AJ45" s="136"/>
      <c r="AK45" s="136"/>
      <c r="AL45" s="136"/>
      <c r="AM45" s="136"/>
      <c r="AN45" s="136"/>
      <c r="AO45" s="136"/>
      <c r="AP45" s="136"/>
      <c r="AQ45" s="132">
        <f t="shared" si="2"/>
        <v>130555</v>
      </c>
      <c r="AR45" s="164">
        <f t="shared" si="3"/>
        <v>0</v>
      </c>
    </row>
    <row r="46" spans="1:44" s="108" customFormat="1" ht="12.75" customHeight="1">
      <c r="A46" s="104" t="s">
        <v>18</v>
      </c>
      <c r="B46" s="104" t="s">
        <v>19</v>
      </c>
      <c r="C46" s="104" t="s">
        <v>20</v>
      </c>
      <c r="D46" s="104" t="s">
        <v>21</v>
      </c>
      <c r="E46" s="104" t="s">
        <v>74</v>
      </c>
      <c r="F46" s="104" t="s">
        <v>74</v>
      </c>
      <c r="G46" s="104" t="s">
        <v>75</v>
      </c>
      <c r="H46" s="105" t="s">
        <v>490</v>
      </c>
      <c r="I46" s="106">
        <v>-1340910</v>
      </c>
      <c r="J46" s="106">
        <v>0</v>
      </c>
      <c r="K46" s="106">
        <v>-1340910</v>
      </c>
      <c r="L46" s="107">
        <v>2</v>
      </c>
      <c r="M46" s="106">
        <v>-2</v>
      </c>
      <c r="N46" s="106"/>
      <c r="O46" s="106" t="s">
        <v>549</v>
      </c>
      <c r="P46" s="122">
        <f t="shared" si="1"/>
        <v>0</v>
      </c>
      <c r="Q46" s="114">
        <v>3</v>
      </c>
      <c r="R46" s="138">
        <v>37531</v>
      </c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>
        <v>-37531</v>
      </c>
      <c r="AO46" s="139"/>
      <c r="AP46" s="139"/>
      <c r="AQ46" s="140">
        <f t="shared" si="2"/>
        <v>0</v>
      </c>
      <c r="AR46" s="164">
        <f t="shared" si="3"/>
        <v>0</v>
      </c>
    </row>
    <row r="47" spans="1:44" s="109" customFormat="1" ht="12.75" customHeight="1">
      <c r="A47" s="94" t="s">
        <v>18</v>
      </c>
      <c r="B47" s="94" t="s">
        <v>19</v>
      </c>
      <c r="C47" s="94" t="s">
        <v>20</v>
      </c>
      <c r="D47" s="94" t="s">
        <v>21</v>
      </c>
      <c r="E47" s="94" t="s">
        <v>74</v>
      </c>
      <c r="F47" s="94" t="s">
        <v>74</v>
      </c>
      <c r="G47" s="94" t="s">
        <v>75</v>
      </c>
      <c r="H47" s="95" t="s">
        <v>496</v>
      </c>
      <c r="I47" s="96">
        <v>1635545</v>
      </c>
      <c r="J47" s="96">
        <v>1673076</v>
      </c>
      <c r="K47" s="96">
        <v>-37531</v>
      </c>
      <c r="L47" s="97">
        <v>0</v>
      </c>
      <c r="M47" s="96">
        <v>0</v>
      </c>
      <c r="N47" s="96"/>
      <c r="O47" s="96">
        <v>0</v>
      </c>
      <c r="P47" s="122">
        <f t="shared" si="1"/>
        <v>0</v>
      </c>
      <c r="Q47" s="111"/>
      <c r="R47" s="129" t="s">
        <v>24</v>
      </c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2">
        <f t="shared" si="2"/>
        <v>0</v>
      </c>
      <c r="AR47" s="164">
        <f t="shared" si="3"/>
        <v>0</v>
      </c>
    </row>
    <row r="48" spans="1:44" ht="12.75" customHeight="1">
      <c r="A48" s="22" t="s">
        <v>18</v>
      </c>
      <c r="B48" s="22" t="s">
        <v>19</v>
      </c>
      <c r="C48" s="22" t="s">
        <v>20</v>
      </c>
      <c r="D48" s="22" t="s">
        <v>21</v>
      </c>
      <c r="E48" s="22" t="s">
        <v>77</v>
      </c>
      <c r="F48" s="22" t="s">
        <v>77</v>
      </c>
      <c r="G48" s="22" t="s">
        <v>78</v>
      </c>
      <c r="H48" s="23" t="s">
        <v>489</v>
      </c>
      <c r="I48" s="24">
        <v>271846</v>
      </c>
      <c r="J48" s="24">
        <v>3406</v>
      </c>
      <c r="K48" s="24">
        <v>268440</v>
      </c>
      <c r="L48" s="90">
        <v>268440</v>
      </c>
      <c r="M48" s="24">
        <v>0</v>
      </c>
      <c r="N48" s="24"/>
      <c r="O48" s="24">
        <v>0</v>
      </c>
      <c r="P48" s="121">
        <f t="shared" si="1"/>
        <v>268440</v>
      </c>
      <c r="Q48" s="113"/>
      <c r="R48" s="135" t="s">
        <v>24</v>
      </c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>
        <v>268440</v>
      </c>
      <c r="AJ48" s="136"/>
      <c r="AK48" s="136"/>
      <c r="AL48" s="136"/>
      <c r="AM48" s="136"/>
      <c r="AN48" s="136"/>
      <c r="AO48" s="136"/>
      <c r="AP48" s="136"/>
      <c r="AQ48" s="132">
        <f t="shared" si="2"/>
        <v>268440</v>
      </c>
      <c r="AR48" s="164">
        <f t="shared" si="3"/>
        <v>0</v>
      </c>
    </row>
    <row r="49" spans="1:44" s="103" customFormat="1" ht="12.75" customHeight="1">
      <c r="A49" s="99"/>
      <c r="B49" s="99"/>
      <c r="C49" s="99"/>
      <c r="D49" s="116">
        <v>60311</v>
      </c>
      <c r="E49" s="116">
        <v>395333</v>
      </c>
      <c r="F49" s="116">
        <v>395333</v>
      </c>
      <c r="G49" s="99" t="s">
        <v>569</v>
      </c>
      <c r="H49" s="119">
        <v>30800</v>
      </c>
      <c r="I49" s="101">
        <v>0</v>
      </c>
      <c r="J49" s="101">
        <v>0</v>
      </c>
      <c r="K49" s="101">
        <v>0</v>
      </c>
      <c r="L49" s="102">
        <v>-3</v>
      </c>
      <c r="M49" s="101">
        <v>3</v>
      </c>
      <c r="N49" s="101"/>
      <c r="O49" s="101">
        <v>0</v>
      </c>
      <c r="P49" s="124">
        <f t="shared" si="1"/>
        <v>0</v>
      </c>
      <c r="Q49" s="112"/>
      <c r="R49" s="133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2">
        <f t="shared" si="2"/>
        <v>0</v>
      </c>
      <c r="AR49" s="164">
        <f t="shared" si="3"/>
        <v>0</v>
      </c>
    </row>
    <row r="50" spans="1:44" s="108" customFormat="1" ht="12.75" customHeight="1">
      <c r="A50" s="104" t="s">
        <v>18</v>
      </c>
      <c r="B50" s="104" t="s">
        <v>19</v>
      </c>
      <c r="C50" s="104" t="s">
        <v>20</v>
      </c>
      <c r="D50" s="104" t="s">
        <v>21</v>
      </c>
      <c r="E50" s="104" t="s">
        <v>81</v>
      </c>
      <c r="F50" s="104" t="s">
        <v>81</v>
      </c>
      <c r="G50" s="104" t="s">
        <v>82</v>
      </c>
      <c r="H50" s="105" t="s">
        <v>490</v>
      </c>
      <c r="I50" s="106">
        <v>-6468</v>
      </c>
      <c r="J50" s="106">
        <v>0</v>
      </c>
      <c r="K50" s="106">
        <v>-6468</v>
      </c>
      <c r="L50" s="107">
        <v>431397</v>
      </c>
      <c r="M50" s="106">
        <v>0</v>
      </c>
      <c r="N50" s="106"/>
      <c r="O50" s="106">
        <v>0</v>
      </c>
      <c r="P50" s="122">
        <f t="shared" si="1"/>
        <v>431397</v>
      </c>
      <c r="Q50" s="114">
        <v>1</v>
      </c>
      <c r="R50" s="138">
        <v>-312924</v>
      </c>
      <c r="S50" s="139"/>
      <c r="T50" s="139"/>
      <c r="U50" s="139">
        <v>750789</v>
      </c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7">
        <f>SUM(R50:AP51)</f>
        <v>431397</v>
      </c>
      <c r="AR50" s="164">
        <f t="shared" si="3"/>
        <v>0</v>
      </c>
    </row>
    <row r="51" spans="1:44" ht="12.75" customHeight="1">
      <c r="A51" s="22" t="s">
        <v>18</v>
      </c>
      <c r="B51" s="22" t="s">
        <v>19</v>
      </c>
      <c r="C51" s="22" t="s">
        <v>20</v>
      </c>
      <c r="D51" s="22" t="s">
        <v>21</v>
      </c>
      <c r="E51" s="22" t="s">
        <v>81</v>
      </c>
      <c r="F51" s="22" t="s">
        <v>81</v>
      </c>
      <c r="G51" s="22" t="s">
        <v>82</v>
      </c>
      <c r="H51" s="23" t="s">
        <v>499</v>
      </c>
      <c r="I51" s="24">
        <v>1000000</v>
      </c>
      <c r="J51" s="24">
        <v>249211</v>
      </c>
      <c r="K51" s="24">
        <v>750789</v>
      </c>
      <c r="L51" s="90">
        <v>0</v>
      </c>
      <c r="M51" s="24">
        <v>0</v>
      </c>
      <c r="N51" s="24"/>
      <c r="O51" s="24">
        <v>0</v>
      </c>
      <c r="P51" s="122">
        <f t="shared" si="1"/>
        <v>0</v>
      </c>
      <c r="Q51" s="113">
        <v>2</v>
      </c>
      <c r="R51" s="135">
        <v>-6468</v>
      </c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40">
        <v>0</v>
      </c>
      <c r="AR51" s="164">
        <f t="shared" si="3"/>
        <v>0</v>
      </c>
    </row>
    <row r="52" spans="1:44" s="109" customFormat="1" ht="12.75" customHeight="1">
      <c r="A52" s="94" t="s">
        <v>18</v>
      </c>
      <c r="B52" s="94" t="s">
        <v>19</v>
      </c>
      <c r="C52" s="94" t="s">
        <v>20</v>
      </c>
      <c r="D52" s="94" t="s">
        <v>21</v>
      </c>
      <c r="E52" s="94" t="s">
        <v>81</v>
      </c>
      <c r="F52" s="94" t="s">
        <v>81</v>
      </c>
      <c r="G52" s="94" t="s">
        <v>82</v>
      </c>
      <c r="H52" s="95" t="s">
        <v>496</v>
      </c>
      <c r="I52" s="96">
        <v>342104</v>
      </c>
      <c r="J52" s="96">
        <v>342104</v>
      </c>
      <c r="K52" s="96">
        <v>0</v>
      </c>
      <c r="L52" s="97">
        <v>0</v>
      </c>
      <c r="M52" s="96">
        <v>0</v>
      </c>
      <c r="N52" s="96"/>
      <c r="O52" s="96">
        <v>0</v>
      </c>
      <c r="P52" s="122">
        <f t="shared" si="1"/>
        <v>0</v>
      </c>
      <c r="Q52" s="111">
        <v>4</v>
      </c>
      <c r="R52" s="129" t="s">
        <v>24</v>
      </c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2">
        <f t="shared" si="2"/>
        <v>0</v>
      </c>
      <c r="AR52" s="164">
        <f t="shared" si="3"/>
        <v>0</v>
      </c>
    </row>
    <row r="53" spans="1:44" ht="12.75" customHeight="1">
      <c r="A53" s="22" t="s">
        <v>18</v>
      </c>
      <c r="B53" s="22" t="s">
        <v>19</v>
      </c>
      <c r="C53" s="22" t="s">
        <v>20</v>
      </c>
      <c r="D53" s="22" t="s">
        <v>21</v>
      </c>
      <c r="E53" s="22" t="s">
        <v>83</v>
      </c>
      <c r="F53" s="22" t="s">
        <v>83</v>
      </c>
      <c r="G53" s="22" t="s">
        <v>84</v>
      </c>
      <c r="H53" s="23" t="s">
        <v>490</v>
      </c>
      <c r="I53" s="24">
        <v>-336</v>
      </c>
      <c r="J53" s="24">
        <v>0</v>
      </c>
      <c r="K53" s="24">
        <v>-336</v>
      </c>
      <c r="L53" s="90">
        <v>53873</v>
      </c>
      <c r="M53" s="24">
        <v>0</v>
      </c>
      <c r="N53" s="24"/>
      <c r="O53" s="24">
        <v>0</v>
      </c>
      <c r="P53" s="121">
        <f t="shared" si="1"/>
        <v>53873</v>
      </c>
      <c r="Q53" s="113">
        <v>1</v>
      </c>
      <c r="R53" s="135">
        <v>17544</v>
      </c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>
        <v>36665</v>
      </c>
      <c r="AJ53" s="136"/>
      <c r="AK53" s="136"/>
      <c r="AL53" s="136"/>
      <c r="AM53" s="136"/>
      <c r="AN53" s="136"/>
      <c r="AO53" s="136"/>
      <c r="AP53" s="136"/>
      <c r="AQ53" s="137">
        <f>SUM(R53:AP54)</f>
        <v>53873</v>
      </c>
      <c r="AR53" s="164">
        <f t="shared" si="3"/>
        <v>0</v>
      </c>
    </row>
    <row r="54" spans="1:44" ht="12.75" customHeight="1">
      <c r="A54" s="22" t="s">
        <v>18</v>
      </c>
      <c r="B54" s="22" t="s">
        <v>19</v>
      </c>
      <c r="C54" s="22" t="s">
        <v>20</v>
      </c>
      <c r="D54" s="22" t="s">
        <v>21</v>
      </c>
      <c r="E54" s="22" t="s">
        <v>83</v>
      </c>
      <c r="F54" s="22" t="s">
        <v>83</v>
      </c>
      <c r="G54" s="22" t="s">
        <v>84</v>
      </c>
      <c r="H54" s="23" t="s">
        <v>489</v>
      </c>
      <c r="I54" s="24">
        <v>62000</v>
      </c>
      <c r="J54" s="24">
        <v>25335</v>
      </c>
      <c r="K54" s="24">
        <v>36665</v>
      </c>
      <c r="L54" s="90">
        <v>0</v>
      </c>
      <c r="M54" s="24">
        <v>0</v>
      </c>
      <c r="N54" s="24"/>
      <c r="O54" s="24">
        <v>0</v>
      </c>
      <c r="P54" s="123">
        <f t="shared" si="1"/>
        <v>0</v>
      </c>
      <c r="Q54" s="113">
        <v>2</v>
      </c>
      <c r="R54" s="135">
        <v>-336</v>
      </c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2">
        <v>0</v>
      </c>
      <c r="AR54" s="164">
        <f t="shared" si="3"/>
        <v>0</v>
      </c>
    </row>
    <row r="55" spans="1:44" s="103" customFormat="1" ht="12.75" customHeight="1">
      <c r="A55" s="99" t="s">
        <v>18</v>
      </c>
      <c r="B55" s="99" t="s">
        <v>19</v>
      </c>
      <c r="C55" s="99" t="s">
        <v>20</v>
      </c>
      <c r="D55" s="99" t="s">
        <v>21</v>
      </c>
      <c r="E55" s="99" t="s">
        <v>85</v>
      </c>
      <c r="F55" s="99" t="s">
        <v>85</v>
      </c>
      <c r="G55" s="99" t="s">
        <v>86</v>
      </c>
      <c r="H55" s="100" t="s">
        <v>490</v>
      </c>
      <c r="I55" s="101">
        <v>7000</v>
      </c>
      <c r="J55" s="101">
        <v>0</v>
      </c>
      <c r="K55" s="101">
        <v>7000</v>
      </c>
      <c r="L55" s="102">
        <v>6884</v>
      </c>
      <c r="M55" s="101">
        <v>0</v>
      </c>
      <c r="N55" s="101"/>
      <c r="O55" s="101">
        <v>-6884</v>
      </c>
      <c r="P55" s="122">
        <f t="shared" si="1"/>
        <v>0</v>
      </c>
      <c r="Q55" s="112"/>
      <c r="R55" s="133" t="s">
        <v>24</v>
      </c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2">
        <f t="shared" si="2"/>
        <v>0</v>
      </c>
      <c r="AR55" s="164">
        <f t="shared" si="3"/>
        <v>0</v>
      </c>
    </row>
    <row r="56" spans="1:44" ht="12.75" customHeight="1">
      <c r="A56" s="22" t="s">
        <v>18</v>
      </c>
      <c r="B56" s="22" t="s">
        <v>19</v>
      </c>
      <c r="C56" s="22" t="s">
        <v>20</v>
      </c>
      <c r="D56" s="22" t="s">
        <v>21</v>
      </c>
      <c r="E56" s="22" t="s">
        <v>88</v>
      </c>
      <c r="F56" s="22" t="s">
        <v>88</v>
      </c>
      <c r="G56" s="22" t="s">
        <v>89</v>
      </c>
      <c r="H56" s="23" t="s">
        <v>490</v>
      </c>
      <c r="I56" s="24">
        <v>-3360</v>
      </c>
      <c r="J56" s="24">
        <v>0</v>
      </c>
      <c r="K56" s="24">
        <v>-3360</v>
      </c>
      <c r="L56" s="90">
        <v>28078</v>
      </c>
      <c r="M56" s="24">
        <v>0</v>
      </c>
      <c r="N56" s="24"/>
      <c r="O56" s="24">
        <v>0</v>
      </c>
      <c r="P56" s="121">
        <f t="shared" si="1"/>
        <v>28078</v>
      </c>
      <c r="Q56" s="113"/>
      <c r="R56" s="135" t="s">
        <v>24</v>
      </c>
      <c r="S56" s="136"/>
      <c r="T56" s="136">
        <v>28078</v>
      </c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40">
        <f t="shared" si="2"/>
        <v>28078</v>
      </c>
      <c r="AR56" s="164">
        <f t="shared" si="3"/>
        <v>0</v>
      </c>
    </row>
    <row r="57" spans="1:44" ht="12.75" customHeight="1">
      <c r="A57" s="22" t="s">
        <v>18</v>
      </c>
      <c r="B57" s="22" t="s">
        <v>19</v>
      </c>
      <c r="C57" s="22" t="s">
        <v>20</v>
      </c>
      <c r="D57" s="22" t="s">
        <v>21</v>
      </c>
      <c r="E57" s="22" t="s">
        <v>88</v>
      </c>
      <c r="F57" s="22" t="s">
        <v>88</v>
      </c>
      <c r="G57" s="22" t="s">
        <v>89</v>
      </c>
      <c r="H57" s="23" t="s">
        <v>500</v>
      </c>
      <c r="I57" s="24">
        <v>142000</v>
      </c>
      <c r="J57" s="24">
        <v>113922</v>
      </c>
      <c r="K57" s="24">
        <v>28078</v>
      </c>
      <c r="L57" s="90">
        <v>0</v>
      </c>
      <c r="M57" s="24">
        <v>0</v>
      </c>
      <c r="N57" s="24"/>
      <c r="O57" s="24">
        <v>0</v>
      </c>
      <c r="P57" s="123">
        <f t="shared" si="1"/>
        <v>0</v>
      </c>
      <c r="Q57" s="113"/>
      <c r="R57" s="135" t="s">
        <v>24</v>
      </c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2">
        <f t="shared" si="2"/>
        <v>0</v>
      </c>
      <c r="AR57" s="164">
        <f t="shared" si="3"/>
        <v>0</v>
      </c>
    </row>
    <row r="58" spans="1:44" s="108" customFormat="1" ht="12.75" customHeight="1">
      <c r="A58" s="104" t="s">
        <v>18</v>
      </c>
      <c r="B58" s="104" t="s">
        <v>19</v>
      </c>
      <c r="C58" s="104" t="s">
        <v>20</v>
      </c>
      <c r="D58" s="104" t="s">
        <v>21</v>
      </c>
      <c r="E58" s="104" t="s">
        <v>91</v>
      </c>
      <c r="F58" s="104" t="s">
        <v>91</v>
      </c>
      <c r="G58" s="104" t="s">
        <v>92</v>
      </c>
      <c r="H58" s="105" t="s">
        <v>490</v>
      </c>
      <c r="I58" s="106">
        <v>-20685</v>
      </c>
      <c r="J58" s="106">
        <v>0</v>
      </c>
      <c r="K58" s="106">
        <v>-20685</v>
      </c>
      <c r="L58" s="107">
        <v>3482</v>
      </c>
      <c r="M58" s="106">
        <v>0</v>
      </c>
      <c r="N58" s="106"/>
      <c r="O58" s="106">
        <v>0</v>
      </c>
      <c r="P58" s="122">
        <f t="shared" si="1"/>
        <v>3482</v>
      </c>
      <c r="Q58" s="114">
        <v>1</v>
      </c>
      <c r="R58" s="138">
        <v>24167</v>
      </c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7">
        <f>SUM(R58:AP59)</f>
        <v>3482</v>
      </c>
      <c r="AR58" s="164">
        <f t="shared" si="3"/>
        <v>0</v>
      </c>
    </row>
    <row r="59" spans="1:44" s="109" customFormat="1" ht="12.75" customHeight="1">
      <c r="A59" s="94" t="s">
        <v>18</v>
      </c>
      <c r="B59" s="94" t="s">
        <v>19</v>
      </c>
      <c r="C59" s="94" t="s">
        <v>20</v>
      </c>
      <c r="D59" s="94" t="s">
        <v>21</v>
      </c>
      <c r="E59" s="94" t="s">
        <v>91</v>
      </c>
      <c r="F59" s="94" t="s">
        <v>91</v>
      </c>
      <c r="G59" s="94" t="s">
        <v>92</v>
      </c>
      <c r="H59" s="95" t="s">
        <v>489</v>
      </c>
      <c r="I59" s="96">
        <v>654003</v>
      </c>
      <c r="J59" s="96">
        <v>654003</v>
      </c>
      <c r="K59" s="96">
        <v>0</v>
      </c>
      <c r="L59" s="97">
        <v>0</v>
      </c>
      <c r="M59" s="96">
        <v>0</v>
      </c>
      <c r="N59" s="96"/>
      <c r="O59" s="96">
        <v>0</v>
      </c>
      <c r="P59" s="122">
        <f t="shared" si="1"/>
        <v>0</v>
      </c>
      <c r="Q59" s="111">
        <v>2</v>
      </c>
      <c r="R59" s="129">
        <v>-20685</v>
      </c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2">
        <v>0</v>
      </c>
      <c r="AR59" s="164">
        <f t="shared" si="3"/>
        <v>0</v>
      </c>
    </row>
    <row r="60" spans="1:44" ht="12.75" customHeight="1">
      <c r="A60" s="22" t="s">
        <v>18</v>
      </c>
      <c r="B60" s="22" t="s">
        <v>19</v>
      </c>
      <c r="C60" s="22" t="s">
        <v>20</v>
      </c>
      <c r="D60" s="22" t="s">
        <v>21</v>
      </c>
      <c r="E60" s="22" t="s">
        <v>93</v>
      </c>
      <c r="F60" s="22" t="s">
        <v>93</v>
      </c>
      <c r="G60" s="22" t="s">
        <v>94</v>
      </c>
      <c r="H60" s="23" t="s">
        <v>489</v>
      </c>
      <c r="I60" s="24">
        <v>30393</v>
      </c>
      <c r="J60" s="24">
        <v>30393</v>
      </c>
      <c r="K60" s="24">
        <v>0</v>
      </c>
      <c r="L60" s="90">
        <v>23939</v>
      </c>
      <c r="M60" s="24">
        <v>0</v>
      </c>
      <c r="N60" s="24"/>
      <c r="O60" s="24">
        <v>0</v>
      </c>
      <c r="P60" s="121">
        <f t="shared" si="1"/>
        <v>23939</v>
      </c>
      <c r="Q60" s="113"/>
      <c r="R60" s="135" t="s">
        <v>24</v>
      </c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>
        <v>23939</v>
      </c>
      <c r="AL60" s="136"/>
      <c r="AM60" s="136"/>
      <c r="AN60" s="136"/>
      <c r="AO60" s="136"/>
      <c r="AP60" s="136"/>
      <c r="AQ60" s="137">
        <f>SUM(R60:AP61)</f>
        <v>23939</v>
      </c>
      <c r="AR60" s="164">
        <f t="shared" si="3"/>
        <v>0</v>
      </c>
    </row>
    <row r="61" spans="1:44" ht="12.75" customHeight="1">
      <c r="A61" s="22" t="s">
        <v>18</v>
      </c>
      <c r="B61" s="22" t="s">
        <v>19</v>
      </c>
      <c r="C61" s="22" t="s">
        <v>20</v>
      </c>
      <c r="D61" s="22" t="s">
        <v>21</v>
      </c>
      <c r="E61" s="22" t="s">
        <v>93</v>
      </c>
      <c r="F61" s="22" t="s">
        <v>93</v>
      </c>
      <c r="G61" s="22" t="s">
        <v>94</v>
      </c>
      <c r="H61" s="23" t="s">
        <v>498</v>
      </c>
      <c r="I61" s="24">
        <v>88483</v>
      </c>
      <c r="J61" s="24">
        <v>64544</v>
      </c>
      <c r="K61" s="24">
        <v>23939</v>
      </c>
      <c r="L61" s="90">
        <v>0</v>
      </c>
      <c r="M61" s="24">
        <v>0</v>
      </c>
      <c r="N61" s="24"/>
      <c r="O61" s="24">
        <v>0</v>
      </c>
      <c r="P61" s="123">
        <f t="shared" si="1"/>
        <v>0</v>
      </c>
      <c r="Q61" s="113"/>
      <c r="R61" s="135" t="s">
        <v>24</v>
      </c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2">
        <f t="shared" si="2"/>
        <v>0</v>
      </c>
      <c r="AR61" s="164">
        <f t="shared" si="3"/>
        <v>0</v>
      </c>
    </row>
    <row r="62" spans="1:44" s="103" customFormat="1" ht="12.75" customHeight="1">
      <c r="A62" s="99" t="s">
        <v>18</v>
      </c>
      <c r="B62" s="99" t="s">
        <v>19</v>
      </c>
      <c r="C62" s="99" t="s">
        <v>20</v>
      </c>
      <c r="D62" s="99" t="s">
        <v>21</v>
      </c>
      <c r="E62" s="99" t="s">
        <v>96</v>
      </c>
      <c r="F62" s="99" t="s">
        <v>96</v>
      </c>
      <c r="G62" s="99" t="s">
        <v>97</v>
      </c>
      <c r="H62" s="100" t="s">
        <v>498</v>
      </c>
      <c r="I62" s="101">
        <v>219213</v>
      </c>
      <c r="J62" s="101">
        <v>63782</v>
      </c>
      <c r="K62" s="101">
        <v>155431</v>
      </c>
      <c r="L62" s="102">
        <v>155431</v>
      </c>
      <c r="M62" s="101">
        <v>0</v>
      </c>
      <c r="N62" s="101"/>
      <c r="O62" s="101">
        <v>0</v>
      </c>
      <c r="P62" s="124">
        <f t="shared" si="1"/>
        <v>155431</v>
      </c>
      <c r="Q62" s="112"/>
      <c r="R62" s="133" t="s">
        <v>24</v>
      </c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>
        <v>155431</v>
      </c>
      <c r="AL62" s="134"/>
      <c r="AM62" s="134"/>
      <c r="AN62" s="134"/>
      <c r="AO62" s="134"/>
      <c r="AP62" s="134"/>
      <c r="AQ62" s="132">
        <f t="shared" si="2"/>
        <v>155431</v>
      </c>
      <c r="AR62" s="164">
        <f t="shared" si="3"/>
        <v>0</v>
      </c>
    </row>
    <row r="63" spans="1:44" ht="12.75" customHeight="1">
      <c r="A63" s="22" t="s">
        <v>18</v>
      </c>
      <c r="B63" s="22" t="s">
        <v>19</v>
      </c>
      <c r="C63" s="22" t="s">
        <v>20</v>
      </c>
      <c r="D63" s="22" t="s">
        <v>21</v>
      </c>
      <c r="E63" s="22" t="s">
        <v>98</v>
      </c>
      <c r="F63" s="22" t="s">
        <v>98</v>
      </c>
      <c r="G63" s="22" t="s">
        <v>99</v>
      </c>
      <c r="H63" s="23" t="s">
        <v>489</v>
      </c>
      <c r="I63" s="24">
        <v>77870</v>
      </c>
      <c r="J63" s="24">
        <v>33674</v>
      </c>
      <c r="K63" s="24">
        <v>44196</v>
      </c>
      <c r="L63" s="90">
        <v>44196</v>
      </c>
      <c r="M63" s="24">
        <v>0</v>
      </c>
      <c r="N63" s="24"/>
      <c r="O63" s="24">
        <v>0</v>
      </c>
      <c r="P63" s="124">
        <f t="shared" si="1"/>
        <v>44196</v>
      </c>
      <c r="Q63" s="113"/>
      <c r="R63" s="135" t="s">
        <v>24</v>
      </c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>
        <v>44196</v>
      </c>
      <c r="AJ63" s="136"/>
      <c r="AK63" s="136"/>
      <c r="AL63" s="136"/>
      <c r="AM63" s="136"/>
      <c r="AN63" s="136"/>
      <c r="AO63" s="136"/>
      <c r="AP63" s="136"/>
      <c r="AQ63" s="132">
        <f t="shared" si="2"/>
        <v>44196</v>
      </c>
      <c r="AR63" s="164">
        <f t="shared" si="3"/>
        <v>0</v>
      </c>
    </row>
    <row r="64" spans="1:44" s="103" customFormat="1" ht="12.75" customHeight="1">
      <c r="A64" s="99" t="s">
        <v>18</v>
      </c>
      <c r="B64" s="99" t="s">
        <v>19</v>
      </c>
      <c r="C64" s="99" t="s">
        <v>20</v>
      </c>
      <c r="D64" s="99" t="s">
        <v>21</v>
      </c>
      <c r="E64" s="99" t="s">
        <v>100</v>
      </c>
      <c r="F64" s="99" t="s">
        <v>100</v>
      </c>
      <c r="G64" s="99" t="s">
        <v>101</v>
      </c>
      <c r="H64" s="100" t="s">
        <v>489</v>
      </c>
      <c r="I64" s="101">
        <v>121234</v>
      </c>
      <c r="J64" s="101">
        <v>23018</v>
      </c>
      <c r="K64" s="101">
        <v>98216</v>
      </c>
      <c r="L64" s="102">
        <v>98216</v>
      </c>
      <c r="M64" s="101">
        <v>0</v>
      </c>
      <c r="N64" s="101"/>
      <c r="O64" s="101">
        <v>0</v>
      </c>
      <c r="P64" s="124">
        <f t="shared" si="1"/>
        <v>98216</v>
      </c>
      <c r="Q64" s="112"/>
      <c r="R64" s="133" t="s">
        <v>24</v>
      </c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>
        <v>98216</v>
      </c>
      <c r="AJ64" s="134"/>
      <c r="AK64" s="134"/>
      <c r="AL64" s="134"/>
      <c r="AM64" s="134"/>
      <c r="AN64" s="134"/>
      <c r="AO64" s="134"/>
      <c r="AP64" s="134"/>
      <c r="AQ64" s="132">
        <f t="shared" si="2"/>
        <v>98216</v>
      </c>
      <c r="AR64" s="164">
        <f t="shared" si="3"/>
        <v>0</v>
      </c>
    </row>
    <row r="65" spans="1:44" ht="12.75" customHeight="1">
      <c r="A65" s="22" t="s">
        <v>18</v>
      </c>
      <c r="B65" s="22" t="s">
        <v>19</v>
      </c>
      <c r="C65" s="22" t="s">
        <v>20</v>
      </c>
      <c r="D65" s="22" t="s">
        <v>21</v>
      </c>
      <c r="E65" s="22" t="s">
        <v>102</v>
      </c>
      <c r="F65" s="22" t="s">
        <v>102</v>
      </c>
      <c r="G65" s="22" t="s">
        <v>103</v>
      </c>
      <c r="H65" s="23" t="s">
        <v>490</v>
      </c>
      <c r="I65" s="24">
        <v>76556</v>
      </c>
      <c r="J65" s="24">
        <v>0</v>
      </c>
      <c r="K65" s="24">
        <v>76556</v>
      </c>
      <c r="L65" s="90">
        <v>68999</v>
      </c>
      <c r="M65" s="24">
        <v>0</v>
      </c>
      <c r="N65" s="24"/>
      <c r="O65" s="24">
        <v>0</v>
      </c>
      <c r="P65" s="122">
        <f t="shared" si="1"/>
        <v>68999</v>
      </c>
      <c r="Q65" s="113">
        <v>1</v>
      </c>
      <c r="R65" s="135">
        <v>-30506</v>
      </c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>
        <v>22949</v>
      </c>
      <c r="AJ65" s="136"/>
      <c r="AK65" s="136"/>
      <c r="AL65" s="136"/>
      <c r="AM65" s="136"/>
      <c r="AN65" s="136"/>
      <c r="AO65" s="136"/>
      <c r="AP65" s="136"/>
      <c r="AQ65" s="137">
        <f>SUM(R65:AP66)</f>
        <v>68999</v>
      </c>
      <c r="AR65" s="164">
        <f t="shared" si="3"/>
        <v>0</v>
      </c>
    </row>
    <row r="66" spans="1:44" ht="12.75" customHeight="1">
      <c r="A66" s="22" t="s">
        <v>18</v>
      </c>
      <c r="B66" s="22" t="s">
        <v>19</v>
      </c>
      <c r="C66" s="22" t="s">
        <v>20</v>
      </c>
      <c r="D66" s="22" t="s">
        <v>21</v>
      </c>
      <c r="E66" s="22" t="s">
        <v>102</v>
      </c>
      <c r="F66" s="22" t="s">
        <v>102</v>
      </c>
      <c r="G66" s="22" t="s">
        <v>103</v>
      </c>
      <c r="H66" s="23" t="s">
        <v>489</v>
      </c>
      <c r="I66" s="24">
        <v>22949</v>
      </c>
      <c r="J66" s="24">
        <v>0</v>
      </c>
      <c r="K66" s="24">
        <v>22949</v>
      </c>
      <c r="L66" s="90">
        <v>0</v>
      </c>
      <c r="M66" s="24">
        <v>0</v>
      </c>
      <c r="N66" s="24"/>
      <c r="O66" s="24">
        <v>0</v>
      </c>
      <c r="P66" s="122">
        <f t="shared" si="1"/>
        <v>0</v>
      </c>
      <c r="Q66" s="113">
        <v>2</v>
      </c>
      <c r="R66" s="135">
        <v>76556</v>
      </c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2">
        <v>0</v>
      </c>
      <c r="AR66" s="164">
        <f t="shared" si="3"/>
        <v>0</v>
      </c>
    </row>
    <row r="67" spans="1:44" s="103" customFormat="1" ht="12.75" customHeight="1">
      <c r="A67" s="99" t="s">
        <v>18</v>
      </c>
      <c r="B67" s="99" t="s">
        <v>19</v>
      </c>
      <c r="C67" s="99" t="s">
        <v>20</v>
      </c>
      <c r="D67" s="99" t="s">
        <v>21</v>
      </c>
      <c r="E67" s="99" t="s">
        <v>104</v>
      </c>
      <c r="F67" s="99" t="s">
        <v>104</v>
      </c>
      <c r="G67" s="99" t="s">
        <v>105</v>
      </c>
      <c r="H67" s="100" t="s">
        <v>489</v>
      </c>
      <c r="I67" s="101">
        <v>88954</v>
      </c>
      <c r="J67" s="101">
        <v>88954</v>
      </c>
      <c r="K67" s="101">
        <v>0</v>
      </c>
      <c r="L67" s="102">
        <v>0</v>
      </c>
      <c r="M67" s="101">
        <v>0</v>
      </c>
      <c r="N67" s="101"/>
      <c r="O67" s="101">
        <v>0</v>
      </c>
      <c r="P67" s="124">
        <f t="shared" si="1"/>
        <v>0</v>
      </c>
      <c r="Q67" s="112"/>
      <c r="R67" s="133" t="s">
        <v>24</v>
      </c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2">
        <f t="shared" si="2"/>
        <v>0</v>
      </c>
      <c r="AR67" s="164">
        <f t="shared" si="3"/>
        <v>0</v>
      </c>
    </row>
    <row r="68" spans="1:44" ht="12.75" customHeight="1">
      <c r="A68" s="22" t="s">
        <v>18</v>
      </c>
      <c r="B68" s="22" t="s">
        <v>19</v>
      </c>
      <c r="C68" s="22" t="s">
        <v>20</v>
      </c>
      <c r="D68" s="22" t="s">
        <v>21</v>
      </c>
      <c r="E68" s="22" t="s">
        <v>106</v>
      </c>
      <c r="F68" s="22" t="s">
        <v>106</v>
      </c>
      <c r="G68" s="22" t="s">
        <v>107</v>
      </c>
      <c r="H68" s="23" t="s">
        <v>489</v>
      </c>
      <c r="I68" s="24">
        <v>73272</v>
      </c>
      <c r="J68" s="24">
        <v>1491</v>
      </c>
      <c r="K68" s="24">
        <v>71781</v>
      </c>
      <c r="L68" s="90">
        <v>71781</v>
      </c>
      <c r="M68" s="24">
        <v>0</v>
      </c>
      <c r="N68" s="24"/>
      <c r="O68" s="24">
        <v>0</v>
      </c>
      <c r="P68" s="124">
        <f t="shared" si="1"/>
        <v>71781</v>
      </c>
      <c r="Q68" s="113"/>
      <c r="R68" s="135" t="s">
        <v>24</v>
      </c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>
        <v>71781</v>
      </c>
      <c r="AJ68" s="136"/>
      <c r="AK68" s="136"/>
      <c r="AL68" s="136"/>
      <c r="AM68" s="136"/>
      <c r="AN68" s="136"/>
      <c r="AO68" s="136"/>
      <c r="AP68" s="136"/>
      <c r="AQ68" s="132">
        <f t="shared" si="2"/>
        <v>71781</v>
      </c>
      <c r="AR68" s="164">
        <f t="shared" si="3"/>
        <v>0</v>
      </c>
    </row>
    <row r="69" spans="1:44" s="103" customFormat="1" ht="12.75" customHeight="1">
      <c r="A69" s="99" t="s">
        <v>18</v>
      </c>
      <c r="B69" s="99" t="s">
        <v>19</v>
      </c>
      <c r="C69" s="99" t="s">
        <v>20</v>
      </c>
      <c r="D69" s="99" t="s">
        <v>21</v>
      </c>
      <c r="E69" s="99" t="s">
        <v>109</v>
      </c>
      <c r="F69" s="99" t="s">
        <v>109</v>
      </c>
      <c r="G69" s="99" t="s">
        <v>110</v>
      </c>
      <c r="H69" s="100" t="s">
        <v>496</v>
      </c>
      <c r="I69" s="101">
        <v>3825000</v>
      </c>
      <c r="J69" s="101">
        <v>0</v>
      </c>
      <c r="K69" s="101">
        <v>3825000</v>
      </c>
      <c r="L69" s="102">
        <v>3825000</v>
      </c>
      <c r="M69" s="101">
        <v>0</v>
      </c>
      <c r="N69" s="101"/>
      <c r="O69" s="101">
        <v>0</v>
      </c>
      <c r="P69" s="124">
        <f t="shared" si="1"/>
        <v>3825000</v>
      </c>
      <c r="Q69" s="112"/>
      <c r="R69" s="133" t="s">
        <v>24</v>
      </c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>
        <v>3825000</v>
      </c>
      <c r="AO69" s="134"/>
      <c r="AP69" s="134"/>
      <c r="AQ69" s="132">
        <f t="shared" si="2"/>
        <v>3825000</v>
      </c>
      <c r="AR69" s="164">
        <f t="shared" si="3"/>
        <v>0</v>
      </c>
    </row>
    <row r="70" spans="1:44" s="103" customFormat="1" ht="12.75" customHeight="1">
      <c r="A70" s="99" t="s">
        <v>18</v>
      </c>
      <c r="B70" s="99" t="s">
        <v>19</v>
      </c>
      <c r="C70" s="99" t="s">
        <v>20</v>
      </c>
      <c r="D70" s="99" t="s">
        <v>21</v>
      </c>
      <c r="E70" s="99" t="s">
        <v>111</v>
      </c>
      <c r="F70" s="99" t="s">
        <v>111</v>
      </c>
      <c r="G70" s="99" t="s">
        <v>112</v>
      </c>
      <c r="H70" s="100" t="s">
        <v>496</v>
      </c>
      <c r="I70" s="101">
        <v>87548</v>
      </c>
      <c r="J70" s="101">
        <v>82025</v>
      </c>
      <c r="K70" s="101">
        <v>5523</v>
      </c>
      <c r="L70" s="102">
        <v>5523</v>
      </c>
      <c r="M70" s="101">
        <v>0</v>
      </c>
      <c r="N70" s="101"/>
      <c r="O70" s="101">
        <v>0</v>
      </c>
      <c r="P70" s="124">
        <f t="shared" si="1"/>
        <v>5523</v>
      </c>
      <c r="Q70" s="112"/>
      <c r="R70" s="133" t="s">
        <v>24</v>
      </c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>
        <v>5523</v>
      </c>
      <c r="AO70" s="134"/>
      <c r="AP70" s="134"/>
      <c r="AQ70" s="132">
        <f t="shared" si="2"/>
        <v>5523</v>
      </c>
      <c r="AR70" s="164">
        <f t="shared" si="3"/>
        <v>0</v>
      </c>
    </row>
    <row r="71" spans="1:44" s="103" customFormat="1" ht="12.75" customHeight="1">
      <c r="A71" s="99" t="s">
        <v>18</v>
      </c>
      <c r="B71" s="99" t="s">
        <v>19</v>
      </c>
      <c r="C71" s="99" t="s">
        <v>20</v>
      </c>
      <c r="D71" s="99" t="s">
        <v>21</v>
      </c>
      <c r="E71" s="99" t="s">
        <v>113</v>
      </c>
      <c r="F71" s="99" t="s">
        <v>113</v>
      </c>
      <c r="G71" s="99" t="s">
        <v>114</v>
      </c>
      <c r="H71" s="100" t="s">
        <v>490</v>
      </c>
      <c r="I71" s="101">
        <v>307696</v>
      </c>
      <c r="J71" s="101">
        <v>0</v>
      </c>
      <c r="K71" s="101">
        <v>307696</v>
      </c>
      <c r="L71" s="102">
        <v>307696</v>
      </c>
      <c r="M71" s="101">
        <v>0</v>
      </c>
      <c r="N71" s="101"/>
      <c r="O71" s="101">
        <v>-307696</v>
      </c>
      <c r="P71" s="124">
        <f t="shared" si="1"/>
        <v>0</v>
      </c>
      <c r="Q71" s="112" t="s">
        <v>549</v>
      </c>
      <c r="R71" s="133" t="s">
        <v>549</v>
      </c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2">
        <f t="shared" si="2"/>
        <v>0</v>
      </c>
      <c r="AR71" s="164">
        <f t="shared" si="3"/>
        <v>0</v>
      </c>
    </row>
    <row r="72" spans="1:44" ht="12.75" customHeight="1">
      <c r="A72" s="22" t="s">
        <v>18</v>
      </c>
      <c r="B72" s="22" t="s">
        <v>19</v>
      </c>
      <c r="C72" s="22" t="s">
        <v>20</v>
      </c>
      <c r="D72" s="22" t="s">
        <v>21</v>
      </c>
      <c r="E72" s="22" t="s">
        <v>115</v>
      </c>
      <c r="F72" s="22" t="s">
        <v>115</v>
      </c>
      <c r="G72" s="22" t="s">
        <v>116</v>
      </c>
      <c r="H72" s="23" t="s">
        <v>497</v>
      </c>
      <c r="I72" s="24">
        <v>2197187</v>
      </c>
      <c r="J72" s="24">
        <v>0</v>
      </c>
      <c r="K72" s="24">
        <v>2197187</v>
      </c>
      <c r="L72" s="90">
        <v>1427407</v>
      </c>
      <c r="M72" s="24">
        <v>0</v>
      </c>
      <c r="N72" s="24"/>
      <c r="O72" s="24">
        <v>0</v>
      </c>
      <c r="P72" s="122">
        <f t="shared" si="1"/>
        <v>1427407</v>
      </c>
      <c r="Q72" s="113">
        <v>1</v>
      </c>
      <c r="R72" s="135">
        <v>1427407</v>
      </c>
      <c r="S72" s="136"/>
      <c r="T72" s="136"/>
      <c r="U72" s="136"/>
      <c r="V72" s="136"/>
      <c r="W72" s="136"/>
      <c r="X72" s="136"/>
      <c r="Y72" s="136"/>
      <c r="Z72" s="136"/>
      <c r="AA72" s="136"/>
      <c r="AB72" s="136">
        <v>2197187</v>
      </c>
      <c r="AC72" s="136"/>
      <c r="AD72" s="136"/>
      <c r="AE72" s="136"/>
      <c r="AF72" s="136"/>
      <c r="AG72" s="136"/>
      <c r="AH72" s="136">
        <v>-2197187</v>
      </c>
      <c r="AI72" s="136"/>
      <c r="AJ72" s="136"/>
      <c r="AK72" s="136"/>
      <c r="AL72" s="136"/>
      <c r="AM72" s="136"/>
      <c r="AN72" s="136"/>
      <c r="AO72" s="136"/>
      <c r="AP72" s="136"/>
      <c r="AQ72" s="140">
        <f t="shared" si="2"/>
        <v>1427407</v>
      </c>
      <c r="AR72" s="164">
        <f t="shared" si="3"/>
        <v>0</v>
      </c>
    </row>
    <row r="73" spans="1:44" ht="12.75" customHeight="1">
      <c r="A73" s="22" t="s">
        <v>18</v>
      </c>
      <c r="B73" s="22" t="s">
        <v>19</v>
      </c>
      <c r="C73" s="22" t="s">
        <v>20</v>
      </c>
      <c r="D73" s="22" t="s">
        <v>21</v>
      </c>
      <c r="E73" s="22" t="s">
        <v>115</v>
      </c>
      <c r="F73" s="22" t="s">
        <v>115</v>
      </c>
      <c r="G73" s="22" t="s">
        <v>116</v>
      </c>
      <c r="H73" s="23" t="s">
        <v>501</v>
      </c>
      <c r="I73" s="24">
        <v>0</v>
      </c>
      <c r="J73" s="24">
        <v>2197187</v>
      </c>
      <c r="K73" s="24">
        <v>-2197187</v>
      </c>
      <c r="L73" s="90">
        <v>0</v>
      </c>
      <c r="M73" s="24">
        <v>0</v>
      </c>
      <c r="N73" s="24"/>
      <c r="O73" s="24">
        <v>0</v>
      </c>
      <c r="P73" s="122">
        <f t="shared" si="1"/>
        <v>0</v>
      </c>
      <c r="Q73" s="113">
        <v>3</v>
      </c>
      <c r="R73" s="135" t="s">
        <v>24</v>
      </c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2">
        <f t="shared" si="2"/>
        <v>0</v>
      </c>
      <c r="AR73" s="164">
        <f aca="true" t="shared" si="4" ref="AR73:AR102">P73-AQ73</f>
        <v>0</v>
      </c>
    </row>
    <row r="74" spans="1:44" s="108" customFormat="1" ht="12.75" customHeight="1">
      <c r="A74" s="104" t="s">
        <v>18</v>
      </c>
      <c r="B74" s="104" t="s">
        <v>19</v>
      </c>
      <c r="C74" s="104" t="s">
        <v>20</v>
      </c>
      <c r="D74" s="104" t="s">
        <v>21</v>
      </c>
      <c r="E74" s="104" t="s">
        <v>117</v>
      </c>
      <c r="F74" s="104" t="s">
        <v>117</v>
      </c>
      <c r="G74" s="104" t="s">
        <v>118</v>
      </c>
      <c r="H74" s="105" t="s">
        <v>497</v>
      </c>
      <c r="I74" s="106">
        <v>25000</v>
      </c>
      <c r="J74" s="106">
        <v>25000</v>
      </c>
      <c r="K74" s="106">
        <v>0</v>
      </c>
      <c r="L74" s="107">
        <v>0</v>
      </c>
      <c r="M74" s="106">
        <v>0</v>
      </c>
      <c r="N74" s="106"/>
      <c r="O74" s="106">
        <v>0</v>
      </c>
      <c r="P74" s="121">
        <f aca="true" t="shared" si="5" ref="P74:P135">SUM(L74:O74)</f>
        <v>0</v>
      </c>
      <c r="Q74" s="114"/>
      <c r="R74" s="138" t="s">
        <v>24</v>
      </c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40">
        <f aca="true" t="shared" si="6" ref="AQ74:AQ133">SUM(R74:AP74)</f>
        <v>0</v>
      </c>
      <c r="AR74" s="164">
        <f t="shared" si="4"/>
        <v>0</v>
      </c>
    </row>
    <row r="75" spans="1:44" s="109" customFormat="1" ht="12.75" customHeight="1">
      <c r="A75" s="94" t="s">
        <v>18</v>
      </c>
      <c r="B75" s="94" t="s">
        <v>19</v>
      </c>
      <c r="C75" s="94" t="s">
        <v>20</v>
      </c>
      <c r="D75" s="94" t="s">
        <v>21</v>
      </c>
      <c r="E75" s="94" t="s">
        <v>117</v>
      </c>
      <c r="F75" s="94" t="s">
        <v>117</v>
      </c>
      <c r="G75" s="94" t="s">
        <v>118</v>
      </c>
      <c r="H75" s="95" t="s">
        <v>502</v>
      </c>
      <c r="I75" s="96">
        <v>45000</v>
      </c>
      <c r="J75" s="96">
        <v>45000</v>
      </c>
      <c r="K75" s="96">
        <v>0</v>
      </c>
      <c r="L75" s="97">
        <v>0</v>
      </c>
      <c r="M75" s="96">
        <v>0</v>
      </c>
      <c r="N75" s="96"/>
      <c r="O75" s="96">
        <v>0</v>
      </c>
      <c r="P75" s="123">
        <f t="shared" si="5"/>
        <v>0</v>
      </c>
      <c r="Q75" s="111"/>
      <c r="R75" s="129" t="s">
        <v>24</v>
      </c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2">
        <f t="shared" si="6"/>
        <v>0</v>
      </c>
      <c r="AR75" s="164">
        <f t="shared" si="4"/>
        <v>0</v>
      </c>
    </row>
    <row r="76" spans="1:44" ht="12.75" customHeight="1">
      <c r="A76" s="22" t="s">
        <v>18</v>
      </c>
      <c r="B76" s="22" t="s">
        <v>19</v>
      </c>
      <c r="C76" s="22" t="s">
        <v>20</v>
      </c>
      <c r="D76" s="22" t="s">
        <v>21</v>
      </c>
      <c r="E76" s="22" t="s">
        <v>120</v>
      </c>
      <c r="F76" s="22" t="s">
        <v>120</v>
      </c>
      <c r="G76" s="22" t="s">
        <v>121</v>
      </c>
      <c r="H76" s="23" t="s">
        <v>489</v>
      </c>
      <c r="I76" s="24">
        <v>136265</v>
      </c>
      <c r="J76" s="24">
        <v>72826</v>
      </c>
      <c r="K76" s="24">
        <v>63439</v>
      </c>
      <c r="L76" s="90">
        <v>63439</v>
      </c>
      <c r="M76" s="24">
        <v>0</v>
      </c>
      <c r="N76" s="24"/>
      <c r="O76" s="24">
        <v>0</v>
      </c>
      <c r="P76" s="124">
        <f t="shared" si="5"/>
        <v>63439</v>
      </c>
      <c r="Q76" s="113"/>
      <c r="R76" s="135" t="s">
        <v>24</v>
      </c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>
        <v>63439</v>
      </c>
      <c r="AJ76" s="136"/>
      <c r="AK76" s="136"/>
      <c r="AL76" s="136"/>
      <c r="AM76" s="136"/>
      <c r="AN76" s="136"/>
      <c r="AO76" s="136"/>
      <c r="AP76" s="136"/>
      <c r="AQ76" s="132">
        <f t="shared" si="6"/>
        <v>63439</v>
      </c>
      <c r="AR76" s="164">
        <f t="shared" si="4"/>
        <v>0</v>
      </c>
    </row>
    <row r="77" spans="1:44" s="103" customFormat="1" ht="12.75" customHeight="1">
      <c r="A77" s="99" t="s">
        <v>18</v>
      </c>
      <c r="B77" s="99" t="s">
        <v>19</v>
      </c>
      <c r="C77" s="99" t="s">
        <v>20</v>
      </c>
      <c r="D77" s="99" t="s">
        <v>21</v>
      </c>
      <c r="E77" s="99" t="s">
        <v>122</v>
      </c>
      <c r="F77" s="99" t="s">
        <v>122</v>
      </c>
      <c r="G77" s="99" t="s">
        <v>123</v>
      </c>
      <c r="H77" s="100" t="s">
        <v>489</v>
      </c>
      <c r="I77" s="101">
        <v>216251</v>
      </c>
      <c r="J77" s="101">
        <v>241853</v>
      </c>
      <c r="K77" s="101">
        <v>-25602</v>
      </c>
      <c r="L77" s="102">
        <v>190649</v>
      </c>
      <c r="M77" s="101">
        <v>0</v>
      </c>
      <c r="N77" s="101"/>
      <c r="O77" s="101">
        <v>0</v>
      </c>
      <c r="P77" s="124">
        <f t="shared" si="5"/>
        <v>190649</v>
      </c>
      <c r="Q77" s="112" t="s">
        <v>601</v>
      </c>
      <c r="R77" s="133">
        <v>216251</v>
      </c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>
        <v>-25602</v>
      </c>
      <c r="AJ77" s="134"/>
      <c r="AK77" s="134"/>
      <c r="AL77" s="134"/>
      <c r="AM77" s="134"/>
      <c r="AN77" s="134"/>
      <c r="AO77" s="134"/>
      <c r="AP77" s="134"/>
      <c r="AQ77" s="132">
        <f t="shared" si="6"/>
        <v>190649</v>
      </c>
      <c r="AR77" s="164">
        <f t="shared" si="4"/>
        <v>0</v>
      </c>
    </row>
    <row r="78" spans="1:44" ht="12.75" customHeight="1">
      <c r="A78" s="22" t="s">
        <v>18</v>
      </c>
      <c r="B78" s="22" t="s">
        <v>19</v>
      </c>
      <c r="C78" s="22" t="s">
        <v>20</v>
      </c>
      <c r="D78" s="22" t="s">
        <v>21</v>
      </c>
      <c r="E78" s="22" t="s">
        <v>124</v>
      </c>
      <c r="F78" s="22" t="s">
        <v>124</v>
      </c>
      <c r="G78" s="22" t="s">
        <v>125</v>
      </c>
      <c r="H78" s="23" t="s">
        <v>489</v>
      </c>
      <c r="I78" s="24">
        <v>145351</v>
      </c>
      <c r="J78" s="24">
        <v>0</v>
      </c>
      <c r="K78" s="24">
        <v>145351</v>
      </c>
      <c r="L78" s="90">
        <v>145351</v>
      </c>
      <c r="M78" s="24">
        <v>0</v>
      </c>
      <c r="N78" s="24"/>
      <c r="O78" s="24">
        <v>0</v>
      </c>
      <c r="P78" s="124">
        <f t="shared" si="5"/>
        <v>145351</v>
      </c>
      <c r="Q78" s="113"/>
      <c r="R78" s="135" t="s">
        <v>24</v>
      </c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>
        <v>145351</v>
      </c>
      <c r="AJ78" s="136"/>
      <c r="AK78" s="136"/>
      <c r="AL78" s="136"/>
      <c r="AM78" s="136"/>
      <c r="AN78" s="136"/>
      <c r="AO78" s="136"/>
      <c r="AP78" s="136"/>
      <c r="AQ78" s="132">
        <f t="shared" si="6"/>
        <v>145351</v>
      </c>
      <c r="AR78" s="164">
        <f t="shared" si="4"/>
        <v>0</v>
      </c>
    </row>
    <row r="79" spans="1:44" s="103" customFormat="1" ht="12.75" customHeight="1">
      <c r="A79" s="99" t="s">
        <v>18</v>
      </c>
      <c r="B79" s="99" t="s">
        <v>19</v>
      </c>
      <c r="C79" s="99" t="s">
        <v>20</v>
      </c>
      <c r="D79" s="99" t="s">
        <v>21</v>
      </c>
      <c r="E79" s="99" t="s">
        <v>127</v>
      </c>
      <c r="F79" s="99" t="s">
        <v>127</v>
      </c>
      <c r="G79" s="99" t="s">
        <v>128</v>
      </c>
      <c r="H79" s="100" t="s">
        <v>489</v>
      </c>
      <c r="I79" s="101">
        <v>124399</v>
      </c>
      <c r="J79" s="101">
        <v>41175</v>
      </c>
      <c r="K79" s="101">
        <v>83224</v>
      </c>
      <c r="L79" s="102">
        <v>83224</v>
      </c>
      <c r="M79" s="101">
        <v>0</v>
      </c>
      <c r="N79" s="101"/>
      <c r="O79" s="101">
        <v>0</v>
      </c>
      <c r="P79" s="124">
        <f t="shared" si="5"/>
        <v>83224</v>
      </c>
      <c r="Q79" s="112"/>
      <c r="R79" s="133" t="s">
        <v>24</v>
      </c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>
        <v>83224</v>
      </c>
      <c r="AJ79" s="134"/>
      <c r="AK79" s="134"/>
      <c r="AL79" s="134"/>
      <c r="AM79" s="134"/>
      <c r="AN79" s="134"/>
      <c r="AO79" s="134"/>
      <c r="AP79" s="134"/>
      <c r="AQ79" s="132">
        <f t="shared" si="6"/>
        <v>83224</v>
      </c>
      <c r="AR79" s="164">
        <f t="shared" si="4"/>
        <v>0</v>
      </c>
    </row>
    <row r="80" spans="1:44" ht="12.75" customHeight="1">
      <c r="A80" s="22" t="s">
        <v>18</v>
      </c>
      <c r="B80" s="22" t="s">
        <v>19</v>
      </c>
      <c r="C80" s="22" t="s">
        <v>20</v>
      </c>
      <c r="D80" s="22" t="s">
        <v>21</v>
      </c>
      <c r="E80" s="22" t="s">
        <v>129</v>
      </c>
      <c r="F80" s="22" t="s">
        <v>129</v>
      </c>
      <c r="G80" s="22" t="s">
        <v>130</v>
      </c>
      <c r="H80" s="23" t="s">
        <v>489</v>
      </c>
      <c r="I80" s="24">
        <v>226500</v>
      </c>
      <c r="J80" s="24">
        <v>26749</v>
      </c>
      <c r="K80" s="24">
        <v>199751</v>
      </c>
      <c r="L80" s="90">
        <v>188064</v>
      </c>
      <c r="M80" s="24">
        <v>1</v>
      </c>
      <c r="N80" s="24"/>
      <c r="O80" s="24">
        <v>0</v>
      </c>
      <c r="P80" s="124">
        <f t="shared" si="5"/>
        <v>188065</v>
      </c>
      <c r="Q80" s="113">
        <v>1</v>
      </c>
      <c r="R80" s="135">
        <v>-11687</v>
      </c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>
        <v>199752</v>
      </c>
      <c r="AJ80" s="136"/>
      <c r="AK80" s="136"/>
      <c r="AL80" s="136"/>
      <c r="AM80" s="136"/>
      <c r="AN80" s="136"/>
      <c r="AO80" s="136"/>
      <c r="AP80" s="136"/>
      <c r="AQ80" s="132">
        <f t="shared" si="6"/>
        <v>188065</v>
      </c>
      <c r="AR80" s="164">
        <f t="shared" si="4"/>
        <v>0</v>
      </c>
    </row>
    <row r="81" spans="1:44" s="103" customFormat="1" ht="12.75" customHeight="1">
      <c r="A81" s="99" t="s">
        <v>18</v>
      </c>
      <c r="B81" s="99" t="s">
        <v>19</v>
      </c>
      <c r="C81" s="99" t="s">
        <v>20</v>
      </c>
      <c r="D81" s="99" t="s">
        <v>21</v>
      </c>
      <c r="E81" s="99" t="s">
        <v>131</v>
      </c>
      <c r="F81" s="99" t="s">
        <v>131</v>
      </c>
      <c r="G81" s="99" t="s">
        <v>132</v>
      </c>
      <c r="H81" s="100" t="s">
        <v>489</v>
      </c>
      <c r="I81" s="101">
        <v>155658</v>
      </c>
      <c r="J81" s="101">
        <v>18698</v>
      </c>
      <c r="K81" s="101">
        <v>136960</v>
      </c>
      <c r="L81" s="102">
        <v>136960</v>
      </c>
      <c r="M81" s="101">
        <v>0</v>
      </c>
      <c r="N81" s="101"/>
      <c r="O81" s="101">
        <v>0</v>
      </c>
      <c r="P81" s="124">
        <f t="shared" si="5"/>
        <v>136960</v>
      </c>
      <c r="Q81" s="112"/>
      <c r="R81" s="133" t="s">
        <v>24</v>
      </c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>
        <v>136960</v>
      </c>
      <c r="AJ81" s="134"/>
      <c r="AK81" s="134"/>
      <c r="AL81" s="134"/>
      <c r="AM81" s="134"/>
      <c r="AN81" s="134"/>
      <c r="AO81" s="134"/>
      <c r="AP81" s="134"/>
      <c r="AQ81" s="132">
        <f t="shared" si="6"/>
        <v>136960</v>
      </c>
      <c r="AR81" s="164">
        <f t="shared" si="4"/>
        <v>0</v>
      </c>
    </row>
    <row r="82" spans="1:44" ht="12.75" customHeight="1">
      <c r="A82" s="22" t="s">
        <v>18</v>
      </c>
      <c r="B82" s="22" t="s">
        <v>19</v>
      </c>
      <c r="C82" s="22" t="s">
        <v>20</v>
      </c>
      <c r="D82" s="22" t="s">
        <v>21</v>
      </c>
      <c r="E82" s="22" t="s">
        <v>133</v>
      </c>
      <c r="F82" s="22" t="s">
        <v>133</v>
      </c>
      <c r="G82" s="22" t="s">
        <v>134</v>
      </c>
      <c r="H82" s="23" t="s">
        <v>489</v>
      </c>
      <c r="I82" s="24">
        <v>159225</v>
      </c>
      <c r="J82" s="24">
        <v>0</v>
      </c>
      <c r="K82" s="24">
        <v>159225</v>
      </c>
      <c r="L82" s="90">
        <v>159225</v>
      </c>
      <c r="M82" s="24">
        <v>0</v>
      </c>
      <c r="N82" s="24"/>
      <c r="O82" s="24">
        <v>0</v>
      </c>
      <c r="P82" s="124">
        <f t="shared" si="5"/>
        <v>159225</v>
      </c>
      <c r="Q82" s="113"/>
      <c r="R82" s="135" t="s">
        <v>24</v>
      </c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>
        <v>159225</v>
      </c>
      <c r="AJ82" s="136"/>
      <c r="AK82" s="136"/>
      <c r="AL82" s="136"/>
      <c r="AM82" s="136"/>
      <c r="AN82" s="136"/>
      <c r="AO82" s="136"/>
      <c r="AP82" s="136"/>
      <c r="AQ82" s="132">
        <f t="shared" si="6"/>
        <v>159225</v>
      </c>
      <c r="AR82" s="164">
        <f t="shared" si="4"/>
        <v>0</v>
      </c>
    </row>
    <row r="83" spans="1:44" s="108" customFormat="1" ht="12.75" customHeight="1">
      <c r="A83" s="104" t="s">
        <v>18</v>
      </c>
      <c r="B83" s="104" t="s">
        <v>19</v>
      </c>
      <c r="C83" s="104" t="s">
        <v>20</v>
      </c>
      <c r="D83" s="104" t="s">
        <v>21</v>
      </c>
      <c r="E83" s="104" t="s">
        <v>135</v>
      </c>
      <c r="F83" s="104" t="s">
        <v>135</v>
      </c>
      <c r="G83" s="104" t="s">
        <v>136</v>
      </c>
      <c r="H83" s="105" t="s">
        <v>490</v>
      </c>
      <c r="I83" s="106">
        <v>30000</v>
      </c>
      <c r="J83" s="106">
        <v>0</v>
      </c>
      <c r="K83" s="106">
        <v>30000</v>
      </c>
      <c r="L83" s="107">
        <v>72420</v>
      </c>
      <c r="M83" s="106">
        <v>0</v>
      </c>
      <c r="N83" s="106"/>
      <c r="O83" s="106">
        <v>0</v>
      </c>
      <c r="P83" s="122">
        <f t="shared" si="5"/>
        <v>72420</v>
      </c>
      <c r="Q83" s="114">
        <v>1</v>
      </c>
      <c r="R83" s="138">
        <v>-2580</v>
      </c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>
        <v>45000</v>
      </c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7">
        <f>SUM(R83:AP84)</f>
        <v>72420</v>
      </c>
      <c r="AR83" s="164">
        <f t="shared" si="4"/>
        <v>0</v>
      </c>
    </row>
    <row r="84" spans="1:44" s="109" customFormat="1" ht="12.75" customHeight="1">
      <c r="A84" s="94" t="s">
        <v>18</v>
      </c>
      <c r="B84" s="94" t="s">
        <v>19</v>
      </c>
      <c r="C84" s="94" t="s">
        <v>20</v>
      </c>
      <c r="D84" s="94" t="s">
        <v>21</v>
      </c>
      <c r="E84" s="94" t="s">
        <v>135</v>
      </c>
      <c r="F84" s="94" t="s">
        <v>135</v>
      </c>
      <c r="G84" s="94" t="s">
        <v>136</v>
      </c>
      <c r="H84" s="95" t="s">
        <v>502</v>
      </c>
      <c r="I84" s="96">
        <v>45000</v>
      </c>
      <c r="J84" s="96">
        <v>0</v>
      </c>
      <c r="K84" s="96">
        <v>45000</v>
      </c>
      <c r="L84" s="97">
        <v>0</v>
      </c>
      <c r="M84" s="96">
        <v>0</v>
      </c>
      <c r="N84" s="96"/>
      <c r="O84" s="96">
        <v>0</v>
      </c>
      <c r="P84" s="122">
        <f t="shared" si="5"/>
        <v>0</v>
      </c>
      <c r="Q84" s="111">
        <v>2</v>
      </c>
      <c r="R84" s="129">
        <v>30000</v>
      </c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2">
        <v>0</v>
      </c>
      <c r="AR84" s="164">
        <f t="shared" si="4"/>
        <v>0</v>
      </c>
    </row>
    <row r="85" spans="1:44" ht="12.75" customHeight="1">
      <c r="A85" s="22" t="s">
        <v>18</v>
      </c>
      <c r="B85" s="22" t="s">
        <v>19</v>
      </c>
      <c r="C85" s="22" t="s">
        <v>20</v>
      </c>
      <c r="D85" s="22" t="s">
        <v>21</v>
      </c>
      <c r="E85" s="22" t="s">
        <v>137</v>
      </c>
      <c r="F85" s="22" t="s">
        <v>137</v>
      </c>
      <c r="G85" s="22" t="s">
        <v>138</v>
      </c>
      <c r="H85" s="23" t="s">
        <v>489</v>
      </c>
      <c r="I85" s="24">
        <v>40000</v>
      </c>
      <c r="J85" s="24">
        <v>0</v>
      </c>
      <c r="K85" s="24">
        <v>40000</v>
      </c>
      <c r="L85" s="90">
        <v>40000</v>
      </c>
      <c r="M85" s="24">
        <v>0</v>
      </c>
      <c r="N85" s="24"/>
      <c r="O85" s="24">
        <v>0</v>
      </c>
      <c r="P85" s="124">
        <f t="shared" si="5"/>
        <v>40000</v>
      </c>
      <c r="Q85" s="113"/>
      <c r="R85" s="135" t="s">
        <v>24</v>
      </c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>
        <v>40000</v>
      </c>
      <c r="AJ85" s="136"/>
      <c r="AK85" s="136"/>
      <c r="AL85" s="136"/>
      <c r="AM85" s="136"/>
      <c r="AN85" s="136"/>
      <c r="AO85" s="136"/>
      <c r="AP85" s="136"/>
      <c r="AQ85" s="132">
        <f t="shared" si="6"/>
        <v>40000</v>
      </c>
      <c r="AR85" s="164">
        <f t="shared" si="4"/>
        <v>0</v>
      </c>
    </row>
    <row r="86" spans="1:44" s="103" customFormat="1" ht="12.75" customHeight="1">
      <c r="A86" s="99" t="s">
        <v>18</v>
      </c>
      <c r="B86" s="99" t="s">
        <v>19</v>
      </c>
      <c r="C86" s="99" t="s">
        <v>20</v>
      </c>
      <c r="D86" s="99" t="s">
        <v>21</v>
      </c>
      <c r="E86" s="99" t="s">
        <v>140</v>
      </c>
      <c r="F86" s="99" t="s">
        <v>140</v>
      </c>
      <c r="G86" s="99" t="s">
        <v>141</v>
      </c>
      <c r="H86" s="100" t="s">
        <v>489</v>
      </c>
      <c r="I86" s="101">
        <v>91098</v>
      </c>
      <c r="J86" s="101">
        <v>0</v>
      </c>
      <c r="K86" s="101">
        <v>91098</v>
      </c>
      <c r="L86" s="102">
        <v>91098</v>
      </c>
      <c r="M86" s="101">
        <v>0</v>
      </c>
      <c r="N86" s="101"/>
      <c r="O86" s="101">
        <v>0</v>
      </c>
      <c r="P86" s="124">
        <f t="shared" si="5"/>
        <v>91098</v>
      </c>
      <c r="Q86" s="112"/>
      <c r="R86" s="133" t="s">
        <v>24</v>
      </c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>
        <v>91098</v>
      </c>
      <c r="AJ86" s="134"/>
      <c r="AK86" s="134"/>
      <c r="AL86" s="134"/>
      <c r="AM86" s="134"/>
      <c r="AN86" s="134"/>
      <c r="AO86" s="134"/>
      <c r="AP86" s="134"/>
      <c r="AQ86" s="132">
        <f t="shared" si="6"/>
        <v>91098</v>
      </c>
      <c r="AR86" s="164">
        <f t="shared" si="4"/>
        <v>0</v>
      </c>
    </row>
    <row r="87" spans="1:44" ht="12.75" customHeight="1">
      <c r="A87" s="22" t="s">
        <v>18</v>
      </c>
      <c r="B87" s="22" t="s">
        <v>19</v>
      </c>
      <c r="C87" s="22" t="s">
        <v>20</v>
      </c>
      <c r="D87" s="22" t="s">
        <v>21</v>
      </c>
      <c r="E87" s="22" t="s">
        <v>143</v>
      </c>
      <c r="F87" s="22" t="s">
        <v>143</v>
      </c>
      <c r="G87" s="22" t="s">
        <v>144</v>
      </c>
      <c r="H87" s="23" t="s">
        <v>489</v>
      </c>
      <c r="I87" s="24">
        <v>1073260</v>
      </c>
      <c r="J87" s="24">
        <v>340</v>
      </c>
      <c r="K87" s="24">
        <v>1072920</v>
      </c>
      <c r="L87" s="90">
        <v>1072920</v>
      </c>
      <c r="M87" s="24">
        <v>0</v>
      </c>
      <c r="N87" s="24"/>
      <c r="O87" s="24">
        <v>0</v>
      </c>
      <c r="P87" s="124">
        <f t="shared" si="5"/>
        <v>1072920</v>
      </c>
      <c r="Q87" s="113"/>
      <c r="R87" s="135" t="s">
        <v>24</v>
      </c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>
        <v>1072920</v>
      </c>
      <c r="AJ87" s="136"/>
      <c r="AK87" s="136"/>
      <c r="AL87" s="136"/>
      <c r="AM87" s="136"/>
      <c r="AN87" s="136"/>
      <c r="AO87" s="136"/>
      <c r="AP87" s="136"/>
      <c r="AQ87" s="132">
        <f t="shared" si="6"/>
        <v>1072920</v>
      </c>
      <c r="AR87" s="164">
        <f t="shared" si="4"/>
        <v>0</v>
      </c>
    </row>
    <row r="88" spans="1:44" s="108" customFormat="1" ht="12.75" customHeight="1">
      <c r="A88" s="104" t="s">
        <v>18</v>
      </c>
      <c r="B88" s="104" t="s">
        <v>19</v>
      </c>
      <c r="C88" s="104" t="s">
        <v>20</v>
      </c>
      <c r="D88" s="104" t="s">
        <v>21</v>
      </c>
      <c r="E88" s="104" t="s">
        <v>145</v>
      </c>
      <c r="F88" s="104" t="s">
        <v>145</v>
      </c>
      <c r="G88" s="104" t="s">
        <v>146</v>
      </c>
      <c r="H88" s="105" t="s">
        <v>490</v>
      </c>
      <c r="I88" s="106">
        <v>9321</v>
      </c>
      <c r="J88" s="106">
        <v>0</v>
      </c>
      <c r="K88" s="106">
        <v>9321</v>
      </c>
      <c r="L88" s="107">
        <v>58110</v>
      </c>
      <c r="M88" s="106">
        <v>0</v>
      </c>
      <c r="N88" s="106"/>
      <c r="O88" s="106">
        <v>0</v>
      </c>
      <c r="P88" s="122">
        <f t="shared" si="5"/>
        <v>58110</v>
      </c>
      <c r="Q88" s="114">
        <v>1</v>
      </c>
      <c r="R88" s="138">
        <v>-1187</v>
      </c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>
        <v>49976</v>
      </c>
      <c r="AP88" s="139"/>
      <c r="AQ88" s="137">
        <f>SUM(R88:AP89)</f>
        <v>58110</v>
      </c>
      <c r="AR88" s="164">
        <f t="shared" si="4"/>
        <v>0</v>
      </c>
    </row>
    <row r="89" spans="1:44" s="109" customFormat="1" ht="12.75" customHeight="1">
      <c r="A89" s="94" t="s">
        <v>18</v>
      </c>
      <c r="B89" s="94" t="s">
        <v>19</v>
      </c>
      <c r="C89" s="94" t="s">
        <v>20</v>
      </c>
      <c r="D89" s="94" t="s">
        <v>21</v>
      </c>
      <c r="E89" s="94" t="s">
        <v>145</v>
      </c>
      <c r="F89" s="94" t="s">
        <v>145</v>
      </c>
      <c r="G89" s="94" t="s">
        <v>146</v>
      </c>
      <c r="H89" s="95" t="s">
        <v>503</v>
      </c>
      <c r="I89" s="96">
        <v>49976</v>
      </c>
      <c r="J89" s="96">
        <v>0</v>
      </c>
      <c r="K89" s="96">
        <v>49976</v>
      </c>
      <c r="L89" s="97">
        <v>0</v>
      </c>
      <c r="M89" s="96">
        <v>0</v>
      </c>
      <c r="N89" s="96"/>
      <c r="O89" s="96">
        <v>0</v>
      </c>
      <c r="P89" s="122">
        <f t="shared" si="5"/>
        <v>0</v>
      </c>
      <c r="Q89" s="111">
        <v>2</v>
      </c>
      <c r="R89" s="129">
        <v>9321</v>
      </c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2">
        <v>0</v>
      </c>
      <c r="AR89" s="164">
        <f t="shared" si="4"/>
        <v>0</v>
      </c>
    </row>
    <row r="90" spans="1:44" ht="12.75" customHeight="1">
      <c r="A90" s="22" t="s">
        <v>18</v>
      </c>
      <c r="B90" s="22" t="s">
        <v>19</v>
      </c>
      <c r="C90" s="22" t="s">
        <v>20</v>
      </c>
      <c r="D90" s="22" t="s">
        <v>21</v>
      </c>
      <c r="E90" s="22" t="s">
        <v>148</v>
      </c>
      <c r="F90" s="22" t="s">
        <v>148</v>
      </c>
      <c r="G90" s="22" t="s">
        <v>149</v>
      </c>
      <c r="H90" s="23" t="s">
        <v>504</v>
      </c>
      <c r="I90" s="24">
        <v>45513</v>
      </c>
      <c r="J90" s="24">
        <v>0</v>
      </c>
      <c r="K90" s="24">
        <v>45513</v>
      </c>
      <c r="L90" s="90">
        <v>83309</v>
      </c>
      <c r="M90" s="24">
        <v>0</v>
      </c>
      <c r="N90" s="24"/>
      <c r="O90" s="24">
        <v>0</v>
      </c>
      <c r="P90" s="121">
        <f t="shared" si="5"/>
        <v>83309</v>
      </c>
      <c r="Q90" s="113">
        <v>3</v>
      </c>
      <c r="R90" s="135" t="s">
        <v>24</v>
      </c>
      <c r="S90" s="136"/>
      <c r="T90" s="136"/>
      <c r="U90" s="136"/>
      <c r="V90" s="136">
        <v>41281</v>
      </c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>
        <v>45513</v>
      </c>
      <c r="AM90" s="136">
        <v>-3485</v>
      </c>
      <c r="AN90" s="136"/>
      <c r="AO90" s="136"/>
      <c r="AP90" s="136"/>
      <c r="AQ90" s="140">
        <f t="shared" si="6"/>
        <v>83309</v>
      </c>
      <c r="AR90" s="164">
        <f t="shared" si="4"/>
        <v>0</v>
      </c>
    </row>
    <row r="91" spans="1:44" ht="12.75" customHeight="1">
      <c r="A91" s="22" t="s">
        <v>18</v>
      </c>
      <c r="B91" s="22" t="s">
        <v>19</v>
      </c>
      <c r="C91" s="22" t="s">
        <v>20</v>
      </c>
      <c r="D91" s="22" t="s">
        <v>21</v>
      </c>
      <c r="E91" s="22" t="s">
        <v>148</v>
      </c>
      <c r="F91" s="22" t="s">
        <v>148</v>
      </c>
      <c r="G91" s="22" t="s">
        <v>149</v>
      </c>
      <c r="H91" s="23" t="s">
        <v>505</v>
      </c>
      <c r="I91" s="24">
        <v>0</v>
      </c>
      <c r="J91" s="24">
        <v>3485</v>
      </c>
      <c r="K91" s="24">
        <v>-3485</v>
      </c>
      <c r="L91" s="90">
        <v>0</v>
      </c>
      <c r="M91" s="24">
        <v>0</v>
      </c>
      <c r="N91" s="24"/>
      <c r="O91" s="24">
        <v>0</v>
      </c>
      <c r="P91" s="122">
        <f t="shared" si="5"/>
        <v>0</v>
      </c>
      <c r="Q91" s="113"/>
      <c r="R91" s="135" t="s">
        <v>24</v>
      </c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40">
        <f t="shared" si="6"/>
        <v>0</v>
      </c>
      <c r="AR91" s="164">
        <f t="shared" si="4"/>
        <v>0</v>
      </c>
    </row>
    <row r="92" spans="1:44" ht="12.75" customHeight="1">
      <c r="A92" s="22" t="s">
        <v>18</v>
      </c>
      <c r="B92" s="22" t="s">
        <v>19</v>
      </c>
      <c r="C92" s="22" t="s">
        <v>20</v>
      </c>
      <c r="D92" s="22" t="s">
        <v>21</v>
      </c>
      <c r="E92" s="22" t="s">
        <v>148</v>
      </c>
      <c r="F92" s="22" t="s">
        <v>148</v>
      </c>
      <c r="G92" s="22" t="s">
        <v>149</v>
      </c>
      <c r="H92" s="23" t="s">
        <v>506</v>
      </c>
      <c r="I92" s="24">
        <v>43617</v>
      </c>
      <c r="J92" s="24">
        <v>2336</v>
      </c>
      <c r="K92" s="24">
        <v>41281</v>
      </c>
      <c r="L92" s="90">
        <v>0</v>
      </c>
      <c r="M92" s="24">
        <v>0</v>
      </c>
      <c r="N92" s="24"/>
      <c r="O92" s="24">
        <v>0</v>
      </c>
      <c r="P92" s="123">
        <f t="shared" si="5"/>
        <v>0</v>
      </c>
      <c r="Q92" s="113"/>
      <c r="R92" s="135" t="s">
        <v>24</v>
      </c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2">
        <f t="shared" si="6"/>
        <v>0</v>
      </c>
      <c r="AR92" s="164">
        <f t="shared" si="4"/>
        <v>0</v>
      </c>
    </row>
    <row r="93" spans="1:44" s="108" customFormat="1" ht="12.75" customHeight="1">
      <c r="A93" s="104" t="s">
        <v>18</v>
      </c>
      <c r="B93" s="104" t="s">
        <v>19</v>
      </c>
      <c r="C93" s="104" t="s">
        <v>20</v>
      </c>
      <c r="D93" s="104" t="s">
        <v>21</v>
      </c>
      <c r="E93" s="104" t="s">
        <v>151</v>
      </c>
      <c r="F93" s="104" t="s">
        <v>151</v>
      </c>
      <c r="G93" s="104" t="s">
        <v>152</v>
      </c>
      <c r="H93" s="105" t="s">
        <v>490</v>
      </c>
      <c r="I93" s="106">
        <v>-7029</v>
      </c>
      <c r="J93" s="106" t="s">
        <v>549</v>
      </c>
      <c r="K93" s="106">
        <v>-7029</v>
      </c>
      <c r="L93" s="107">
        <v>1200</v>
      </c>
      <c r="M93" s="106">
        <v>0</v>
      </c>
      <c r="N93" s="106"/>
      <c r="O93" s="106">
        <v>0</v>
      </c>
      <c r="P93" s="122">
        <f t="shared" si="5"/>
        <v>1200</v>
      </c>
      <c r="Q93" s="114">
        <v>2</v>
      </c>
      <c r="R93" s="138">
        <v>-7029</v>
      </c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>
        <v>8229</v>
      </c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40">
        <f t="shared" si="6"/>
        <v>1200</v>
      </c>
      <c r="AR93" s="164">
        <f t="shared" si="4"/>
        <v>0</v>
      </c>
    </row>
    <row r="94" spans="1:44" s="109" customFormat="1" ht="12.75" customHeight="1">
      <c r="A94" s="94" t="s">
        <v>18</v>
      </c>
      <c r="B94" s="94" t="s">
        <v>19</v>
      </c>
      <c r="C94" s="94" t="s">
        <v>20</v>
      </c>
      <c r="D94" s="94" t="s">
        <v>21</v>
      </c>
      <c r="E94" s="94" t="s">
        <v>151</v>
      </c>
      <c r="F94" s="94" t="s">
        <v>151</v>
      </c>
      <c r="G94" s="94" t="s">
        <v>152</v>
      </c>
      <c r="H94" s="95" t="s">
        <v>507</v>
      </c>
      <c r="I94" s="96">
        <v>8229</v>
      </c>
      <c r="J94" s="96">
        <v>0</v>
      </c>
      <c r="K94" s="96">
        <v>8229</v>
      </c>
      <c r="L94" s="97">
        <v>0</v>
      </c>
      <c r="M94" s="96">
        <v>0</v>
      </c>
      <c r="N94" s="96"/>
      <c r="O94" s="96">
        <v>0</v>
      </c>
      <c r="P94" s="122">
        <f t="shared" si="5"/>
        <v>0</v>
      </c>
      <c r="Q94" s="111">
        <v>3</v>
      </c>
      <c r="R94" s="129" t="s">
        <v>24</v>
      </c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2">
        <f t="shared" si="6"/>
        <v>0</v>
      </c>
      <c r="AR94" s="164">
        <f t="shared" si="4"/>
        <v>0</v>
      </c>
    </row>
    <row r="95" spans="1:44" s="103" customFormat="1" ht="12.75" customHeight="1">
      <c r="A95" s="99" t="s">
        <v>18</v>
      </c>
      <c r="B95" s="99" t="s">
        <v>19</v>
      </c>
      <c r="C95" s="99" t="s">
        <v>20</v>
      </c>
      <c r="D95" s="99" t="s">
        <v>21</v>
      </c>
      <c r="E95" s="99" t="s">
        <v>508</v>
      </c>
      <c r="F95" s="99" t="s">
        <v>508</v>
      </c>
      <c r="G95" s="99" t="s">
        <v>509</v>
      </c>
      <c r="H95" s="100" t="s">
        <v>510</v>
      </c>
      <c r="I95" s="101">
        <v>0</v>
      </c>
      <c r="J95" s="101">
        <v>0</v>
      </c>
      <c r="K95" s="101">
        <v>0</v>
      </c>
      <c r="L95" s="102">
        <v>0</v>
      </c>
      <c r="M95" s="101">
        <v>0</v>
      </c>
      <c r="N95" s="101"/>
      <c r="O95" s="101">
        <v>0</v>
      </c>
      <c r="P95" s="124">
        <f t="shared" si="5"/>
        <v>0</v>
      </c>
      <c r="Q95" s="112"/>
      <c r="R95" s="133" t="s">
        <v>24</v>
      </c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65">
        <f t="shared" si="6"/>
        <v>0</v>
      </c>
      <c r="AR95" s="166">
        <f t="shared" si="4"/>
        <v>0</v>
      </c>
    </row>
    <row r="96" spans="1:44" ht="12.75" customHeight="1">
      <c r="A96" s="22" t="s">
        <v>18</v>
      </c>
      <c r="B96" s="22" t="s">
        <v>19</v>
      </c>
      <c r="C96" s="22" t="s">
        <v>20</v>
      </c>
      <c r="D96" s="22" t="s">
        <v>157</v>
      </c>
      <c r="E96" s="22" t="s">
        <v>158</v>
      </c>
      <c r="F96" s="22" t="s">
        <v>158</v>
      </c>
      <c r="G96" s="22" t="s">
        <v>159</v>
      </c>
      <c r="H96" s="23" t="s">
        <v>490</v>
      </c>
      <c r="I96" s="24">
        <v>63349</v>
      </c>
      <c r="J96" s="24">
        <v>0</v>
      </c>
      <c r="K96" s="24">
        <v>63349</v>
      </c>
      <c r="L96" s="90">
        <v>63349</v>
      </c>
      <c r="M96" s="24">
        <v>0</v>
      </c>
      <c r="N96" s="24"/>
      <c r="O96" s="24">
        <v>-63349</v>
      </c>
      <c r="P96" s="123">
        <f t="shared" si="5"/>
        <v>0</v>
      </c>
      <c r="Q96" s="113"/>
      <c r="R96" s="135" t="s">
        <v>24</v>
      </c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2">
        <f t="shared" si="6"/>
        <v>0</v>
      </c>
      <c r="AR96" s="164">
        <f t="shared" si="4"/>
        <v>0</v>
      </c>
    </row>
    <row r="97" spans="1:44" s="108" customFormat="1" ht="12" customHeight="1">
      <c r="A97" s="104" t="s">
        <v>18</v>
      </c>
      <c r="B97" s="104" t="s">
        <v>19</v>
      </c>
      <c r="C97" s="104" t="s">
        <v>20</v>
      </c>
      <c r="D97" s="104" t="s">
        <v>513</v>
      </c>
      <c r="E97" s="104" t="s">
        <v>514</v>
      </c>
      <c r="F97" s="104" t="s">
        <v>514</v>
      </c>
      <c r="G97" s="104" t="s">
        <v>515</v>
      </c>
      <c r="H97" s="105" t="s">
        <v>490</v>
      </c>
      <c r="I97" s="106">
        <v>-3653</v>
      </c>
      <c r="J97" s="106">
        <v>0</v>
      </c>
      <c r="K97" s="106">
        <v>-3653</v>
      </c>
      <c r="L97" s="107">
        <v>0</v>
      </c>
      <c r="M97" s="106">
        <v>0</v>
      </c>
      <c r="N97" s="106"/>
      <c r="O97" s="106">
        <v>0</v>
      </c>
      <c r="P97" s="122">
        <f t="shared" si="5"/>
        <v>0</v>
      </c>
      <c r="Q97" s="114"/>
      <c r="R97" s="138" t="s">
        <v>24</v>
      </c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40">
        <f t="shared" si="6"/>
        <v>0</v>
      </c>
      <c r="AR97" s="164">
        <f t="shared" si="4"/>
        <v>0</v>
      </c>
    </row>
    <row r="98" spans="1:44" s="109" customFormat="1" ht="12.75" customHeight="1">
      <c r="A98" s="94" t="s">
        <v>18</v>
      </c>
      <c r="B98" s="94" t="s">
        <v>19</v>
      </c>
      <c r="C98" s="94" t="s">
        <v>20</v>
      </c>
      <c r="D98" s="94" t="s">
        <v>513</v>
      </c>
      <c r="E98" s="94" t="s">
        <v>514</v>
      </c>
      <c r="F98" s="94" t="s">
        <v>514</v>
      </c>
      <c r="G98" s="94" t="s">
        <v>515</v>
      </c>
      <c r="H98" s="95" t="s">
        <v>496</v>
      </c>
      <c r="I98" s="96">
        <v>3653</v>
      </c>
      <c r="J98" s="96">
        <v>3653</v>
      </c>
      <c r="K98" s="96">
        <v>0</v>
      </c>
      <c r="L98" s="97">
        <v>0</v>
      </c>
      <c r="M98" s="96">
        <v>0</v>
      </c>
      <c r="N98" s="96"/>
      <c r="O98" s="96">
        <v>0</v>
      </c>
      <c r="P98" s="122">
        <f t="shared" si="5"/>
        <v>0</v>
      </c>
      <c r="Q98" s="111"/>
      <c r="R98" s="129" t="s">
        <v>24</v>
      </c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2">
        <f t="shared" si="6"/>
        <v>0</v>
      </c>
      <c r="AR98" s="164">
        <f t="shared" si="4"/>
        <v>0</v>
      </c>
    </row>
    <row r="99" spans="1:44" ht="12.75" customHeight="1">
      <c r="A99" s="22" t="s">
        <v>18</v>
      </c>
      <c r="B99" s="22" t="s">
        <v>19</v>
      </c>
      <c r="C99" s="22" t="s">
        <v>20</v>
      </c>
      <c r="D99" s="22" t="s">
        <v>161</v>
      </c>
      <c r="E99" s="22" t="s">
        <v>162</v>
      </c>
      <c r="F99" s="22" t="s">
        <v>162</v>
      </c>
      <c r="G99" s="22" t="s">
        <v>163</v>
      </c>
      <c r="H99" s="23" t="s">
        <v>490</v>
      </c>
      <c r="I99" s="24">
        <v>1928</v>
      </c>
      <c r="J99" s="24">
        <v>0</v>
      </c>
      <c r="K99" s="24">
        <v>1928</v>
      </c>
      <c r="L99" s="90">
        <v>5</v>
      </c>
      <c r="M99" s="24">
        <v>-5</v>
      </c>
      <c r="N99" s="24"/>
      <c r="O99" s="24" t="s">
        <v>549</v>
      </c>
      <c r="P99" s="121">
        <f t="shared" si="5"/>
        <v>0</v>
      </c>
      <c r="Q99" s="113"/>
      <c r="R99" s="135" t="s">
        <v>24</v>
      </c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2">
        <f t="shared" si="6"/>
        <v>0</v>
      </c>
      <c r="AR99" s="164">
        <f t="shared" si="4"/>
        <v>0</v>
      </c>
    </row>
    <row r="100" spans="1:44" s="103" customFormat="1" ht="12.75" customHeight="1">
      <c r="A100" s="99"/>
      <c r="B100" s="99"/>
      <c r="C100" s="99"/>
      <c r="D100" s="116">
        <v>60357</v>
      </c>
      <c r="E100" s="116">
        <v>395670</v>
      </c>
      <c r="F100" s="116">
        <v>395670</v>
      </c>
      <c r="G100" s="99" t="s">
        <v>571</v>
      </c>
      <c r="H100" s="119">
        <v>30800</v>
      </c>
      <c r="I100" s="101">
        <v>0</v>
      </c>
      <c r="J100" s="101">
        <v>0</v>
      </c>
      <c r="K100" s="101">
        <v>0</v>
      </c>
      <c r="L100" s="102">
        <v>0</v>
      </c>
      <c r="M100" s="101">
        <v>0</v>
      </c>
      <c r="N100" s="101"/>
      <c r="O100" s="101">
        <v>0</v>
      </c>
      <c r="P100" s="124">
        <f t="shared" si="5"/>
        <v>0</v>
      </c>
      <c r="Q100" s="112"/>
      <c r="R100" s="133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2">
        <f t="shared" si="6"/>
        <v>0</v>
      </c>
      <c r="AR100" s="164">
        <f t="shared" si="4"/>
        <v>0</v>
      </c>
    </row>
    <row r="101" spans="1:44" s="108" customFormat="1" ht="12.75" customHeight="1">
      <c r="A101" s="104" t="s">
        <v>18</v>
      </c>
      <c r="B101" s="104" t="s">
        <v>19</v>
      </c>
      <c r="C101" s="104" t="s">
        <v>20</v>
      </c>
      <c r="D101" s="104" t="s">
        <v>516</v>
      </c>
      <c r="E101" s="104" t="s">
        <v>517</v>
      </c>
      <c r="F101" s="104" t="s">
        <v>517</v>
      </c>
      <c r="G101" s="104" t="s">
        <v>518</v>
      </c>
      <c r="H101" s="105" t="s">
        <v>490</v>
      </c>
      <c r="I101" s="106">
        <v>-11039</v>
      </c>
      <c r="J101" s="106">
        <v>0</v>
      </c>
      <c r="K101" s="106">
        <v>-11039</v>
      </c>
      <c r="L101" s="107">
        <v>0</v>
      </c>
      <c r="M101" s="106">
        <v>0</v>
      </c>
      <c r="N101" s="106"/>
      <c r="O101" s="106">
        <v>0</v>
      </c>
      <c r="P101" s="122">
        <f t="shared" si="5"/>
        <v>0</v>
      </c>
      <c r="Q101" s="114"/>
      <c r="R101" s="138" t="s">
        <v>24</v>
      </c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40">
        <f t="shared" si="6"/>
        <v>0</v>
      </c>
      <c r="AR101" s="164">
        <f t="shared" si="4"/>
        <v>0</v>
      </c>
    </row>
    <row r="102" spans="1:44" s="109" customFormat="1" ht="12.75" customHeight="1">
      <c r="A102" s="94" t="s">
        <v>18</v>
      </c>
      <c r="B102" s="94" t="s">
        <v>19</v>
      </c>
      <c r="C102" s="94" t="s">
        <v>20</v>
      </c>
      <c r="D102" s="94" t="s">
        <v>516</v>
      </c>
      <c r="E102" s="94" t="s">
        <v>517</v>
      </c>
      <c r="F102" s="94" t="s">
        <v>517</v>
      </c>
      <c r="G102" s="94" t="s">
        <v>518</v>
      </c>
      <c r="H102" s="95" t="s">
        <v>519</v>
      </c>
      <c r="I102" s="96">
        <v>11039</v>
      </c>
      <c r="J102" s="96">
        <v>11039</v>
      </c>
      <c r="K102" s="96">
        <v>0</v>
      </c>
      <c r="L102" s="97">
        <v>0</v>
      </c>
      <c r="M102" s="96">
        <v>0</v>
      </c>
      <c r="N102" s="96"/>
      <c r="O102" s="96">
        <v>0</v>
      </c>
      <c r="P102" s="122">
        <f t="shared" si="5"/>
        <v>0</v>
      </c>
      <c r="Q102" s="111"/>
      <c r="R102" s="129" t="s">
        <v>24</v>
      </c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2">
        <f t="shared" si="6"/>
        <v>0</v>
      </c>
      <c r="AR102" s="164">
        <f t="shared" si="4"/>
        <v>0</v>
      </c>
    </row>
    <row r="103" spans="1:44" ht="12.75" customHeight="1">
      <c r="A103" s="22" t="s">
        <v>18</v>
      </c>
      <c r="B103" s="22" t="s">
        <v>19</v>
      </c>
      <c r="C103" s="22" t="s">
        <v>20</v>
      </c>
      <c r="D103" s="22" t="s">
        <v>520</v>
      </c>
      <c r="E103" s="22" t="s">
        <v>521</v>
      </c>
      <c r="F103" s="22" t="s">
        <v>521</v>
      </c>
      <c r="G103" s="22" t="s">
        <v>522</v>
      </c>
      <c r="H103" s="23" t="s">
        <v>496</v>
      </c>
      <c r="I103" s="24">
        <v>0</v>
      </c>
      <c r="J103" s="24">
        <v>-56801</v>
      </c>
      <c r="K103" s="24">
        <v>56801</v>
      </c>
      <c r="L103" s="90">
        <v>0</v>
      </c>
      <c r="M103" s="24">
        <v>0</v>
      </c>
      <c r="N103" s="24"/>
      <c r="O103" s="24">
        <v>0</v>
      </c>
      <c r="P103" s="124">
        <f t="shared" si="5"/>
        <v>0</v>
      </c>
      <c r="Q103" s="113">
        <v>3</v>
      </c>
      <c r="R103" s="135">
        <v>-56801</v>
      </c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>
        <v>56801</v>
      </c>
      <c r="AO103" s="136"/>
      <c r="AP103" s="136"/>
      <c r="AQ103" s="132">
        <f t="shared" si="6"/>
        <v>0</v>
      </c>
      <c r="AR103" s="164">
        <f aca="true" t="shared" si="7" ref="AR103:AR134">P103-AQ103</f>
        <v>0</v>
      </c>
    </row>
    <row r="104" spans="1:44" s="108" customFormat="1" ht="12.75" customHeight="1">
      <c r="A104" s="104" t="s">
        <v>18</v>
      </c>
      <c r="B104" s="104" t="s">
        <v>19</v>
      </c>
      <c r="C104" s="104" t="s">
        <v>20</v>
      </c>
      <c r="D104" s="104" t="s">
        <v>171</v>
      </c>
      <c r="E104" s="104" t="s">
        <v>172</v>
      </c>
      <c r="F104" s="104" t="s">
        <v>172</v>
      </c>
      <c r="G104" s="104" t="s">
        <v>173</v>
      </c>
      <c r="H104" s="105" t="s">
        <v>490</v>
      </c>
      <c r="I104" s="106">
        <v>-22517</v>
      </c>
      <c r="J104" s="106">
        <v>0</v>
      </c>
      <c r="K104" s="106">
        <v>-22517</v>
      </c>
      <c r="L104" s="107">
        <v>4882960</v>
      </c>
      <c r="M104" s="106">
        <v>0</v>
      </c>
      <c r="N104" s="106"/>
      <c r="O104" s="106">
        <v>0</v>
      </c>
      <c r="P104" s="122">
        <f t="shared" si="5"/>
        <v>4882960</v>
      </c>
      <c r="Q104" s="114">
        <v>1</v>
      </c>
      <c r="R104" s="138">
        <v>81874</v>
      </c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>
        <v>4823603</v>
      </c>
      <c r="AO104" s="139"/>
      <c r="AP104" s="139"/>
      <c r="AQ104" s="140">
        <f>SUM(R104:AP106)</f>
        <v>4882960</v>
      </c>
      <c r="AR104" s="164">
        <f t="shared" si="7"/>
        <v>0</v>
      </c>
    </row>
    <row r="105" spans="1:44" ht="12.75" customHeight="1">
      <c r="A105" s="22" t="s">
        <v>18</v>
      </c>
      <c r="B105" s="22" t="s">
        <v>19</v>
      </c>
      <c r="C105" s="22" t="s">
        <v>20</v>
      </c>
      <c r="D105" s="22" t="s">
        <v>171</v>
      </c>
      <c r="E105" s="22" t="s">
        <v>172</v>
      </c>
      <c r="F105" s="22" t="s">
        <v>172</v>
      </c>
      <c r="G105" s="22" t="s">
        <v>173</v>
      </c>
      <c r="H105" s="23" t="s">
        <v>510</v>
      </c>
      <c r="I105" s="24">
        <v>-344038</v>
      </c>
      <c r="J105" s="24">
        <v>-344038</v>
      </c>
      <c r="K105" s="24">
        <v>0</v>
      </c>
      <c r="L105" s="90">
        <v>0</v>
      </c>
      <c r="M105" s="24">
        <v>0</v>
      </c>
      <c r="N105" s="24"/>
      <c r="O105" s="24">
        <v>0</v>
      </c>
      <c r="P105" s="122">
        <f t="shared" si="5"/>
        <v>0</v>
      </c>
      <c r="Q105" s="113">
        <v>2</v>
      </c>
      <c r="R105" s="135">
        <v>-22517</v>
      </c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40">
        <v>0</v>
      </c>
      <c r="AR105" s="164">
        <f t="shared" si="7"/>
        <v>0</v>
      </c>
    </row>
    <row r="106" spans="1:44" s="109" customFormat="1" ht="12.75" customHeight="1">
      <c r="A106" s="94" t="s">
        <v>18</v>
      </c>
      <c r="B106" s="94" t="s">
        <v>19</v>
      </c>
      <c r="C106" s="94" t="s">
        <v>20</v>
      </c>
      <c r="D106" s="94" t="s">
        <v>171</v>
      </c>
      <c r="E106" s="94" t="s">
        <v>172</v>
      </c>
      <c r="F106" s="94" t="s">
        <v>172</v>
      </c>
      <c r="G106" s="94" t="s">
        <v>173</v>
      </c>
      <c r="H106" s="95" t="s">
        <v>496</v>
      </c>
      <c r="I106" s="96">
        <v>12049231</v>
      </c>
      <c r="J106" s="96">
        <v>7225628</v>
      </c>
      <c r="K106" s="96">
        <v>4823603</v>
      </c>
      <c r="L106" s="97">
        <v>0</v>
      </c>
      <c r="M106" s="96">
        <v>0</v>
      </c>
      <c r="N106" s="96"/>
      <c r="O106" s="96">
        <v>0</v>
      </c>
      <c r="P106" s="122">
        <f t="shared" si="5"/>
        <v>0</v>
      </c>
      <c r="Q106" s="111"/>
      <c r="R106" s="129" t="s">
        <v>24</v>
      </c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2">
        <f t="shared" si="6"/>
        <v>0</v>
      </c>
      <c r="AR106" s="164">
        <f t="shared" si="7"/>
        <v>0</v>
      </c>
    </row>
    <row r="107" spans="1:44" ht="12.75" customHeight="1">
      <c r="A107" s="22" t="s">
        <v>18</v>
      </c>
      <c r="B107" s="22" t="s">
        <v>19</v>
      </c>
      <c r="C107" s="22" t="s">
        <v>20</v>
      </c>
      <c r="D107" s="22" t="s">
        <v>188</v>
      </c>
      <c r="E107" s="22" t="s">
        <v>189</v>
      </c>
      <c r="F107" s="22" t="s">
        <v>189</v>
      </c>
      <c r="G107" s="22" t="s">
        <v>190</v>
      </c>
      <c r="H107" s="23" t="s">
        <v>490</v>
      </c>
      <c r="I107" s="24">
        <v>-235149</v>
      </c>
      <c r="J107" s="24">
        <v>0</v>
      </c>
      <c r="K107" s="24">
        <v>-235149</v>
      </c>
      <c r="L107" s="90">
        <v>98977</v>
      </c>
      <c r="M107" s="24">
        <v>1</v>
      </c>
      <c r="N107" s="24"/>
      <c r="O107" s="24">
        <v>0</v>
      </c>
      <c r="P107" s="121">
        <f t="shared" si="5"/>
        <v>98978</v>
      </c>
      <c r="Q107" s="113">
        <v>1</v>
      </c>
      <c r="R107" s="135">
        <v>334127</v>
      </c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7">
        <f>SUM(R107:AP108)</f>
        <v>98978</v>
      </c>
      <c r="AR107" s="164">
        <f t="shared" si="7"/>
        <v>0</v>
      </c>
    </row>
    <row r="108" spans="1:44" ht="12.75" customHeight="1">
      <c r="A108" s="22" t="s">
        <v>18</v>
      </c>
      <c r="B108" s="22" t="s">
        <v>19</v>
      </c>
      <c r="C108" s="22" t="s">
        <v>20</v>
      </c>
      <c r="D108" s="22" t="s">
        <v>188</v>
      </c>
      <c r="E108" s="22" t="s">
        <v>189</v>
      </c>
      <c r="F108" s="22" t="s">
        <v>189</v>
      </c>
      <c r="G108" s="22" t="s">
        <v>190</v>
      </c>
      <c r="H108" s="23" t="s">
        <v>496</v>
      </c>
      <c r="I108" s="24">
        <v>1526147</v>
      </c>
      <c r="J108" s="24">
        <v>1526147</v>
      </c>
      <c r="K108" s="24">
        <v>0</v>
      </c>
      <c r="L108" s="90">
        <v>0</v>
      </c>
      <c r="M108" s="24">
        <v>0</v>
      </c>
      <c r="N108" s="24"/>
      <c r="O108" s="24">
        <v>0</v>
      </c>
      <c r="P108" s="123">
        <f t="shared" si="5"/>
        <v>0</v>
      </c>
      <c r="Q108" s="113">
        <v>2</v>
      </c>
      <c r="R108" s="135">
        <v>-235149</v>
      </c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2">
        <v>0</v>
      </c>
      <c r="AR108" s="164">
        <f t="shared" si="7"/>
        <v>0</v>
      </c>
    </row>
    <row r="109" spans="1:44" s="108" customFormat="1" ht="12.75" customHeight="1">
      <c r="A109" s="104" t="s">
        <v>18</v>
      </c>
      <c r="B109" s="104" t="s">
        <v>19</v>
      </c>
      <c r="C109" s="104" t="s">
        <v>20</v>
      </c>
      <c r="D109" s="104" t="s">
        <v>309</v>
      </c>
      <c r="E109" s="104" t="s">
        <v>189</v>
      </c>
      <c r="F109" s="104" t="s">
        <v>310</v>
      </c>
      <c r="G109" s="104" t="s">
        <v>311</v>
      </c>
      <c r="H109" s="105" t="s">
        <v>490</v>
      </c>
      <c r="I109" s="106">
        <v>1212379</v>
      </c>
      <c r="J109" s="106">
        <v>0</v>
      </c>
      <c r="K109" s="106">
        <v>1212379</v>
      </c>
      <c r="L109" s="107">
        <v>33041</v>
      </c>
      <c r="M109" s="106">
        <v>2</v>
      </c>
      <c r="N109" s="106"/>
      <c r="O109" s="106">
        <v>0</v>
      </c>
      <c r="P109" s="122">
        <f t="shared" si="5"/>
        <v>33043</v>
      </c>
      <c r="Q109" s="114">
        <v>1</v>
      </c>
      <c r="R109" s="138">
        <v>-1315981</v>
      </c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>
        <v>136645</v>
      </c>
      <c r="AO109" s="139"/>
      <c r="AP109" s="139"/>
      <c r="AQ109" s="137">
        <f>SUM(R109:AP110)</f>
        <v>33043</v>
      </c>
      <c r="AR109" s="164">
        <f t="shared" si="7"/>
        <v>0</v>
      </c>
    </row>
    <row r="110" spans="1:44" s="109" customFormat="1" ht="12.75" customHeight="1">
      <c r="A110" s="94" t="s">
        <v>18</v>
      </c>
      <c r="B110" s="94" t="s">
        <v>19</v>
      </c>
      <c r="C110" s="94" t="s">
        <v>20</v>
      </c>
      <c r="D110" s="94" t="s">
        <v>309</v>
      </c>
      <c r="E110" s="94" t="s">
        <v>189</v>
      </c>
      <c r="F110" s="94" t="s">
        <v>310</v>
      </c>
      <c r="G110" s="94" t="s">
        <v>311</v>
      </c>
      <c r="H110" s="95" t="s">
        <v>496</v>
      </c>
      <c r="I110" s="96">
        <v>308460</v>
      </c>
      <c r="J110" s="96">
        <v>171815</v>
      </c>
      <c r="K110" s="96">
        <v>136645</v>
      </c>
      <c r="L110" s="97">
        <v>0</v>
      </c>
      <c r="M110" s="96">
        <v>0</v>
      </c>
      <c r="N110" s="96"/>
      <c r="O110" s="96">
        <v>0</v>
      </c>
      <c r="P110" s="122">
        <f t="shared" si="5"/>
        <v>0</v>
      </c>
      <c r="Q110" s="111">
        <v>2</v>
      </c>
      <c r="R110" s="129">
        <v>1212379</v>
      </c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2">
        <v>0</v>
      </c>
      <c r="AR110" s="164">
        <f t="shared" si="7"/>
        <v>0</v>
      </c>
    </row>
    <row r="111" spans="1:44" ht="12.75" customHeight="1">
      <c r="A111" s="22" t="s">
        <v>18</v>
      </c>
      <c r="B111" s="22" t="s">
        <v>19</v>
      </c>
      <c r="C111" s="22" t="s">
        <v>20</v>
      </c>
      <c r="D111" s="22" t="s">
        <v>313</v>
      </c>
      <c r="E111" s="22" t="s">
        <v>314</v>
      </c>
      <c r="F111" s="22" t="s">
        <v>314</v>
      </c>
      <c r="G111" s="22" t="s">
        <v>315</v>
      </c>
      <c r="H111" s="23" t="s">
        <v>496</v>
      </c>
      <c r="I111" s="24">
        <v>110261</v>
      </c>
      <c r="J111" s="24">
        <v>5488</v>
      </c>
      <c r="K111" s="24">
        <v>104773</v>
      </c>
      <c r="L111" s="90">
        <v>24925</v>
      </c>
      <c r="M111" s="24">
        <v>0</v>
      </c>
      <c r="N111" s="24">
        <v>79848</v>
      </c>
      <c r="O111" s="24">
        <v>0</v>
      </c>
      <c r="P111" s="124">
        <f t="shared" si="5"/>
        <v>104773</v>
      </c>
      <c r="Q111" s="113">
        <v>6</v>
      </c>
      <c r="R111" s="135" t="s">
        <v>24</v>
      </c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>
        <v>104773</v>
      </c>
      <c r="AO111" s="136"/>
      <c r="AP111" s="136"/>
      <c r="AQ111" s="132">
        <f t="shared" si="6"/>
        <v>104773</v>
      </c>
      <c r="AR111" s="164">
        <f t="shared" si="7"/>
        <v>0</v>
      </c>
    </row>
    <row r="112" spans="1:44" s="103" customFormat="1" ht="12.75" customHeight="1">
      <c r="A112" s="99" t="s">
        <v>18</v>
      </c>
      <c r="B112" s="99" t="s">
        <v>19</v>
      </c>
      <c r="C112" s="99" t="s">
        <v>20</v>
      </c>
      <c r="D112" s="99" t="s">
        <v>313</v>
      </c>
      <c r="E112" s="99" t="s">
        <v>317</v>
      </c>
      <c r="F112" s="99" t="s">
        <v>317</v>
      </c>
      <c r="G112" s="99" t="s">
        <v>318</v>
      </c>
      <c r="H112" s="100" t="s">
        <v>496</v>
      </c>
      <c r="I112" s="101">
        <v>189678</v>
      </c>
      <c r="J112" s="101">
        <v>186196</v>
      </c>
      <c r="K112" s="101">
        <v>3482</v>
      </c>
      <c r="L112" s="102">
        <v>3482</v>
      </c>
      <c r="M112" s="101">
        <v>0</v>
      </c>
      <c r="N112" s="101"/>
      <c r="O112" s="101">
        <v>0</v>
      </c>
      <c r="P112" s="124">
        <f t="shared" si="5"/>
        <v>3482</v>
      </c>
      <c r="Q112" s="112"/>
      <c r="R112" s="133" t="s">
        <v>24</v>
      </c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>
        <v>3482</v>
      </c>
      <c r="AO112" s="134"/>
      <c r="AP112" s="134"/>
      <c r="AQ112" s="132">
        <f t="shared" si="6"/>
        <v>3482</v>
      </c>
      <c r="AR112" s="164">
        <f t="shared" si="7"/>
        <v>0</v>
      </c>
    </row>
    <row r="113" spans="1:44" s="103" customFormat="1" ht="12.75" customHeight="1">
      <c r="A113" s="99" t="s">
        <v>18</v>
      </c>
      <c r="B113" s="99" t="s">
        <v>19</v>
      </c>
      <c r="C113" s="99" t="s">
        <v>20</v>
      </c>
      <c r="D113" s="99" t="s">
        <v>319</v>
      </c>
      <c r="E113" s="99" t="s">
        <v>326</v>
      </c>
      <c r="F113" s="99" t="s">
        <v>326</v>
      </c>
      <c r="G113" s="99" t="s">
        <v>327</v>
      </c>
      <c r="H113" s="100" t="s">
        <v>519</v>
      </c>
      <c r="I113" s="101">
        <v>69034</v>
      </c>
      <c r="J113" s="101">
        <v>188</v>
      </c>
      <c r="K113" s="101">
        <v>68846</v>
      </c>
      <c r="L113" s="102">
        <v>68845</v>
      </c>
      <c r="M113" s="101">
        <v>1</v>
      </c>
      <c r="N113" s="101"/>
      <c r="O113" s="101">
        <v>0</v>
      </c>
      <c r="P113" s="124">
        <f t="shared" si="5"/>
        <v>68846</v>
      </c>
      <c r="Q113" s="112"/>
      <c r="R113" s="133" t="s">
        <v>24</v>
      </c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>
        <v>68846</v>
      </c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2">
        <f t="shared" si="6"/>
        <v>68846</v>
      </c>
      <c r="AR113" s="164">
        <f t="shared" si="7"/>
        <v>0</v>
      </c>
    </row>
    <row r="114" spans="1:44" s="103" customFormat="1" ht="12.75" customHeight="1">
      <c r="A114" s="99" t="s">
        <v>18</v>
      </c>
      <c r="B114" s="99" t="s">
        <v>19</v>
      </c>
      <c r="C114" s="99" t="s">
        <v>20</v>
      </c>
      <c r="D114" s="99" t="s">
        <v>328</v>
      </c>
      <c r="E114" s="99" t="s">
        <v>329</v>
      </c>
      <c r="F114" s="99" t="s">
        <v>329</v>
      </c>
      <c r="G114" s="99" t="s">
        <v>333</v>
      </c>
      <c r="H114" s="100" t="s">
        <v>498</v>
      </c>
      <c r="I114" s="101">
        <v>3892</v>
      </c>
      <c r="J114" s="101">
        <v>3892</v>
      </c>
      <c r="K114" s="101">
        <v>0</v>
      </c>
      <c r="L114" s="102">
        <v>3892</v>
      </c>
      <c r="M114" s="101">
        <v>0</v>
      </c>
      <c r="N114" s="101"/>
      <c r="O114" s="101">
        <v>-3892</v>
      </c>
      <c r="P114" s="124">
        <f t="shared" si="5"/>
        <v>0</v>
      </c>
      <c r="Q114" s="112">
        <v>3</v>
      </c>
      <c r="R114" s="133">
        <v>3892</v>
      </c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>
        <v>-3892</v>
      </c>
      <c r="AL114" s="134"/>
      <c r="AM114" s="134"/>
      <c r="AN114" s="134"/>
      <c r="AO114" s="134"/>
      <c r="AP114" s="134"/>
      <c r="AQ114" s="132">
        <f t="shared" si="6"/>
        <v>0</v>
      </c>
      <c r="AR114" s="164">
        <f t="shared" si="7"/>
        <v>0</v>
      </c>
    </row>
    <row r="115" spans="1:44" ht="12.75" customHeight="1">
      <c r="A115" s="22" t="s">
        <v>18</v>
      </c>
      <c r="B115" s="22" t="s">
        <v>19</v>
      </c>
      <c r="C115" s="22" t="s">
        <v>20</v>
      </c>
      <c r="D115" s="22" t="s">
        <v>523</v>
      </c>
      <c r="E115" s="22" t="s">
        <v>524</v>
      </c>
      <c r="F115" s="22" t="s">
        <v>524</v>
      </c>
      <c r="G115" s="22" t="s">
        <v>525</v>
      </c>
      <c r="H115" s="23" t="s">
        <v>490</v>
      </c>
      <c r="I115" s="24">
        <v>-33176</v>
      </c>
      <c r="J115" s="24">
        <v>0</v>
      </c>
      <c r="K115" s="24">
        <v>-33176</v>
      </c>
      <c r="L115" s="90">
        <v>0</v>
      </c>
      <c r="M115" s="24">
        <v>0</v>
      </c>
      <c r="N115" s="24"/>
      <c r="O115" s="24">
        <v>0</v>
      </c>
      <c r="P115" s="122">
        <f t="shared" si="5"/>
        <v>0</v>
      </c>
      <c r="Q115" s="113">
        <v>3</v>
      </c>
      <c r="R115" s="135">
        <v>-33176</v>
      </c>
      <c r="S115" s="136"/>
      <c r="T115" s="136"/>
      <c r="U115" s="136"/>
      <c r="V115" s="136"/>
      <c r="W115" s="136">
        <v>33176</v>
      </c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40">
        <f t="shared" si="6"/>
        <v>0</v>
      </c>
      <c r="AR115" s="164">
        <f t="shared" si="7"/>
        <v>0</v>
      </c>
    </row>
    <row r="116" spans="1:44" ht="12.75" customHeight="1">
      <c r="A116" s="22" t="s">
        <v>18</v>
      </c>
      <c r="B116" s="22" t="s">
        <v>19</v>
      </c>
      <c r="C116" s="22" t="s">
        <v>20</v>
      </c>
      <c r="D116" s="22" t="s">
        <v>523</v>
      </c>
      <c r="E116" s="22" t="s">
        <v>524</v>
      </c>
      <c r="F116" s="22" t="s">
        <v>524</v>
      </c>
      <c r="G116" s="22" t="s">
        <v>525</v>
      </c>
      <c r="H116" s="23" t="s">
        <v>526</v>
      </c>
      <c r="I116" s="24">
        <v>33176</v>
      </c>
      <c r="J116" s="24">
        <v>0</v>
      </c>
      <c r="K116" s="24">
        <v>33176</v>
      </c>
      <c r="L116" s="90">
        <v>0</v>
      </c>
      <c r="M116" s="24">
        <v>0</v>
      </c>
      <c r="N116" s="24"/>
      <c r="O116" s="24">
        <v>0</v>
      </c>
      <c r="P116" s="122">
        <f t="shared" si="5"/>
        <v>0</v>
      </c>
      <c r="Q116" s="113"/>
      <c r="R116" s="135" t="s">
        <v>24</v>
      </c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2">
        <f t="shared" si="6"/>
        <v>0</v>
      </c>
      <c r="AR116" s="164">
        <f t="shared" si="7"/>
        <v>0</v>
      </c>
    </row>
    <row r="117" spans="1:44" s="108" customFormat="1" ht="12.75" customHeight="1">
      <c r="A117" s="104" t="s">
        <v>18</v>
      </c>
      <c r="B117" s="104" t="s">
        <v>19</v>
      </c>
      <c r="C117" s="104" t="s">
        <v>20</v>
      </c>
      <c r="D117" s="104" t="s">
        <v>334</v>
      </c>
      <c r="E117" s="104" t="s">
        <v>335</v>
      </c>
      <c r="F117" s="104" t="s">
        <v>335</v>
      </c>
      <c r="G117" s="104" t="s">
        <v>336</v>
      </c>
      <c r="H117" s="105" t="s">
        <v>490</v>
      </c>
      <c r="I117" s="106">
        <v>-46000</v>
      </c>
      <c r="J117" s="106">
        <v>0</v>
      </c>
      <c r="K117" s="106">
        <v>-46000</v>
      </c>
      <c r="L117" s="107">
        <v>3252596</v>
      </c>
      <c r="M117" s="106">
        <v>0</v>
      </c>
      <c r="N117" s="106"/>
      <c r="O117" s="106">
        <v>0</v>
      </c>
      <c r="P117" s="121">
        <f t="shared" si="5"/>
        <v>3252596</v>
      </c>
      <c r="Q117" s="114">
        <v>1</v>
      </c>
      <c r="R117" s="138">
        <v>102801</v>
      </c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>
        <v>3195795</v>
      </c>
      <c r="AO117" s="139"/>
      <c r="AP117" s="139"/>
      <c r="AQ117" s="137">
        <f>SUM(R117:AP118)</f>
        <v>3252596</v>
      </c>
      <c r="AR117" s="164">
        <f t="shared" si="7"/>
        <v>0</v>
      </c>
    </row>
    <row r="118" spans="1:44" s="109" customFormat="1" ht="12.75" customHeight="1">
      <c r="A118" s="94" t="s">
        <v>18</v>
      </c>
      <c r="B118" s="94" t="s">
        <v>19</v>
      </c>
      <c r="C118" s="94" t="s">
        <v>20</v>
      </c>
      <c r="D118" s="94" t="s">
        <v>334</v>
      </c>
      <c r="E118" s="94" t="s">
        <v>335</v>
      </c>
      <c r="F118" s="94" t="s">
        <v>335</v>
      </c>
      <c r="G118" s="94" t="s">
        <v>336</v>
      </c>
      <c r="H118" s="95" t="s">
        <v>496</v>
      </c>
      <c r="I118" s="96">
        <v>3411101</v>
      </c>
      <c r="J118" s="96">
        <v>215307</v>
      </c>
      <c r="K118" s="96">
        <v>3195794</v>
      </c>
      <c r="L118" s="97">
        <v>0</v>
      </c>
      <c r="M118" s="96">
        <v>0</v>
      </c>
      <c r="N118" s="96"/>
      <c r="O118" s="96">
        <v>0</v>
      </c>
      <c r="P118" s="123">
        <f t="shared" si="5"/>
        <v>0</v>
      </c>
      <c r="Q118" s="111">
        <v>2</v>
      </c>
      <c r="R118" s="129">
        <v>-46000</v>
      </c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2">
        <v>0</v>
      </c>
      <c r="AR118" s="164">
        <f t="shared" si="7"/>
        <v>0</v>
      </c>
    </row>
    <row r="119" spans="1:44" s="108" customFormat="1" ht="12.75" customHeight="1">
      <c r="A119" s="104" t="s">
        <v>18</v>
      </c>
      <c r="B119" s="104" t="s">
        <v>19</v>
      </c>
      <c r="C119" s="104" t="s">
        <v>20</v>
      </c>
      <c r="D119" s="104" t="s">
        <v>356</v>
      </c>
      <c r="E119" s="104" t="s">
        <v>357</v>
      </c>
      <c r="F119" s="104" t="s">
        <v>357</v>
      </c>
      <c r="G119" s="104" t="s">
        <v>361</v>
      </c>
      <c r="H119" s="105" t="s">
        <v>490</v>
      </c>
      <c r="I119" s="106">
        <v>-46031</v>
      </c>
      <c r="J119" s="106">
        <v>0</v>
      </c>
      <c r="K119" s="106">
        <v>-46031</v>
      </c>
      <c r="L119" s="107">
        <v>2380348</v>
      </c>
      <c r="M119" s="106">
        <v>1</v>
      </c>
      <c r="N119" s="106"/>
      <c r="O119" s="106">
        <v>0</v>
      </c>
      <c r="P119" s="122">
        <f t="shared" si="5"/>
        <v>2380349</v>
      </c>
      <c r="Q119" s="114">
        <v>1</v>
      </c>
      <c r="R119" s="138">
        <v>-180321</v>
      </c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>
        <v>2606701</v>
      </c>
      <c r="AO119" s="139"/>
      <c r="AP119" s="139"/>
      <c r="AQ119" s="137">
        <f>SUM(R119:AP120)</f>
        <v>2380349</v>
      </c>
      <c r="AR119" s="164">
        <f t="shared" si="7"/>
        <v>0</v>
      </c>
    </row>
    <row r="120" spans="1:44" s="109" customFormat="1" ht="12.75" customHeight="1">
      <c r="A120" s="94" t="s">
        <v>18</v>
      </c>
      <c r="B120" s="94" t="s">
        <v>19</v>
      </c>
      <c r="C120" s="94" t="s">
        <v>20</v>
      </c>
      <c r="D120" s="94" t="s">
        <v>356</v>
      </c>
      <c r="E120" s="94" t="s">
        <v>357</v>
      </c>
      <c r="F120" s="94" t="s">
        <v>357</v>
      </c>
      <c r="G120" s="94" t="s">
        <v>361</v>
      </c>
      <c r="H120" s="95" t="s">
        <v>496</v>
      </c>
      <c r="I120" s="96">
        <v>4080864</v>
      </c>
      <c r="J120" s="96">
        <v>1474163</v>
      </c>
      <c r="K120" s="96">
        <v>2606701</v>
      </c>
      <c r="L120" s="97">
        <v>0</v>
      </c>
      <c r="M120" s="96">
        <v>0</v>
      </c>
      <c r="N120" s="96"/>
      <c r="O120" s="96">
        <v>0</v>
      </c>
      <c r="P120" s="122">
        <f t="shared" si="5"/>
        <v>0</v>
      </c>
      <c r="Q120" s="111">
        <v>2</v>
      </c>
      <c r="R120" s="129">
        <v>-46031</v>
      </c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2">
        <v>0</v>
      </c>
      <c r="AR120" s="164">
        <f t="shared" si="7"/>
        <v>0</v>
      </c>
    </row>
    <row r="121" spans="1:44" ht="12.75" customHeight="1">
      <c r="A121" s="22" t="s">
        <v>18</v>
      </c>
      <c r="B121" s="22" t="s">
        <v>19</v>
      </c>
      <c r="C121" s="22" t="s">
        <v>20</v>
      </c>
      <c r="D121" s="22" t="s">
        <v>362</v>
      </c>
      <c r="E121" s="22" t="s">
        <v>363</v>
      </c>
      <c r="F121" s="22" t="s">
        <v>363</v>
      </c>
      <c r="G121" s="22" t="s">
        <v>364</v>
      </c>
      <c r="H121" s="23" t="s">
        <v>490</v>
      </c>
      <c r="I121" s="24">
        <v>-246</v>
      </c>
      <c r="J121" s="24">
        <v>0</v>
      </c>
      <c r="K121" s="24">
        <v>-246</v>
      </c>
      <c r="L121" s="90">
        <v>144040</v>
      </c>
      <c r="M121" s="24">
        <v>2</v>
      </c>
      <c r="N121" s="24"/>
      <c r="O121" s="24">
        <v>0</v>
      </c>
      <c r="P121" s="121">
        <f t="shared" si="5"/>
        <v>144042</v>
      </c>
      <c r="Q121" s="113">
        <v>1</v>
      </c>
      <c r="R121" s="135">
        <v>144288</v>
      </c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7">
        <f>SUM(R121:AP122)</f>
        <v>144042</v>
      </c>
      <c r="AR121" s="164">
        <f t="shared" si="7"/>
        <v>0</v>
      </c>
    </row>
    <row r="122" spans="1:44" ht="12.75" customHeight="1">
      <c r="A122" s="22" t="s">
        <v>18</v>
      </c>
      <c r="B122" s="22" t="s">
        <v>19</v>
      </c>
      <c r="C122" s="22" t="s">
        <v>20</v>
      </c>
      <c r="D122" s="22" t="s">
        <v>362</v>
      </c>
      <c r="E122" s="22" t="s">
        <v>363</v>
      </c>
      <c r="F122" s="22" t="s">
        <v>363</v>
      </c>
      <c r="G122" s="22" t="s">
        <v>364</v>
      </c>
      <c r="H122" s="23" t="s">
        <v>489</v>
      </c>
      <c r="I122" s="24">
        <v>580756</v>
      </c>
      <c r="J122" s="24">
        <v>580756</v>
      </c>
      <c r="K122" s="24">
        <v>0</v>
      </c>
      <c r="L122" s="90">
        <v>0</v>
      </c>
      <c r="M122" s="24">
        <v>0</v>
      </c>
      <c r="N122" s="24"/>
      <c r="O122" s="24">
        <v>0</v>
      </c>
      <c r="P122" s="123">
        <f t="shared" si="5"/>
        <v>0</v>
      </c>
      <c r="Q122" s="113">
        <v>2</v>
      </c>
      <c r="R122" s="135">
        <v>-246</v>
      </c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2">
        <v>0</v>
      </c>
      <c r="AR122" s="164">
        <f t="shared" si="7"/>
        <v>0</v>
      </c>
    </row>
    <row r="123" spans="1:44" s="108" customFormat="1" ht="12.75" customHeight="1">
      <c r="A123" s="104" t="s">
        <v>18</v>
      </c>
      <c r="B123" s="104" t="s">
        <v>19</v>
      </c>
      <c r="C123" s="104" t="s">
        <v>20</v>
      </c>
      <c r="D123" s="104" t="s">
        <v>368</v>
      </c>
      <c r="E123" s="104" t="s">
        <v>369</v>
      </c>
      <c r="F123" s="104" t="s">
        <v>369</v>
      </c>
      <c r="G123" s="104" t="s">
        <v>370</v>
      </c>
      <c r="H123" s="105" t="s">
        <v>490</v>
      </c>
      <c r="I123" s="106">
        <v>2500</v>
      </c>
      <c r="J123" s="106">
        <v>0</v>
      </c>
      <c r="K123" s="106">
        <v>2500</v>
      </c>
      <c r="L123" s="107">
        <v>39</v>
      </c>
      <c r="M123" s="106">
        <v>0</v>
      </c>
      <c r="N123" s="106"/>
      <c r="O123" s="106">
        <v>-39</v>
      </c>
      <c r="P123" s="122">
        <f t="shared" si="5"/>
        <v>0</v>
      </c>
      <c r="Q123" s="114"/>
      <c r="R123" s="138" t="s">
        <v>24</v>
      </c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40">
        <f t="shared" si="6"/>
        <v>0</v>
      </c>
      <c r="AR123" s="164">
        <f t="shared" si="7"/>
        <v>0</v>
      </c>
    </row>
    <row r="124" spans="1:44" s="109" customFormat="1" ht="12.75" customHeight="1">
      <c r="A124" s="94" t="s">
        <v>18</v>
      </c>
      <c r="B124" s="94" t="s">
        <v>19</v>
      </c>
      <c r="C124" s="94" t="s">
        <v>20</v>
      </c>
      <c r="D124" s="94" t="s">
        <v>368</v>
      </c>
      <c r="E124" s="94" t="s">
        <v>369</v>
      </c>
      <c r="F124" s="94" t="s">
        <v>369</v>
      </c>
      <c r="G124" s="94" t="s">
        <v>370</v>
      </c>
      <c r="H124" s="95" t="s">
        <v>489</v>
      </c>
      <c r="I124" s="96">
        <v>4207</v>
      </c>
      <c r="J124" s="96">
        <v>4207</v>
      </c>
      <c r="K124" s="96">
        <v>0</v>
      </c>
      <c r="L124" s="97">
        <v>0</v>
      </c>
      <c r="M124" s="96">
        <v>0</v>
      </c>
      <c r="N124" s="96"/>
      <c r="O124" s="96">
        <v>0</v>
      </c>
      <c r="P124" s="122">
        <f t="shared" si="5"/>
        <v>0</v>
      </c>
      <c r="Q124" s="111"/>
      <c r="R124" s="129" t="s">
        <v>24</v>
      </c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2">
        <f t="shared" si="6"/>
        <v>0</v>
      </c>
      <c r="AR124" s="164">
        <f t="shared" si="7"/>
        <v>0</v>
      </c>
    </row>
    <row r="125" spans="1:44" ht="12.75" customHeight="1">
      <c r="A125" s="22" t="s">
        <v>18</v>
      </c>
      <c r="B125" s="22" t="s">
        <v>19</v>
      </c>
      <c r="C125" s="22" t="s">
        <v>20</v>
      </c>
      <c r="D125" s="22" t="s">
        <v>371</v>
      </c>
      <c r="E125" s="22" t="s">
        <v>372</v>
      </c>
      <c r="F125" s="22" t="s">
        <v>372</v>
      </c>
      <c r="G125" s="22" t="s">
        <v>373</v>
      </c>
      <c r="H125" s="23" t="s">
        <v>489</v>
      </c>
      <c r="I125" s="24">
        <v>275000</v>
      </c>
      <c r="J125" s="24">
        <v>129615</v>
      </c>
      <c r="K125" s="24">
        <v>145385</v>
      </c>
      <c r="L125" s="90">
        <v>145385</v>
      </c>
      <c r="M125" s="24">
        <v>0</v>
      </c>
      <c r="N125" s="24"/>
      <c r="O125" s="24">
        <v>0</v>
      </c>
      <c r="P125" s="124">
        <f t="shared" si="5"/>
        <v>145385</v>
      </c>
      <c r="Q125" s="113"/>
      <c r="R125" s="135" t="s">
        <v>24</v>
      </c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>
        <v>145385</v>
      </c>
      <c r="AJ125" s="136"/>
      <c r="AK125" s="136"/>
      <c r="AL125" s="136"/>
      <c r="AM125" s="136"/>
      <c r="AN125" s="136"/>
      <c r="AO125" s="136"/>
      <c r="AP125" s="136"/>
      <c r="AQ125" s="132">
        <f t="shared" si="6"/>
        <v>145385</v>
      </c>
      <c r="AR125" s="164">
        <f t="shared" si="7"/>
        <v>0</v>
      </c>
    </row>
    <row r="126" spans="1:44" s="108" customFormat="1" ht="12.75" customHeight="1">
      <c r="A126" s="104" t="s">
        <v>18</v>
      </c>
      <c r="B126" s="104" t="s">
        <v>19</v>
      </c>
      <c r="C126" s="104" t="s">
        <v>20</v>
      </c>
      <c r="D126" s="104" t="s">
        <v>377</v>
      </c>
      <c r="E126" s="104" t="s">
        <v>378</v>
      </c>
      <c r="F126" s="104" t="s">
        <v>378</v>
      </c>
      <c r="G126" s="104" t="s">
        <v>379</v>
      </c>
      <c r="H126" s="105" t="s">
        <v>490</v>
      </c>
      <c r="I126" s="106">
        <v>-3299</v>
      </c>
      <c r="J126" s="106">
        <v>0</v>
      </c>
      <c r="K126" s="106">
        <v>-3299</v>
      </c>
      <c r="L126" s="107">
        <v>3690652</v>
      </c>
      <c r="M126" s="106">
        <v>0</v>
      </c>
      <c r="N126" s="106"/>
      <c r="O126" s="106">
        <v>0</v>
      </c>
      <c r="P126" s="121">
        <f t="shared" si="5"/>
        <v>3690652</v>
      </c>
      <c r="Q126" s="114">
        <v>1</v>
      </c>
      <c r="R126" s="138">
        <v>-3299</v>
      </c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>
        <v>487070</v>
      </c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>
        <v>2950591</v>
      </c>
      <c r="AO126" s="139"/>
      <c r="AP126" s="139"/>
      <c r="AQ126" s="140">
        <f>SUM(R126:AP128)</f>
        <v>3690652</v>
      </c>
      <c r="AR126" s="164">
        <f t="shared" si="7"/>
        <v>0</v>
      </c>
    </row>
    <row r="127" spans="1:44" ht="12.75" customHeight="1">
      <c r="A127" s="22" t="s">
        <v>18</v>
      </c>
      <c r="B127" s="22" t="s">
        <v>19</v>
      </c>
      <c r="C127" s="22" t="s">
        <v>20</v>
      </c>
      <c r="D127" s="22" t="s">
        <v>377</v>
      </c>
      <c r="E127" s="22" t="s">
        <v>378</v>
      </c>
      <c r="F127" s="22" t="s">
        <v>378</v>
      </c>
      <c r="G127" s="22" t="s">
        <v>379</v>
      </c>
      <c r="H127" s="23" t="s">
        <v>497</v>
      </c>
      <c r="I127" s="24">
        <v>487070</v>
      </c>
      <c r="J127" s="24">
        <v>0</v>
      </c>
      <c r="K127" s="24">
        <v>487070</v>
      </c>
      <c r="L127" s="90">
        <v>0</v>
      </c>
      <c r="M127" s="24">
        <v>0</v>
      </c>
      <c r="N127" s="24"/>
      <c r="O127" s="24">
        <v>0</v>
      </c>
      <c r="P127" s="122">
        <f t="shared" si="5"/>
        <v>0</v>
      </c>
      <c r="Q127" s="113">
        <v>2</v>
      </c>
      <c r="R127" s="135">
        <v>256290</v>
      </c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40">
        <v>0</v>
      </c>
      <c r="AR127" s="164">
        <f t="shared" si="7"/>
        <v>0</v>
      </c>
    </row>
    <row r="128" spans="1:44" ht="12.75" customHeight="1">
      <c r="A128" s="22" t="s">
        <v>18</v>
      </c>
      <c r="B128" s="22" t="s">
        <v>19</v>
      </c>
      <c r="C128" s="22" t="s">
        <v>20</v>
      </c>
      <c r="D128" s="22" t="s">
        <v>377</v>
      </c>
      <c r="E128" s="22" t="s">
        <v>378</v>
      </c>
      <c r="F128" s="22" t="s">
        <v>378</v>
      </c>
      <c r="G128" s="22" t="s">
        <v>379</v>
      </c>
      <c r="H128" s="23" t="s">
        <v>496</v>
      </c>
      <c r="I128" s="24">
        <v>4712713</v>
      </c>
      <c r="J128" s="24">
        <v>1762122</v>
      </c>
      <c r="K128" s="24">
        <v>2950591</v>
      </c>
      <c r="L128" s="90">
        <v>0</v>
      </c>
      <c r="M128" s="24">
        <v>0</v>
      </c>
      <c r="N128" s="24"/>
      <c r="O128" s="24">
        <v>0</v>
      </c>
      <c r="P128" s="123">
        <f t="shared" si="5"/>
        <v>0</v>
      </c>
      <c r="Q128" s="113">
        <v>3</v>
      </c>
      <c r="R128" s="135" t="s">
        <v>24</v>
      </c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2">
        <f t="shared" si="6"/>
        <v>0</v>
      </c>
      <c r="AR128" s="164">
        <f t="shared" si="7"/>
        <v>0</v>
      </c>
    </row>
    <row r="129" spans="1:44" s="108" customFormat="1" ht="12.75" customHeight="1">
      <c r="A129" s="104" t="s">
        <v>18</v>
      </c>
      <c r="B129" s="104" t="s">
        <v>19</v>
      </c>
      <c r="C129" s="104" t="s">
        <v>20</v>
      </c>
      <c r="D129" s="104" t="s">
        <v>389</v>
      </c>
      <c r="E129" s="104" t="s">
        <v>408</v>
      </c>
      <c r="F129" s="104" t="s">
        <v>408</v>
      </c>
      <c r="G129" s="104" t="s">
        <v>415</v>
      </c>
      <c r="H129" s="105" t="s">
        <v>490</v>
      </c>
      <c r="I129" s="106">
        <v>-1833401</v>
      </c>
      <c r="J129" s="106">
        <v>0</v>
      </c>
      <c r="K129" s="106">
        <v>-1833401</v>
      </c>
      <c r="L129" s="107">
        <v>3979844</v>
      </c>
      <c r="M129" s="106">
        <v>0</v>
      </c>
      <c r="N129" s="106"/>
      <c r="O129" s="106">
        <v>0</v>
      </c>
      <c r="P129" s="122">
        <f t="shared" si="5"/>
        <v>3979844</v>
      </c>
      <c r="Q129" s="114">
        <v>1</v>
      </c>
      <c r="R129" s="138">
        <v>1801319</v>
      </c>
      <c r="S129" s="139"/>
      <c r="T129" s="139"/>
      <c r="U129" s="139"/>
      <c r="V129" s="139"/>
      <c r="W129" s="139"/>
      <c r="X129" s="139"/>
      <c r="Y129" s="139"/>
      <c r="Z129" s="139">
        <v>-310789</v>
      </c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>
        <v>3035715</v>
      </c>
      <c r="AO129" s="139"/>
      <c r="AP129" s="139">
        <v>1287000</v>
      </c>
      <c r="AQ129" s="140">
        <f>SUM(R129:AP132)</f>
        <v>3979844</v>
      </c>
      <c r="AR129" s="164">
        <f t="shared" si="7"/>
        <v>0</v>
      </c>
    </row>
    <row r="130" spans="1:44" ht="12.75" customHeight="1">
      <c r="A130" s="22" t="s">
        <v>18</v>
      </c>
      <c r="B130" s="22" t="s">
        <v>19</v>
      </c>
      <c r="C130" s="22" t="s">
        <v>20</v>
      </c>
      <c r="D130" s="22" t="s">
        <v>389</v>
      </c>
      <c r="E130" s="22" t="s">
        <v>408</v>
      </c>
      <c r="F130" s="22" t="s">
        <v>408</v>
      </c>
      <c r="G130" s="22" t="s">
        <v>415</v>
      </c>
      <c r="H130" s="23" t="s">
        <v>495</v>
      </c>
      <c r="I130" s="24">
        <v>1582500</v>
      </c>
      <c r="J130" s="24">
        <v>1893289</v>
      </c>
      <c r="K130" s="24">
        <v>-310789</v>
      </c>
      <c r="L130" s="90">
        <v>0</v>
      </c>
      <c r="M130" s="24">
        <v>0</v>
      </c>
      <c r="N130" s="24"/>
      <c r="O130" s="24">
        <v>0</v>
      </c>
      <c r="P130" s="122">
        <f t="shared" si="5"/>
        <v>0</v>
      </c>
      <c r="Q130" s="113">
        <v>2</v>
      </c>
      <c r="R130" s="135">
        <v>-1833401</v>
      </c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40">
        <v>0</v>
      </c>
      <c r="AR130" s="164">
        <f t="shared" si="7"/>
        <v>0</v>
      </c>
    </row>
    <row r="131" spans="1:44" ht="12.75" customHeight="1">
      <c r="A131" s="22" t="s">
        <v>18</v>
      </c>
      <c r="B131" s="22" t="s">
        <v>19</v>
      </c>
      <c r="C131" s="22" t="s">
        <v>20</v>
      </c>
      <c r="D131" s="22" t="s">
        <v>389</v>
      </c>
      <c r="E131" s="22" t="s">
        <v>408</v>
      </c>
      <c r="F131" s="22" t="s">
        <v>408</v>
      </c>
      <c r="G131" s="22" t="s">
        <v>415</v>
      </c>
      <c r="H131" s="23" t="s">
        <v>496</v>
      </c>
      <c r="I131" s="24">
        <v>3500000</v>
      </c>
      <c r="J131" s="24">
        <v>464285</v>
      </c>
      <c r="K131" s="24">
        <v>3035715</v>
      </c>
      <c r="L131" s="90">
        <v>0</v>
      </c>
      <c r="M131" s="24">
        <v>0</v>
      </c>
      <c r="N131" s="24"/>
      <c r="O131" s="24">
        <v>0</v>
      </c>
      <c r="P131" s="122">
        <f t="shared" si="5"/>
        <v>0</v>
      </c>
      <c r="Q131" s="113">
        <v>3</v>
      </c>
      <c r="R131" s="135" t="s">
        <v>24</v>
      </c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40">
        <f t="shared" si="6"/>
        <v>0</v>
      </c>
      <c r="AR131" s="164">
        <f t="shared" si="7"/>
        <v>0</v>
      </c>
    </row>
    <row r="132" spans="1:44" s="109" customFormat="1" ht="12.75" customHeight="1">
      <c r="A132" s="94" t="s">
        <v>18</v>
      </c>
      <c r="B132" s="94" t="s">
        <v>19</v>
      </c>
      <c r="C132" s="94" t="s">
        <v>20</v>
      </c>
      <c r="D132" s="94" t="s">
        <v>389</v>
      </c>
      <c r="E132" s="94" t="s">
        <v>408</v>
      </c>
      <c r="F132" s="94" t="s">
        <v>408</v>
      </c>
      <c r="G132" s="94" t="s">
        <v>415</v>
      </c>
      <c r="H132" s="95" t="s">
        <v>527</v>
      </c>
      <c r="I132" s="96">
        <v>1287000</v>
      </c>
      <c r="J132" s="96">
        <v>0</v>
      </c>
      <c r="K132" s="96">
        <v>1287000</v>
      </c>
      <c r="L132" s="97">
        <v>0</v>
      </c>
      <c r="M132" s="96">
        <v>0</v>
      </c>
      <c r="N132" s="96"/>
      <c r="O132" s="96">
        <v>0</v>
      </c>
      <c r="P132" s="123">
        <f t="shared" si="5"/>
        <v>0</v>
      </c>
      <c r="Q132" s="111"/>
      <c r="R132" s="129" t="s">
        <v>24</v>
      </c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2">
        <f t="shared" si="6"/>
        <v>0</v>
      </c>
      <c r="AR132" s="164">
        <f t="shared" si="7"/>
        <v>0</v>
      </c>
    </row>
    <row r="133" spans="1:44" ht="12.75" customHeight="1">
      <c r="A133" s="22" t="s">
        <v>18</v>
      </c>
      <c r="B133" s="22" t="s">
        <v>19</v>
      </c>
      <c r="C133" s="22" t="s">
        <v>20</v>
      </c>
      <c r="D133" s="22" t="s">
        <v>417</v>
      </c>
      <c r="E133" s="22" t="s">
        <v>418</v>
      </c>
      <c r="F133" s="22" t="s">
        <v>418</v>
      </c>
      <c r="G133" s="22" t="s">
        <v>419</v>
      </c>
      <c r="H133" s="23" t="s">
        <v>490</v>
      </c>
      <c r="I133" s="24">
        <v>16318</v>
      </c>
      <c r="J133" s="24">
        <v>0</v>
      </c>
      <c r="K133" s="24">
        <v>16318</v>
      </c>
      <c r="L133" s="90">
        <v>16318</v>
      </c>
      <c r="M133" s="24">
        <v>0</v>
      </c>
      <c r="N133" s="24"/>
      <c r="O133" s="24">
        <v>0</v>
      </c>
      <c r="P133" s="122">
        <f t="shared" si="5"/>
        <v>16318</v>
      </c>
      <c r="Q133" s="113"/>
      <c r="R133" s="135" t="s">
        <v>24</v>
      </c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>
        <v>16318</v>
      </c>
      <c r="AJ133" s="136"/>
      <c r="AK133" s="136"/>
      <c r="AL133" s="136"/>
      <c r="AM133" s="136"/>
      <c r="AN133" s="136"/>
      <c r="AO133" s="136"/>
      <c r="AP133" s="136"/>
      <c r="AQ133" s="132">
        <f t="shared" si="6"/>
        <v>16318</v>
      </c>
      <c r="AR133" s="164">
        <f t="shared" si="7"/>
        <v>0</v>
      </c>
    </row>
    <row r="134" spans="1:44" s="108" customFormat="1" ht="12.75" customHeight="1">
      <c r="A134" s="104" t="s">
        <v>18</v>
      </c>
      <c r="B134" s="104" t="s">
        <v>19</v>
      </c>
      <c r="C134" s="104" t="s">
        <v>20</v>
      </c>
      <c r="D134" s="104" t="s">
        <v>420</v>
      </c>
      <c r="E134" s="104" t="s">
        <v>421</v>
      </c>
      <c r="F134" s="104" t="s">
        <v>421</v>
      </c>
      <c r="G134" s="104" t="s">
        <v>422</v>
      </c>
      <c r="H134" s="105" t="s">
        <v>490</v>
      </c>
      <c r="I134" s="106">
        <v>87420</v>
      </c>
      <c r="J134" s="106">
        <v>0</v>
      </c>
      <c r="K134" s="106">
        <v>87420</v>
      </c>
      <c r="L134" s="107">
        <v>7122</v>
      </c>
      <c r="M134" s="106">
        <v>0</v>
      </c>
      <c r="N134" s="106"/>
      <c r="O134" s="106">
        <v>0</v>
      </c>
      <c r="P134" s="121">
        <f t="shared" si="5"/>
        <v>7122</v>
      </c>
      <c r="Q134" s="114">
        <v>1</v>
      </c>
      <c r="R134" s="138">
        <v>-65141</v>
      </c>
      <c r="S134" s="139"/>
      <c r="T134" s="139"/>
      <c r="U134" s="139"/>
      <c r="V134" s="139"/>
      <c r="W134" s="139"/>
      <c r="X134" s="139"/>
      <c r="Y134" s="139"/>
      <c r="Z134" s="139"/>
      <c r="AA134" s="139">
        <v>-11771</v>
      </c>
      <c r="AB134" s="139"/>
      <c r="AC134" s="139"/>
      <c r="AD134" s="139"/>
      <c r="AE134" s="139"/>
      <c r="AF134" s="139"/>
      <c r="AG134" s="139"/>
      <c r="AH134" s="139"/>
      <c r="AI134" s="139"/>
      <c r="AJ134" s="139">
        <v>-3386</v>
      </c>
      <c r="AK134" s="139"/>
      <c r="AL134" s="139"/>
      <c r="AM134" s="139"/>
      <c r="AN134" s="139"/>
      <c r="AO134" s="139"/>
      <c r="AP134" s="139"/>
      <c r="AQ134" s="140">
        <f>SUM(R134:AP136)</f>
        <v>7122</v>
      </c>
      <c r="AR134" s="164">
        <f t="shared" si="7"/>
        <v>0</v>
      </c>
    </row>
    <row r="135" spans="1:44" ht="12.75" customHeight="1">
      <c r="A135" s="22" t="s">
        <v>18</v>
      </c>
      <c r="B135" s="22" t="s">
        <v>19</v>
      </c>
      <c r="C135" s="22" t="s">
        <v>20</v>
      </c>
      <c r="D135" s="22" t="s">
        <v>420</v>
      </c>
      <c r="E135" s="22" t="s">
        <v>421</v>
      </c>
      <c r="F135" s="22" t="s">
        <v>421</v>
      </c>
      <c r="G135" s="22" t="s">
        <v>422</v>
      </c>
      <c r="H135" s="23" t="s">
        <v>512</v>
      </c>
      <c r="I135" s="24">
        <v>0</v>
      </c>
      <c r="J135" s="24">
        <v>11771</v>
      </c>
      <c r="K135" s="24">
        <v>-11771</v>
      </c>
      <c r="L135" s="90">
        <v>0</v>
      </c>
      <c r="M135" s="24">
        <v>0</v>
      </c>
      <c r="N135" s="24"/>
      <c r="O135" s="24">
        <v>0</v>
      </c>
      <c r="P135" s="122">
        <f t="shared" si="5"/>
        <v>0</v>
      </c>
      <c r="Q135" s="113">
        <v>2</v>
      </c>
      <c r="R135" s="135">
        <v>87420</v>
      </c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40">
        <v>0</v>
      </c>
      <c r="AR135" s="164">
        <f aca="true" t="shared" si="8" ref="AR135:AR160">P135-AQ135</f>
        <v>0</v>
      </c>
    </row>
    <row r="136" spans="1:44" s="109" customFormat="1" ht="12.75" customHeight="1">
      <c r="A136" s="94" t="s">
        <v>18</v>
      </c>
      <c r="B136" s="94" t="s">
        <v>19</v>
      </c>
      <c r="C136" s="94" t="s">
        <v>20</v>
      </c>
      <c r="D136" s="94" t="s">
        <v>420</v>
      </c>
      <c r="E136" s="94" t="s">
        <v>421</v>
      </c>
      <c r="F136" s="94" t="s">
        <v>421</v>
      </c>
      <c r="G136" s="94" t="s">
        <v>422</v>
      </c>
      <c r="H136" s="95" t="s">
        <v>528</v>
      </c>
      <c r="I136" s="96">
        <v>0</v>
      </c>
      <c r="J136" s="96">
        <v>3386</v>
      </c>
      <c r="K136" s="96">
        <v>-3386</v>
      </c>
      <c r="L136" s="97">
        <v>0</v>
      </c>
      <c r="M136" s="96">
        <v>0</v>
      </c>
      <c r="N136" s="96"/>
      <c r="O136" s="96">
        <v>0</v>
      </c>
      <c r="P136" s="123">
        <f aca="true" t="shared" si="9" ref="P136:P155">SUM(L136:O136)</f>
        <v>0</v>
      </c>
      <c r="Q136" s="111">
        <v>3</v>
      </c>
      <c r="R136" s="129" t="s">
        <v>24</v>
      </c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2">
        <f>SUM(R136:AP136)</f>
        <v>0</v>
      </c>
      <c r="AR136" s="164">
        <f t="shared" si="8"/>
        <v>0</v>
      </c>
    </row>
    <row r="137" spans="1:44" ht="12.75" customHeight="1">
      <c r="A137" s="22" t="s">
        <v>18</v>
      </c>
      <c r="B137" s="22" t="s">
        <v>19</v>
      </c>
      <c r="C137" s="22" t="s">
        <v>20</v>
      </c>
      <c r="D137" s="22" t="s">
        <v>426</v>
      </c>
      <c r="E137" s="22" t="s">
        <v>427</v>
      </c>
      <c r="F137" s="22" t="s">
        <v>427</v>
      </c>
      <c r="G137" s="22" t="s">
        <v>428</v>
      </c>
      <c r="H137" s="23" t="s">
        <v>490</v>
      </c>
      <c r="I137" s="24">
        <v>-9304</v>
      </c>
      <c r="J137" s="24">
        <v>0</v>
      </c>
      <c r="K137" s="24">
        <v>-9304</v>
      </c>
      <c r="L137" s="90">
        <v>14433</v>
      </c>
      <c r="M137" s="24">
        <v>0</v>
      </c>
      <c r="N137" s="24"/>
      <c r="O137" s="24">
        <v>0</v>
      </c>
      <c r="P137" s="122">
        <f t="shared" si="9"/>
        <v>14433</v>
      </c>
      <c r="Q137" s="113">
        <v>1</v>
      </c>
      <c r="R137" s="135">
        <v>10154</v>
      </c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>
        <v>13583</v>
      </c>
      <c r="AL137" s="136"/>
      <c r="AM137" s="136"/>
      <c r="AN137" s="136"/>
      <c r="AO137" s="136"/>
      <c r="AP137" s="136"/>
      <c r="AQ137" s="140">
        <f>SUM(R137:AP138)</f>
        <v>14433</v>
      </c>
      <c r="AR137" s="164">
        <f t="shared" si="8"/>
        <v>0</v>
      </c>
    </row>
    <row r="138" spans="1:44" ht="12.75" customHeight="1">
      <c r="A138" s="22" t="s">
        <v>18</v>
      </c>
      <c r="B138" s="22" t="s">
        <v>19</v>
      </c>
      <c r="C138" s="22" t="s">
        <v>20</v>
      </c>
      <c r="D138" s="22" t="s">
        <v>426</v>
      </c>
      <c r="E138" s="22" t="s">
        <v>427</v>
      </c>
      <c r="F138" s="22" t="s">
        <v>427</v>
      </c>
      <c r="G138" s="22" t="s">
        <v>428</v>
      </c>
      <c r="H138" s="23" t="s">
        <v>498</v>
      </c>
      <c r="I138" s="24">
        <v>26964</v>
      </c>
      <c r="J138" s="24">
        <v>13381</v>
      </c>
      <c r="K138" s="24">
        <v>13583</v>
      </c>
      <c r="L138" s="90">
        <v>0</v>
      </c>
      <c r="M138" s="24">
        <v>0</v>
      </c>
      <c r="N138" s="24"/>
      <c r="O138" s="24">
        <v>0</v>
      </c>
      <c r="P138" s="122">
        <f t="shared" si="9"/>
        <v>0</v>
      </c>
      <c r="Q138" s="113">
        <v>2</v>
      </c>
      <c r="R138" s="135">
        <v>-9304</v>
      </c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2">
        <v>0</v>
      </c>
      <c r="AR138" s="164">
        <f t="shared" si="8"/>
        <v>0</v>
      </c>
    </row>
    <row r="139" spans="1:44" s="108" customFormat="1" ht="12.75" customHeight="1">
      <c r="A139" s="104" t="s">
        <v>18</v>
      </c>
      <c r="B139" s="104" t="s">
        <v>19</v>
      </c>
      <c r="C139" s="104" t="s">
        <v>20</v>
      </c>
      <c r="D139" s="104" t="s">
        <v>430</v>
      </c>
      <c r="E139" s="104" t="s">
        <v>431</v>
      </c>
      <c r="F139" s="104" t="s">
        <v>431</v>
      </c>
      <c r="G139" s="104" t="s">
        <v>432</v>
      </c>
      <c r="H139" s="105" t="s">
        <v>490</v>
      </c>
      <c r="I139" s="106">
        <v>11244</v>
      </c>
      <c r="J139" s="106">
        <v>0</v>
      </c>
      <c r="K139" s="106">
        <v>11244</v>
      </c>
      <c r="L139" s="107">
        <v>11180</v>
      </c>
      <c r="M139" s="106">
        <v>0</v>
      </c>
      <c r="N139" s="106"/>
      <c r="O139" s="106">
        <v>0</v>
      </c>
      <c r="P139" s="121">
        <f t="shared" si="9"/>
        <v>11180</v>
      </c>
      <c r="Q139" s="114">
        <v>1</v>
      </c>
      <c r="R139" s="138">
        <v>-64</v>
      </c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40">
        <f>SUM(R139:AP140)</f>
        <v>11180</v>
      </c>
      <c r="AR139" s="164">
        <f t="shared" si="8"/>
        <v>0</v>
      </c>
    </row>
    <row r="140" spans="1:44" s="109" customFormat="1" ht="12.75" customHeight="1">
      <c r="A140" s="94"/>
      <c r="B140" s="94"/>
      <c r="C140" s="94"/>
      <c r="D140" s="94"/>
      <c r="E140" s="94"/>
      <c r="F140" s="94"/>
      <c r="G140" s="94"/>
      <c r="H140" s="95"/>
      <c r="I140" s="96"/>
      <c r="J140" s="96"/>
      <c r="K140" s="96"/>
      <c r="L140" s="97"/>
      <c r="M140" s="96"/>
      <c r="N140" s="96"/>
      <c r="O140" s="96"/>
      <c r="P140" s="123"/>
      <c r="Q140" s="111">
        <v>2</v>
      </c>
      <c r="R140" s="129">
        <v>11244</v>
      </c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2">
        <v>0</v>
      </c>
      <c r="AR140" s="164">
        <f t="shared" si="8"/>
        <v>0</v>
      </c>
    </row>
    <row r="141" spans="1:44" ht="12.75" customHeight="1">
      <c r="A141" s="22" t="s">
        <v>18</v>
      </c>
      <c r="B141" s="22" t="s">
        <v>19</v>
      </c>
      <c r="C141" s="22" t="s">
        <v>20</v>
      </c>
      <c r="D141" s="22" t="s">
        <v>433</v>
      </c>
      <c r="E141" s="22" t="s">
        <v>434</v>
      </c>
      <c r="F141" s="22" t="s">
        <v>434</v>
      </c>
      <c r="G141" s="22" t="s">
        <v>435</v>
      </c>
      <c r="H141" s="23" t="s">
        <v>490</v>
      </c>
      <c r="I141" s="24">
        <v>-373</v>
      </c>
      <c r="J141" s="24">
        <v>0</v>
      </c>
      <c r="K141" s="24">
        <v>-373</v>
      </c>
      <c r="L141" s="90">
        <v>176746</v>
      </c>
      <c r="M141" s="24">
        <v>0</v>
      </c>
      <c r="N141" s="24"/>
      <c r="O141" s="24">
        <v>0</v>
      </c>
      <c r="P141" s="122">
        <f t="shared" si="9"/>
        <v>176746</v>
      </c>
      <c r="Q141" s="113">
        <v>2</v>
      </c>
      <c r="R141" s="135">
        <v>-373</v>
      </c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>
        <v>177119</v>
      </c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40">
        <f>SUM(R141:AP142)</f>
        <v>176746</v>
      </c>
      <c r="AR141" s="164">
        <f t="shared" si="8"/>
        <v>0</v>
      </c>
    </row>
    <row r="142" spans="1:44" ht="12.75" customHeight="1">
      <c r="A142" s="22" t="s">
        <v>18</v>
      </c>
      <c r="B142" s="22" t="s">
        <v>19</v>
      </c>
      <c r="C142" s="22" t="s">
        <v>20</v>
      </c>
      <c r="D142" s="22" t="s">
        <v>433</v>
      </c>
      <c r="E142" s="22" t="s">
        <v>434</v>
      </c>
      <c r="F142" s="22" t="s">
        <v>434</v>
      </c>
      <c r="G142" s="22" t="s">
        <v>435</v>
      </c>
      <c r="H142" s="23" t="s">
        <v>519</v>
      </c>
      <c r="I142" s="24">
        <v>177119</v>
      </c>
      <c r="J142" s="24">
        <v>0</v>
      </c>
      <c r="K142" s="24">
        <v>177119</v>
      </c>
      <c r="L142" s="90">
        <v>0</v>
      </c>
      <c r="M142" s="24">
        <v>0</v>
      </c>
      <c r="N142" s="24"/>
      <c r="O142" s="24">
        <v>0</v>
      </c>
      <c r="P142" s="122">
        <f t="shared" si="9"/>
        <v>0</v>
      </c>
      <c r="Q142" s="113"/>
      <c r="R142" s="135" t="s">
        <v>24</v>
      </c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2">
        <f>SUM(R142:AP142)</f>
        <v>0</v>
      </c>
      <c r="AR142" s="164">
        <f t="shared" si="8"/>
        <v>0</v>
      </c>
    </row>
    <row r="143" spans="1:44" s="103" customFormat="1" ht="12.75" customHeight="1">
      <c r="A143" s="99" t="s">
        <v>18</v>
      </c>
      <c r="B143" s="99" t="s">
        <v>19</v>
      </c>
      <c r="C143" s="99" t="s">
        <v>20</v>
      </c>
      <c r="D143" s="99" t="s">
        <v>436</v>
      </c>
      <c r="E143" s="99" t="s">
        <v>437</v>
      </c>
      <c r="F143" s="99" t="s">
        <v>437</v>
      </c>
      <c r="G143" s="99" t="s">
        <v>438</v>
      </c>
      <c r="H143" s="100" t="s">
        <v>510</v>
      </c>
      <c r="I143" s="101">
        <v>2940470</v>
      </c>
      <c r="J143" s="101">
        <v>651478</v>
      </c>
      <c r="K143" s="101">
        <v>2288992</v>
      </c>
      <c r="L143" s="102">
        <v>2288992</v>
      </c>
      <c r="M143" s="101">
        <v>0</v>
      </c>
      <c r="N143" s="101"/>
      <c r="O143" s="101">
        <v>0</v>
      </c>
      <c r="P143" s="124">
        <f t="shared" si="9"/>
        <v>2288992</v>
      </c>
      <c r="Q143" s="112"/>
      <c r="R143" s="133" t="s">
        <v>24</v>
      </c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>
        <v>2288992</v>
      </c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2">
        <f>SUM(R143:AP143)</f>
        <v>2288992</v>
      </c>
      <c r="AR143" s="164">
        <f t="shared" si="8"/>
        <v>0</v>
      </c>
    </row>
    <row r="144" spans="1:44" ht="12.75" customHeight="1">
      <c r="A144" s="22" t="s">
        <v>18</v>
      </c>
      <c r="B144" s="22" t="s">
        <v>19</v>
      </c>
      <c r="C144" s="22" t="s">
        <v>20</v>
      </c>
      <c r="D144" s="22" t="s">
        <v>439</v>
      </c>
      <c r="E144" s="22" t="s">
        <v>440</v>
      </c>
      <c r="F144" s="22" t="s">
        <v>440</v>
      </c>
      <c r="G144" s="22" t="s">
        <v>529</v>
      </c>
      <c r="H144" s="23" t="s">
        <v>490</v>
      </c>
      <c r="I144" s="24">
        <v>28618</v>
      </c>
      <c r="J144" s="24">
        <v>0</v>
      </c>
      <c r="K144" s="24">
        <v>28618</v>
      </c>
      <c r="L144" s="90">
        <v>-13429</v>
      </c>
      <c r="M144" s="24">
        <v>0</v>
      </c>
      <c r="N144" s="24"/>
      <c r="O144" s="24">
        <v>13429</v>
      </c>
      <c r="P144" s="124">
        <f t="shared" si="9"/>
        <v>0</v>
      </c>
      <c r="Q144" s="113"/>
      <c r="R144" s="135" t="s">
        <v>24</v>
      </c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2">
        <f>SUM(R144:AP144)</f>
        <v>0</v>
      </c>
      <c r="AR144" s="164">
        <f t="shared" si="8"/>
        <v>0</v>
      </c>
    </row>
    <row r="145" spans="1:44" s="108" customFormat="1" ht="12.75" customHeight="1">
      <c r="A145" s="104" t="s">
        <v>18</v>
      </c>
      <c r="B145" s="104" t="s">
        <v>19</v>
      </c>
      <c r="C145" s="104" t="s">
        <v>20</v>
      </c>
      <c r="D145" s="104" t="s">
        <v>446</v>
      </c>
      <c r="E145" s="104" t="s">
        <v>447</v>
      </c>
      <c r="F145" s="104" t="s">
        <v>447</v>
      </c>
      <c r="G145" s="104" t="s">
        <v>459</v>
      </c>
      <c r="H145" s="105" t="s">
        <v>490</v>
      </c>
      <c r="I145" s="106">
        <v>220800</v>
      </c>
      <c r="J145" s="106">
        <v>0</v>
      </c>
      <c r="K145" s="106">
        <v>220800</v>
      </c>
      <c r="L145" s="107">
        <v>118583</v>
      </c>
      <c r="M145" s="106">
        <v>1</v>
      </c>
      <c r="N145" s="106"/>
      <c r="O145" s="106">
        <v>0</v>
      </c>
      <c r="P145" s="122">
        <f t="shared" si="9"/>
        <v>118584</v>
      </c>
      <c r="Q145" s="114">
        <v>1</v>
      </c>
      <c r="R145" s="138">
        <v>-102216</v>
      </c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40">
        <f>SUM(R145:AP147)</f>
        <v>118584</v>
      </c>
      <c r="AR145" s="164">
        <f t="shared" si="8"/>
        <v>0</v>
      </c>
    </row>
    <row r="146" spans="1:44" ht="12.75" customHeight="1">
      <c r="A146" s="22" t="s">
        <v>18</v>
      </c>
      <c r="B146" s="22" t="s">
        <v>19</v>
      </c>
      <c r="C146" s="22" t="s">
        <v>20</v>
      </c>
      <c r="D146" s="22" t="s">
        <v>446</v>
      </c>
      <c r="E146" s="22" t="s">
        <v>447</v>
      </c>
      <c r="F146" s="22" t="s">
        <v>447</v>
      </c>
      <c r="G146" s="22" t="s">
        <v>459</v>
      </c>
      <c r="H146" s="23" t="s">
        <v>530</v>
      </c>
      <c r="I146" s="24">
        <v>174344</v>
      </c>
      <c r="J146" s="24">
        <v>174344</v>
      </c>
      <c r="K146" s="24">
        <v>0</v>
      </c>
      <c r="L146" s="90">
        <v>0</v>
      </c>
      <c r="M146" s="24">
        <v>0</v>
      </c>
      <c r="N146" s="24"/>
      <c r="O146" s="24">
        <v>0</v>
      </c>
      <c r="P146" s="122">
        <f t="shared" si="9"/>
        <v>0</v>
      </c>
      <c r="Q146" s="113">
        <v>2</v>
      </c>
      <c r="R146" s="135">
        <v>220800</v>
      </c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40">
        <v>0</v>
      </c>
      <c r="AR146" s="164">
        <f t="shared" si="8"/>
        <v>0</v>
      </c>
    </row>
    <row r="147" spans="1:44" s="109" customFormat="1" ht="12.75" customHeight="1">
      <c r="A147" s="94" t="s">
        <v>18</v>
      </c>
      <c r="B147" s="94" t="s">
        <v>19</v>
      </c>
      <c r="C147" s="94" t="s">
        <v>20</v>
      </c>
      <c r="D147" s="94" t="s">
        <v>446</v>
      </c>
      <c r="E147" s="94" t="s">
        <v>447</v>
      </c>
      <c r="F147" s="94" t="s">
        <v>447</v>
      </c>
      <c r="G147" s="94" t="s">
        <v>459</v>
      </c>
      <c r="H147" s="95" t="s">
        <v>496</v>
      </c>
      <c r="I147" s="96">
        <v>-174344</v>
      </c>
      <c r="J147" s="96">
        <v>-174344</v>
      </c>
      <c r="K147" s="96">
        <v>0</v>
      </c>
      <c r="L147" s="97">
        <v>0</v>
      </c>
      <c r="M147" s="96">
        <v>0</v>
      </c>
      <c r="N147" s="96"/>
      <c r="O147" s="96">
        <v>0</v>
      </c>
      <c r="P147" s="122">
        <f t="shared" si="9"/>
        <v>0</v>
      </c>
      <c r="Q147" s="111"/>
      <c r="R147" s="129" t="s">
        <v>24</v>
      </c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2">
        <f>SUM(R147:AP147)</f>
        <v>0</v>
      </c>
      <c r="AR147" s="164">
        <f t="shared" si="8"/>
        <v>0</v>
      </c>
    </row>
    <row r="148" spans="1:44" ht="12.75" customHeight="1">
      <c r="A148" s="22" t="s">
        <v>18</v>
      </c>
      <c r="B148" s="22" t="s">
        <v>19</v>
      </c>
      <c r="C148" s="22" t="s">
        <v>20</v>
      </c>
      <c r="D148" s="22" t="s">
        <v>461</v>
      </c>
      <c r="E148" s="22" t="s">
        <v>462</v>
      </c>
      <c r="F148" s="22" t="s">
        <v>462</v>
      </c>
      <c r="G148" s="22" t="s">
        <v>463</v>
      </c>
      <c r="H148" s="23" t="s">
        <v>490</v>
      </c>
      <c r="I148" s="24">
        <v>15377</v>
      </c>
      <c r="J148" s="24">
        <v>0</v>
      </c>
      <c r="K148" s="24">
        <v>15377</v>
      </c>
      <c r="L148" s="90">
        <v>12145</v>
      </c>
      <c r="M148" s="24">
        <v>0</v>
      </c>
      <c r="N148" s="24"/>
      <c r="O148" s="24">
        <v>0</v>
      </c>
      <c r="P148" s="121">
        <f t="shared" si="9"/>
        <v>12145</v>
      </c>
      <c r="Q148" s="113">
        <v>1</v>
      </c>
      <c r="R148" s="135">
        <v>-3232</v>
      </c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40">
        <f>SUM(R148:AP149)</f>
        <v>12145</v>
      </c>
      <c r="AR148" s="164">
        <f t="shared" si="8"/>
        <v>0</v>
      </c>
    </row>
    <row r="149" spans="1:44" ht="12.75" customHeight="1">
      <c r="A149" s="22"/>
      <c r="B149" s="22"/>
      <c r="C149" s="22"/>
      <c r="D149" s="22"/>
      <c r="E149" s="22"/>
      <c r="F149" s="22"/>
      <c r="G149" s="22"/>
      <c r="H149" s="23"/>
      <c r="I149" s="24"/>
      <c r="J149" s="24"/>
      <c r="K149" s="24"/>
      <c r="L149" s="90"/>
      <c r="M149" s="24"/>
      <c r="N149" s="24"/>
      <c r="O149" s="24"/>
      <c r="P149" s="123"/>
      <c r="Q149" s="113">
        <v>2</v>
      </c>
      <c r="R149" s="135">
        <v>15377</v>
      </c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2">
        <v>0</v>
      </c>
      <c r="AR149" s="164"/>
    </row>
    <row r="150" spans="1:44" s="108" customFormat="1" ht="12.75" customHeight="1">
      <c r="A150" s="104" t="s">
        <v>18</v>
      </c>
      <c r="B150" s="104" t="s">
        <v>19</v>
      </c>
      <c r="C150" s="104" t="s">
        <v>20</v>
      </c>
      <c r="D150" s="104" t="s">
        <v>464</v>
      </c>
      <c r="E150" s="104" t="s">
        <v>465</v>
      </c>
      <c r="F150" s="104" t="s">
        <v>465</v>
      </c>
      <c r="G150" s="104" t="s">
        <v>466</v>
      </c>
      <c r="H150" s="105" t="s">
        <v>530</v>
      </c>
      <c r="I150" s="106">
        <v>2281</v>
      </c>
      <c r="J150" s="106">
        <v>2281</v>
      </c>
      <c r="K150" s="106">
        <v>0</v>
      </c>
      <c r="L150" s="107">
        <v>382324</v>
      </c>
      <c r="M150" s="106">
        <v>0</v>
      </c>
      <c r="N150" s="106"/>
      <c r="O150" s="106">
        <v>0</v>
      </c>
      <c r="P150" s="122">
        <f t="shared" si="9"/>
        <v>382324</v>
      </c>
      <c r="Q150" s="114">
        <v>1</v>
      </c>
      <c r="R150" s="138">
        <v>1</v>
      </c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>
        <v>382323</v>
      </c>
      <c r="AO150" s="139"/>
      <c r="AP150" s="139"/>
      <c r="AQ150" s="140">
        <f>SUM(R150:AP151)</f>
        <v>382324</v>
      </c>
      <c r="AR150" s="164">
        <f t="shared" si="8"/>
        <v>0</v>
      </c>
    </row>
    <row r="151" spans="1:44" s="109" customFormat="1" ht="12.75" customHeight="1">
      <c r="A151" s="94" t="s">
        <v>18</v>
      </c>
      <c r="B151" s="94" t="s">
        <v>19</v>
      </c>
      <c r="C151" s="94" t="s">
        <v>20</v>
      </c>
      <c r="D151" s="94" t="s">
        <v>464</v>
      </c>
      <c r="E151" s="94" t="s">
        <v>465</v>
      </c>
      <c r="F151" s="94" t="s">
        <v>465</v>
      </c>
      <c r="G151" s="94" t="s">
        <v>466</v>
      </c>
      <c r="H151" s="95" t="s">
        <v>496</v>
      </c>
      <c r="I151" s="96">
        <v>470972</v>
      </c>
      <c r="J151" s="96">
        <v>88649</v>
      </c>
      <c r="K151" s="96">
        <v>382323</v>
      </c>
      <c r="L151" s="97">
        <v>0</v>
      </c>
      <c r="M151" s="96">
        <v>0</v>
      </c>
      <c r="N151" s="96"/>
      <c r="O151" s="96">
        <v>0</v>
      </c>
      <c r="P151" s="122">
        <f t="shared" si="9"/>
        <v>0</v>
      </c>
      <c r="Q151" s="111"/>
      <c r="R151" s="129" t="s">
        <v>24</v>
      </c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2">
        <f>SUM(R151:AP151)</f>
        <v>0</v>
      </c>
      <c r="AR151" s="164">
        <f t="shared" si="8"/>
        <v>0</v>
      </c>
    </row>
    <row r="152" spans="1:44" ht="12.75" customHeight="1">
      <c r="A152" s="22" t="s">
        <v>18</v>
      </c>
      <c r="B152" s="22" t="s">
        <v>19</v>
      </c>
      <c r="C152" s="22" t="s">
        <v>20</v>
      </c>
      <c r="D152" s="22" t="s">
        <v>467</v>
      </c>
      <c r="E152" s="22" t="s">
        <v>468</v>
      </c>
      <c r="F152" s="22" t="s">
        <v>468</v>
      </c>
      <c r="G152" s="22" t="s">
        <v>472</v>
      </c>
      <c r="H152" s="23" t="s">
        <v>490</v>
      </c>
      <c r="I152" s="24">
        <v>29740</v>
      </c>
      <c r="J152" s="24">
        <v>0</v>
      </c>
      <c r="K152" s="24">
        <v>29740</v>
      </c>
      <c r="L152" s="90">
        <v>77689</v>
      </c>
      <c r="M152" s="24">
        <v>0</v>
      </c>
      <c r="N152" s="24"/>
      <c r="O152" s="24">
        <v>0</v>
      </c>
      <c r="P152" s="121">
        <f t="shared" si="9"/>
        <v>77689</v>
      </c>
      <c r="Q152" s="113">
        <v>1</v>
      </c>
      <c r="R152" s="135">
        <v>-2886</v>
      </c>
      <c r="S152" s="136"/>
      <c r="T152" s="136"/>
      <c r="U152" s="136"/>
      <c r="V152" s="136"/>
      <c r="W152" s="136"/>
      <c r="X152" s="136">
        <v>42460</v>
      </c>
      <c r="Y152" s="136">
        <v>8375</v>
      </c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40">
        <f>SUM(R152:AP154)</f>
        <v>77689</v>
      </c>
      <c r="AR152" s="164">
        <f t="shared" si="8"/>
        <v>0</v>
      </c>
    </row>
    <row r="153" spans="1:44" ht="12.75" customHeight="1">
      <c r="A153" s="22" t="s">
        <v>18</v>
      </c>
      <c r="B153" s="22" t="s">
        <v>19</v>
      </c>
      <c r="C153" s="22" t="s">
        <v>20</v>
      </c>
      <c r="D153" s="22" t="s">
        <v>467</v>
      </c>
      <c r="E153" s="22" t="s">
        <v>468</v>
      </c>
      <c r="F153" s="22" t="s">
        <v>468</v>
      </c>
      <c r="G153" s="22" t="s">
        <v>472</v>
      </c>
      <c r="H153" s="23" t="s">
        <v>531</v>
      </c>
      <c r="I153" s="24">
        <v>42460</v>
      </c>
      <c r="J153" s="24">
        <v>0</v>
      </c>
      <c r="K153" s="24">
        <v>42460</v>
      </c>
      <c r="L153" s="90">
        <v>0</v>
      </c>
      <c r="M153" s="24">
        <v>0</v>
      </c>
      <c r="N153" s="24"/>
      <c r="O153" s="24">
        <v>0</v>
      </c>
      <c r="P153" s="122">
        <f t="shared" si="9"/>
        <v>0</v>
      </c>
      <c r="Q153" s="113">
        <v>2</v>
      </c>
      <c r="R153" s="135">
        <v>29740</v>
      </c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40">
        <v>0</v>
      </c>
      <c r="AR153" s="164">
        <f t="shared" si="8"/>
        <v>0</v>
      </c>
    </row>
    <row r="154" spans="1:44" ht="12.75" customHeight="1">
      <c r="A154" s="22" t="s">
        <v>18</v>
      </c>
      <c r="B154" s="22" t="s">
        <v>19</v>
      </c>
      <c r="C154" s="22" t="s">
        <v>20</v>
      </c>
      <c r="D154" s="22" t="s">
        <v>467</v>
      </c>
      <c r="E154" s="22" t="s">
        <v>468</v>
      </c>
      <c r="F154" s="22" t="s">
        <v>468</v>
      </c>
      <c r="G154" s="22" t="s">
        <v>472</v>
      </c>
      <c r="H154" s="23" t="s">
        <v>530</v>
      </c>
      <c r="I154" s="24">
        <v>8375</v>
      </c>
      <c r="J154" s="24">
        <v>0</v>
      </c>
      <c r="K154" s="24">
        <v>8375</v>
      </c>
      <c r="L154" s="90">
        <v>0</v>
      </c>
      <c r="M154" s="24">
        <v>0</v>
      </c>
      <c r="N154" s="24"/>
      <c r="O154" s="24">
        <v>0</v>
      </c>
      <c r="P154" s="123">
        <f t="shared" si="9"/>
        <v>0</v>
      </c>
      <c r="Q154" s="113"/>
      <c r="R154" s="135" t="s">
        <v>24</v>
      </c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2">
        <f>SUM(R154:AP154)</f>
        <v>0</v>
      </c>
      <c r="AR154" s="164">
        <f t="shared" si="8"/>
        <v>0</v>
      </c>
    </row>
    <row r="155" spans="1:44" s="108" customFormat="1" ht="12.75" customHeight="1">
      <c r="A155" s="104" t="s">
        <v>18</v>
      </c>
      <c r="B155" s="104" t="s">
        <v>19</v>
      </c>
      <c r="C155" s="104" t="s">
        <v>20</v>
      </c>
      <c r="D155" s="104" t="s">
        <v>473</v>
      </c>
      <c r="E155" s="104" t="s">
        <v>474</v>
      </c>
      <c r="F155" s="104" t="s">
        <v>474</v>
      </c>
      <c r="G155" s="104" t="s">
        <v>532</v>
      </c>
      <c r="H155" s="105" t="s">
        <v>498</v>
      </c>
      <c r="I155" s="106">
        <v>739</v>
      </c>
      <c r="J155" s="106">
        <v>739</v>
      </c>
      <c r="K155" s="106">
        <v>0</v>
      </c>
      <c r="L155" s="107">
        <v>0</v>
      </c>
      <c r="M155" s="106">
        <v>0</v>
      </c>
      <c r="N155" s="106"/>
      <c r="O155" s="106">
        <v>0</v>
      </c>
      <c r="P155" s="122">
        <f t="shared" si="9"/>
        <v>0</v>
      </c>
      <c r="Q155" s="114"/>
      <c r="R155" s="138" t="s">
        <v>24</v>
      </c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65">
        <f>SUM(R155:AP155)</f>
        <v>0</v>
      </c>
      <c r="AR155" s="164">
        <f t="shared" si="8"/>
        <v>0</v>
      </c>
    </row>
    <row r="156" spans="1:44" s="108" customFormat="1" ht="12.75" customHeight="1">
      <c r="A156" s="104" t="s">
        <v>18</v>
      </c>
      <c r="B156" s="104" t="s">
        <v>19</v>
      </c>
      <c r="C156" s="104" t="s">
        <v>20</v>
      </c>
      <c r="D156" s="104" t="s">
        <v>153</v>
      </c>
      <c r="E156" s="104" t="s">
        <v>154</v>
      </c>
      <c r="F156" s="104" t="s">
        <v>154</v>
      </c>
      <c r="G156" s="104" t="s">
        <v>155</v>
      </c>
      <c r="H156" s="105" t="s">
        <v>511</v>
      </c>
      <c r="I156" s="106">
        <v>0</v>
      </c>
      <c r="J156" s="106">
        <v>307</v>
      </c>
      <c r="K156" s="106">
        <v>-307</v>
      </c>
      <c r="L156" s="107">
        <v>-104288</v>
      </c>
      <c r="M156" s="106">
        <v>0</v>
      </c>
      <c r="N156" s="106"/>
      <c r="O156" s="106">
        <v>104288</v>
      </c>
      <c r="P156" s="121">
        <f>SUM(L156:O156)</f>
        <v>0</v>
      </c>
      <c r="Q156" s="114">
        <v>5</v>
      </c>
      <c r="R156" s="138" t="s">
        <v>24</v>
      </c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40">
        <f>SUM(R156:AP156)</f>
        <v>0</v>
      </c>
      <c r="AR156" s="164">
        <f>P156-AQ156</f>
        <v>0</v>
      </c>
    </row>
    <row r="157" spans="1:44" s="109" customFormat="1" ht="12.75" customHeight="1">
      <c r="A157" s="94" t="s">
        <v>18</v>
      </c>
      <c r="B157" s="94" t="s">
        <v>19</v>
      </c>
      <c r="C157" s="94" t="s">
        <v>20</v>
      </c>
      <c r="D157" s="94" t="s">
        <v>153</v>
      </c>
      <c r="E157" s="94" t="s">
        <v>154</v>
      </c>
      <c r="F157" s="94" t="s">
        <v>154</v>
      </c>
      <c r="G157" s="94" t="s">
        <v>155</v>
      </c>
      <c r="H157" s="95" t="s">
        <v>512</v>
      </c>
      <c r="I157" s="96">
        <v>0</v>
      </c>
      <c r="J157" s="96">
        <v>-11771</v>
      </c>
      <c r="K157" s="96">
        <v>11771</v>
      </c>
      <c r="L157" s="97">
        <v>0</v>
      </c>
      <c r="M157" s="96">
        <v>0</v>
      </c>
      <c r="N157" s="96"/>
      <c r="O157" s="96">
        <v>0</v>
      </c>
      <c r="P157" s="123">
        <f>SUM(L157:O157)</f>
        <v>0</v>
      </c>
      <c r="Q157" s="111"/>
      <c r="R157" s="129" t="s">
        <v>24</v>
      </c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2">
        <f>SUM(R157:AP157)</f>
        <v>0</v>
      </c>
      <c r="AR157" s="164">
        <f>P157-AQ157</f>
        <v>0</v>
      </c>
    </row>
    <row r="158" spans="1:44" ht="12.75" customHeight="1">
      <c r="A158" s="22"/>
      <c r="B158" s="22"/>
      <c r="C158" s="22"/>
      <c r="D158" s="22"/>
      <c r="E158" s="22"/>
      <c r="F158" s="22"/>
      <c r="G158" s="22"/>
      <c r="H158" s="23"/>
      <c r="I158" s="24"/>
      <c r="J158" s="24"/>
      <c r="K158" s="24"/>
      <c r="L158" s="90"/>
      <c r="M158" s="24"/>
      <c r="N158" s="24"/>
      <c r="O158" s="24"/>
      <c r="P158" s="122"/>
      <c r="Q158" s="113"/>
      <c r="R158" s="135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40"/>
      <c r="AR158" s="164"/>
    </row>
    <row r="159" spans="12:44" ht="12.75" customHeight="1">
      <c r="L159" s="91"/>
      <c r="Q159" s="115"/>
      <c r="R159" s="141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3"/>
      <c r="AR159" s="164">
        <f t="shared" si="8"/>
        <v>0</v>
      </c>
    </row>
    <row r="160" spans="4:44" ht="12.75" customHeight="1" thickBot="1">
      <c r="D160" s="61"/>
      <c r="E160" s="12"/>
      <c r="F160" s="12"/>
      <c r="G160" s="12" t="s">
        <v>482</v>
      </c>
      <c r="H160" s="25"/>
      <c r="I160" s="13">
        <f aca="true" t="shared" si="10" ref="I160:P160">SUM(I9:I158)</f>
        <v>54487116</v>
      </c>
      <c r="J160" s="13">
        <f t="shared" si="10"/>
        <v>24323406</v>
      </c>
      <c r="K160" s="13">
        <f t="shared" si="10"/>
        <v>30163710</v>
      </c>
      <c r="L160" s="92">
        <f t="shared" si="10"/>
        <v>34129607</v>
      </c>
      <c r="M160" s="13">
        <f>SUM(M9:M158)</f>
        <v>4</v>
      </c>
      <c r="N160" s="13">
        <f t="shared" si="10"/>
        <v>79848</v>
      </c>
      <c r="O160" s="13">
        <f t="shared" si="10"/>
        <v>-2451294</v>
      </c>
      <c r="P160" s="167">
        <f t="shared" si="10"/>
        <v>31758165</v>
      </c>
      <c r="Q160" s="145"/>
      <c r="R160" s="144">
        <f aca="true" t="shared" si="11" ref="R160:AP160">SUM(R9:R158)</f>
        <v>1827429</v>
      </c>
      <c r="S160" s="144">
        <f t="shared" si="11"/>
        <v>0</v>
      </c>
      <c r="T160" s="144">
        <f t="shared" si="11"/>
        <v>28078</v>
      </c>
      <c r="U160" s="144">
        <f t="shared" si="11"/>
        <v>750789</v>
      </c>
      <c r="V160" s="144">
        <f t="shared" si="11"/>
        <v>41281</v>
      </c>
      <c r="W160" s="144">
        <f t="shared" si="11"/>
        <v>33176</v>
      </c>
      <c r="X160" s="144">
        <f t="shared" si="11"/>
        <v>42460</v>
      </c>
      <c r="Y160" s="144">
        <f t="shared" si="11"/>
        <v>8375</v>
      </c>
      <c r="Z160" s="144">
        <f t="shared" si="11"/>
        <v>-310789</v>
      </c>
      <c r="AA160" s="144">
        <f t="shared" si="11"/>
        <v>-11771</v>
      </c>
      <c r="AB160" s="144">
        <f t="shared" si="11"/>
        <v>2684257</v>
      </c>
      <c r="AC160" s="144">
        <f t="shared" si="11"/>
        <v>245965</v>
      </c>
      <c r="AD160" s="144">
        <f t="shared" si="11"/>
        <v>45000</v>
      </c>
      <c r="AE160" s="144">
        <f t="shared" si="11"/>
        <v>8229</v>
      </c>
      <c r="AF160" s="144">
        <f t="shared" si="11"/>
        <v>4749</v>
      </c>
      <c r="AG160" s="144">
        <f t="shared" si="11"/>
        <v>2288992</v>
      </c>
      <c r="AH160" s="144">
        <f t="shared" si="11"/>
        <v>-2197187</v>
      </c>
      <c r="AI160" s="144">
        <f t="shared" si="11"/>
        <v>2930926</v>
      </c>
      <c r="AJ160" s="144">
        <f t="shared" si="11"/>
        <v>-3386</v>
      </c>
      <c r="AK160" s="144">
        <f t="shared" si="11"/>
        <v>205829</v>
      </c>
      <c r="AL160" s="144">
        <f t="shared" si="11"/>
        <v>45513</v>
      </c>
      <c r="AM160" s="144">
        <f t="shared" si="11"/>
        <v>-3485</v>
      </c>
      <c r="AN160" s="144">
        <f t="shared" si="11"/>
        <v>21756759</v>
      </c>
      <c r="AO160" s="144">
        <f t="shared" si="11"/>
        <v>49976</v>
      </c>
      <c r="AP160" s="144">
        <f t="shared" si="11"/>
        <v>1287000</v>
      </c>
      <c r="AQ160" s="144">
        <f>SUM(AQ9:AQ158)</f>
        <v>31758165</v>
      </c>
      <c r="AR160" s="164">
        <f t="shared" si="8"/>
        <v>0</v>
      </c>
    </row>
    <row r="161" spans="43:44" ht="12.75" customHeight="1" thickTop="1">
      <c r="AQ161" s="125">
        <v>-1827429</v>
      </c>
      <c r="AR161" s="125">
        <f>SUM(R160:AP160)</f>
        <v>31758165</v>
      </c>
    </row>
    <row r="162" spans="4:43" ht="12.75" customHeight="1">
      <c r="D162" s="1" t="s">
        <v>548</v>
      </c>
      <c r="I162" s="3">
        <v>54487116</v>
      </c>
      <c r="J162" s="3">
        <v>24323406</v>
      </c>
      <c r="K162" s="3">
        <v>30163710</v>
      </c>
      <c r="W162" s="16" t="s">
        <v>549</v>
      </c>
      <c r="AI162" s="16">
        <f>SUM(AI9:AI133)</f>
        <v>2930926</v>
      </c>
      <c r="AQ162" s="3" t="s">
        <v>549</v>
      </c>
    </row>
    <row r="163" ht="12.75" customHeight="1">
      <c r="AQ163" s="3">
        <f>SUM(AQ160:AQ161)</f>
        <v>29930736</v>
      </c>
    </row>
    <row r="164" spans="4:35" ht="12.75" customHeight="1">
      <c r="D164" s="1" t="s">
        <v>550</v>
      </c>
      <c r="I164" s="3">
        <f>I160-I162</f>
        <v>0</v>
      </c>
      <c r="J164" s="3">
        <f>J160-J162</f>
        <v>0</v>
      </c>
      <c r="K164" s="3">
        <f>K160-K162</f>
        <v>0</v>
      </c>
      <c r="AI164" s="16" t="s">
        <v>549</v>
      </c>
    </row>
    <row r="165" ht="12.75" customHeight="1">
      <c r="AI165" s="16" t="s">
        <v>549</v>
      </c>
    </row>
    <row r="166" ht="12.75" customHeight="1"/>
    <row r="167" ht="12.75" customHeight="1">
      <c r="D167" s="1" t="s">
        <v>602</v>
      </c>
    </row>
    <row r="168" ht="12.75" customHeight="1">
      <c r="D168" s="1" t="s">
        <v>603</v>
      </c>
    </row>
    <row r="169" ht="12.75" customHeight="1">
      <c r="D169" s="1" t="s">
        <v>604</v>
      </c>
    </row>
    <row r="170" ht="12.75" customHeight="1">
      <c r="D170" s="1" t="s">
        <v>605</v>
      </c>
    </row>
    <row r="171" ht="12.75" customHeight="1">
      <c r="D171" s="1" t="s">
        <v>689</v>
      </c>
    </row>
    <row r="172" ht="12.75" customHeight="1">
      <c r="D172" s="1" t="s">
        <v>607</v>
      </c>
    </row>
    <row r="173" ht="12.75" customHeight="1">
      <c r="D173" s="1" t="s">
        <v>606</v>
      </c>
    </row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</sheetData>
  <printOptions/>
  <pageMargins left="0" right="0" top="0.75" bottom="0.75" header="0.5" footer="0.5"/>
  <pageSetup fitToHeight="8" horizontalDpi="600" verticalDpi="600" orientation="landscape" paperSize="5" r:id="rId3"/>
  <headerFooter alignWithMargins="0">
    <oddFooter>&amp;L&amp;7&amp;T &amp;D&amp;R&amp;7&amp;A 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20"/>
  <sheetViews>
    <sheetView zoomScaleSheetLayoutView="202" workbookViewId="0" topLeftCell="F1">
      <pane ySplit="10" topLeftCell="BM207" activePane="bottomLeft" state="frozen"/>
      <selection pane="topLeft" activeCell="D1" sqref="D1"/>
      <selection pane="bottomLeft" activeCell="F211" sqref="F211"/>
    </sheetView>
  </sheetViews>
  <sheetFormatPr defaultColWidth="9.140625" defaultRowHeight="12.75"/>
  <cols>
    <col min="1" max="1" width="11.00390625" style="1" hidden="1" customWidth="1"/>
    <col min="2" max="2" width="28.00390625" style="1" hidden="1" customWidth="1"/>
    <col min="3" max="3" width="5.00390625" style="1" hidden="1" customWidth="1"/>
    <col min="4" max="4" width="8.57421875" style="1" customWidth="1"/>
    <col min="5" max="5" width="9.7109375" style="1" customWidth="1"/>
    <col min="6" max="6" width="8.57421875" style="1" customWidth="1"/>
    <col min="7" max="7" width="31.140625" style="3" customWidth="1"/>
    <col min="8" max="16" width="10.7109375" style="4" customWidth="1"/>
    <col min="17" max="17" width="13.28125" style="4" customWidth="1"/>
    <col min="18" max="18" width="2.8515625" style="4" customWidth="1"/>
    <col min="19" max="19" width="11.7109375" style="4" customWidth="1"/>
    <col min="20" max="20" width="10.7109375" style="4" customWidth="1"/>
    <col min="21" max="21" width="14.7109375" style="4" customWidth="1"/>
    <col min="22" max="22" width="10.7109375" style="5" customWidth="1"/>
    <col min="23" max="16384" width="9.140625" style="1" customWidth="1"/>
  </cols>
  <sheetData>
    <row r="1" spans="5:22" ht="18.75">
      <c r="E1" s="6" t="s">
        <v>478</v>
      </c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</row>
    <row r="2" spans="5:22" ht="18.75">
      <c r="E2" s="6" t="s">
        <v>479</v>
      </c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</row>
    <row r="3" spans="5:22" ht="18.75">
      <c r="E3" s="6" t="s">
        <v>480</v>
      </c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</row>
    <row r="4" ht="12.75"/>
    <row r="5" spans="5:6" ht="12.75">
      <c r="E5" s="1" t="s">
        <v>0</v>
      </c>
      <c r="F5" s="1" t="str">
        <f>A10</f>
        <v>000003951</v>
      </c>
    </row>
    <row r="6" spans="5:6" ht="12.75">
      <c r="E6" s="1" t="s">
        <v>481</v>
      </c>
      <c r="F6" s="1" t="str">
        <f>B10</f>
        <v>BLDG REPAIR/REPL SUBFUND </v>
      </c>
    </row>
    <row r="7" spans="5:6" ht="12.75">
      <c r="E7" s="1" t="s">
        <v>2</v>
      </c>
      <c r="F7" s="1" t="str">
        <f>C10</f>
        <v>0605</v>
      </c>
    </row>
    <row r="8" spans="4:22" ht="6.75" customHeight="1" thickBot="1">
      <c r="D8" s="8"/>
      <c r="E8" s="8"/>
      <c r="F8" s="8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</row>
    <row r="9" spans="1:22" ht="60" customHeight="1" thickTop="1">
      <c r="A9" s="2" t="s">
        <v>0</v>
      </c>
      <c r="B9" s="2" t="s">
        <v>1</v>
      </c>
      <c r="C9" s="2" t="s">
        <v>2</v>
      </c>
      <c r="D9" s="2" t="s">
        <v>3</v>
      </c>
      <c r="E9" s="56" t="s">
        <v>4</v>
      </c>
      <c r="F9" s="56" t="s">
        <v>5</v>
      </c>
      <c r="G9" s="57" t="s">
        <v>6</v>
      </c>
      <c r="H9" s="58" t="s">
        <v>7</v>
      </c>
      <c r="I9" s="58" t="s">
        <v>8</v>
      </c>
      <c r="J9" s="58" t="s">
        <v>7</v>
      </c>
      <c r="K9" s="58" t="s">
        <v>8</v>
      </c>
      <c r="L9" s="58" t="s">
        <v>9</v>
      </c>
      <c r="M9" s="58" t="s">
        <v>10</v>
      </c>
      <c r="N9" s="58" t="s">
        <v>11</v>
      </c>
      <c r="O9" s="58" t="s">
        <v>690</v>
      </c>
      <c r="P9" s="58" t="s">
        <v>12</v>
      </c>
      <c r="Q9" s="58" t="s">
        <v>13</v>
      </c>
      <c r="R9" s="59" t="s">
        <v>551</v>
      </c>
      <c r="S9" s="58" t="s">
        <v>14</v>
      </c>
      <c r="T9" s="58" t="s">
        <v>15</v>
      </c>
      <c r="U9" s="58" t="s">
        <v>16</v>
      </c>
      <c r="V9" s="60" t="s">
        <v>17</v>
      </c>
    </row>
    <row r="10" spans="1:22" ht="12.75" customHeight="1">
      <c r="A10" s="22" t="s">
        <v>18</v>
      </c>
      <c r="B10" s="22" t="s">
        <v>19</v>
      </c>
      <c r="C10" s="22" t="s">
        <v>20</v>
      </c>
      <c r="D10" s="62" t="s">
        <v>21</v>
      </c>
      <c r="E10" s="63" t="s">
        <v>22</v>
      </c>
      <c r="F10" s="63" t="s">
        <v>22</v>
      </c>
      <c r="G10" s="64" t="s">
        <v>23</v>
      </c>
      <c r="H10" s="65">
        <v>13813</v>
      </c>
      <c r="I10" s="66">
        <v>13098</v>
      </c>
      <c r="J10" s="67">
        <v>13813</v>
      </c>
      <c r="K10" s="65">
        <v>13098</v>
      </c>
      <c r="L10" s="68">
        <f aca="true" t="shared" si="0" ref="L10:L41">J10-K10</f>
        <v>715</v>
      </c>
      <c r="M10" s="86">
        <f aca="true" t="shared" si="1" ref="M10:M41">J10-K10</f>
        <v>715</v>
      </c>
      <c r="N10" s="69">
        <v>0</v>
      </c>
      <c r="O10" s="69"/>
      <c r="P10" s="65">
        <v>-715</v>
      </c>
      <c r="Q10" s="66">
        <f aca="true" t="shared" si="2" ref="Q10:Q41">SUM(M10:P10)</f>
        <v>0</v>
      </c>
      <c r="R10" s="70">
        <v>3</v>
      </c>
      <c r="S10" s="69">
        <v>0</v>
      </c>
      <c r="T10" s="65">
        <f aca="true" t="shared" si="3" ref="T10:T41">Q10+S10</f>
        <v>0</v>
      </c>
      <c r="U10" s="65" t="s">
        <v>593</v>
      </c>
      <c r="V10" s="71" t="s">
        <v>25</v>
      </c>
    </row>
    <row r="11" spans="1:22" ht="12.75" customHeight="1">
      <c r="A11" s="22" t="s">
        <v>18</v>
      </c>
      <c r="B11" s="22" t="s">
        <v>19</v>
      </c>
      <c r="C11" s="22" t="s">
        <v>20</v>
      </c>
      <c r="D11" s="72" t="s">
        <v>21</v>
      </c>
      <c r="E11" s="73" t="s">
        <v>26</v>
      </c>
      <c r="F11" s="73" t="s">
        <v>26</v>
      </c>
      <c r="G11" s="74" t="s">
        <v>27</v>
      </c>
      <c r="H11" s="75">
        <v>11698</v>
      </c>
      <c r="I11" s="76">
        <v>0</v>
      </c>
      <c r="J11" s="77">
        <v>11698</v>
      </c>
      <c r="K11" s="75">
        <v>0</v>
      </c>
      <c r="L11" s="68">
        <f t="shared" si="0"/>
        <v>11698</v>
      </c>
      <c r="M11" s="86">
        <f t="shared" si="1"/>
        <v>11698</v>
      </c>
      <c r="N11" s="78">
        <v>0</v>
      </c>
      <c r="O11" s="78"/>
      <c r="P11" s="75">
        <v>0</v>
      </c>
      <c r="Q11" s="66">
        <f t="shared" si="2"/>
        <v>11698</v>
      </c>
      <c r="R11" s="79" t="s">
        <v>549</v>
      </c>
      <c r="S11" s="69">
        <v>0</v>
      </c>
      <c r="T11" s="65">
        <f t="shared" si="3"/>
        <v>11698</v>
      </c>
      <c r="U11" s="75" t="s">
        <v>594</v>
      </c>
      <c r="V11" s="80" t="s">
        <v>25</v>
      </c>
    </row>
    <row r="12" spans="1:22" ht="12.75" customHeight="1">
      <c r="A12" s="22" t="s">
        <v>18</v>
      </c>
      <c r="B12" s="22" t="s">
        <v>19</v>
      </c>
      <c r="C12" s="22" t="s">
        <v>20</v>
      </c>
      <c r="D12" s="72" t="s">
        <v>21</v>
      </c>
      <c r="E12" s="73" t="s">
        <v>28</v>
      </c>
      <c r="F12" s="73" t="s">
        <v>28</v>
      </c>
      <c r="G12" s="74" t="s">
        <v>29</v>
      </c>
      <c r="H12" s="75">
        <v>1072016</v>
      </c>
      <c r="I12" s="76">
        <v>-1406</v>
      </c>
      <c r="J12" s="77">
        <v>1072016</v>
      </c>
      <c r="K12" s="75">
        <v>-1406</v>
      </c>
      <c r="L12" s="68">
        <f t="shared" si="0"/>
        <v>1073422</v>
      </c>
      <c r="M12" s="86">
        <f t="shared" si="1"/>
        <v>1073422</v>
      </c>
      <c r="N12" s="78">
        <v>0</v>
      </c>
      <c r="O12" s="78"/>
      <c r="P12" s="75">
        <v>-1073422</v>
      </c>
      <c r="Q12" s="66">
        <f t="shared" si="2"/>
        <v>0</v>
      </c>
      <c r="R12" s="79"/>
      <c r="S12" s="69">
        <v>0</v>
      </c>
      <c r="T12" s="65">
        <f t="shared" si="3"/>
        <v>0</v>
      </c>
      <c r="U12" s="75" t="s">
        <v>595</v>
      </c>
      <c r="V12" s="80" t="s">
        <v>30</v>
      </c>
    </row>
    <row r="13" spans="1:22" ht="12.75" customHeight="1">
      <c r="A13" s="22" t="s">
        <v>18</v>
      </c>
      <c r="B13" s="22" t="s">
        <v>19</v>
      </c>
      <c r="C13" s="22" t="s">
        <v>20</v>
      </c>
      <c r="D13" s="72" t="s">
        <v>21</v>
      </c>
      <c r="E13" s="73" t="s">
        <v>31</v>
      </c>
      <c r="F13" s="73" t="s">
        <v>31</v>
      </c>
      <c r="G13" s="74" t="s">
        <v>32</v>
      </c>
      <c r="H13" s="75">
        <v>227397</v>
      </c>
      <c r="I13" s="76">
        <v>-601</v>
      </c>
      <c r="J13" s="77">
        <v>227397</v>
      </c>
      <c r="K13" s="75">
        <v>-601</v>
      </c>
      <c r="L13" s="68">
        <f t="shared" si="0"/>
        <v>227998</v>
      </c>
      <c r="M13" s="86">
        <f t="shared" si="1"/>
        <v>227998</v>
      </c>
      <c r="N13" s="78">
        <v>0</v>
      </c>
      <c r="O13" s="78"/>
      <c r="P13" s="75">
        <v>-227998</v>
      </c>
      <c r="Q13" s="66">
        <f t="shared" si="2"/>
        <v>0</v>
      </c>
      <c r="R13" s="79"/>
      <c r="S13" s="69">
        <v>0</v>
      </c>
      <c r="T13" s="65">
        <f t="shared" si="3"/>
        <v>0</v>
      </c>
      <c r="U13" s="75" t="s">
        <v>594</v>
      </c>
      <c r="V13" s="80" t="s">
        <v>30</v>
      </c>
    </row>
    <row r="14" spans="1:22" ht="12.75" customHeight="1">
      <c r="A14" s="22" t="s">
        <v>18</v>
      </c>
      <c r="B14" s="22" t="s">
        <v>19</v>
      </c>
      <c r="C14" s="22" t="s">
        <v>20</v>
      </c>
      <c r="D14" s="72" t="s">
        <v>21</v>
      </c>
      <c r="E14" s="73" t="s">
        <v>33</v>
      </c>
      <c r="F14" s="73" t="s">
        <v>33</v>
      </c>
      <c r="G14" s="74" t="s">
        <v>34</v>
      </c>
      <c r="H14" s="75">
        <v>155254</v>
      </c>
      <c r="I14" s="76">
        <v>-746</v>
      </c>
      <c r="J14" s="77">
        <v>155254</v>
      </c>
      <c r="K14" s="75">
        <v>-746</v>
      </c>
      <c r="L14" s="68">
        <f t="shared" si="0"/>
        <v>156000</v>
      </c>
      <c r="M14" s="86">
        <f t="shared" si="1"/>
        <v>156000</v>
      </c>
      <c r="N14" s="78">
        <v>0</v>
      </c>
      <c r="O14" s="78"/>
      <c r="P14" s="75">
        <v>-156000</v>
      </c>
      <c r="Q14" s="66">
        <f t="shared" si="2"/>
        <v>0</v>
      </c>
      <c r="R14" s="79"/>
      <c r="S14" s="69">
        <v>0</v>
      </c>
      <c r="T14" s="65">
        <f t="shared" si="3"/>
        <v>0</v>
      </c>
      <c r="U14" s="75" t="s">
        <v>595</v>
      </c>
      <c r="V14" s="80" t="s">
        <v>30</v>
      </c>
    </row>
    <row r="15" spans="1:22" ht="12.75" customHeight="1">
      <c r="A15" s="22" t="s">
        <v>18</v>
      </c>
      <c r="B15" s="22" t="s">
        <v>19</v>
      </c>
      <c r="C15" s="22" t="s">
        <v>20</v>
      </c>
      <c r="D15" s="72" t="s">
        <v>21</v>
      </c>
      <c r="E15" s="73" t="s">
        <v>35</v>
      </c>
      <c r="F15" s="73" t="s">
        <v>35</v>
      </c>
      <c r="G15" s="74" t="s">
        <v>36</v>
      </c>
      <c r="H15" s="75">
        <v>113462</v>
      </c>
      <c r="I15" s="76">
        <v>107952</v>
      </c>
      <c r="J15" s="77">
        <v>113462</v>
      </c>
      <c r="K15" s="75">
        <v>107952</v>
      </c>
      <c r="L15" s="68">
        <f t="shared" si="0"/>
        <v>5510</v>
      </c>
      <c r="M15" s="86">
        <f t="shared" si="1"/>
        <v>5510</v>
      </c>
      <c r="N15" s="78">
        <v>0</v>
      </c>
      <c r="O15" s="78"/>
      <c r="P15" s="75">
        <v>0</v>
      </c>
      <c r="Q15" s="66">
        <f t="shared" si="2"/>
        <v>5510</v>
      </c>
      <c r="R15" s="79"/>
      <c r="S15" s="69">
        <v>0</v>
      </c>
      <c r="T15" s="65">
        <f t="shared" si="3"/>
        <v>5510</v>
      </c>
      <c r="U15" s="75" t="s">
        <v>594</v>
      </c>
      <c r="V15" s="80" t="s">
        <v>30</v>
      </c>
    </row>
    <row r="16" spans="1:22" ht="12.75" customHeight="1">
      <c r="A16" s="22" t="s">
        <v>18</v>
      </c>
      <c r="B16" s="22" t="s">
        <v>19</v>
      </c>
      <c r="C16" s="22" t="s">
        <v>20</v>
      </c>
      <c r="D16" s="72" t="s">
        <v>21</v>
      </c>
      <c r="E16" s="73" t="s">
        <v>37</v>
      </c>
      <c r="F16" s="73" t="s">
        <v>37</v>
      </c>
      <c r="G16" s="74" t="s">
        <v>38</v>
      </c>
      <c r="H16" s="75">
        <v>717127</v>
      </c>
      <c r="I16" s="76">
        <v>0</v>
      </c>
      <c r="J16" s="77">
        <v>717127</v>
      </c>
      <c r="K16" s="75">
        <v>0</v>
      </c>
      <c r="L16" s="68">
        <f t="shared" si="0"/>
        <v>717127</v>
      </c>
      <c r="M16" s="86">
        <f t="shared" si="1"/>
        <v>717127</v>
      </c>
      <c r="N16" s="78">
        <v>0</v>
      </c>
      <c r="O16" s="78"/>
      <c r="P16" s="75">
        <v>-717127</v>
      </c>
      <c r="Q16" s="66">
        <f t="shared" si="2"/>
        <v>0</v>
      </c>
      <c r="R16" s="79"/>
      <c r="S16" s="69">
        <v>0</v>
      </c>
      <c r="T16" s="65">
        <f t="shared" si="3"/>
        <v>0</v>
      </c>
      <c r="U16" s="75" t="s">
        <v>596</v>
      </c>
      <c r="V16" s="80" t="s">
        <v>30</v>
      </c>
    </row>
    <row r="17" spans="1:22" ht="12.75" customHeight="1">
      <c r="A17" s="22" t="s">
        <v>18</v>
      </c>
      <c r="B17" s="22" t="s">
        <v>19</v>
      </c>
      <c r="C17" s="22" t="s">
        <v>20</v>
      </c>
      <c r="D17" s="72" t="s">
        <v>21</v>
      </c>
      <c r="E17" s="73" t="s">
        <v>39</v>
      </c>
      <c r="F17" s="73" t="s">
        <v>39</v>
      </c>
      <c r="G17" s="74" t="s">
        <v>40</v>
      </c>
      <c r="H17" s="75">
        <v>3806</v>
      </c>
      <c r="I17" s="76">
        <v>432</v>
      </c>
      <c r="J17" s="77">
        <v>3806</v>
      </c>
      <c r="K17" s="75">
        <v>432</v>
      </c>
      <c r="L17" s="68">
        <f t="shared" si="0"/>
        <v>3374</v>
      </c>
      <c r="M17" s="86">
        <f t="shared" si="1"/>
        <v>3374</v>
      </c>
      <c r="N17" s="78">
        <v>0</v>
      </c>
      <c r="O17" s="78"/>
      <c r="P17" s="75">
        <v>-3374</v>
      </c>
      <c r="Q17" s="66">
        <f t="shared" si="2"/>
        <v>0</v>
      </c>
      <c r="R17" s="79"/>
      <c r="S17" s="69">
        <v>0</v>
      </c>
      <c r="T17" s="65">
        <f t="shared" si="3"/>
        <v>0</v>
      </c>
      <c r="U17" s="75" t="s">
        <v>593</v>
      </c>
      <c r="V17" s="80" t="s">
        <v>30</v>
      </c>
    </row>
    <row r="18" spans="1:22" ht="12.75" customHeight="1">
      <c r="A18" s="22" t="s">
        <v>18</v>
      </c>
      <c r="B18" s="22" t="s">
        <v>19</v>
      </c>
      <c r="C18" s="22" t="s">
        <v>20</v>
      </c>
      <c r="D18" s="72" t="s">
        <v>21</v>
      </c>
      <c r="E18" s="73" t="s">
        <v>41</v>
      </c>
      <c r="F18" s="73" t="s">
        <v>41</v>
      </c>
      <c r="G18" s="74" t="s">
        <v>42</v>
      </c>
      <c r="H18" s="75">
        <v>387</v>
      </c>
      <c r="I18" s="76">
        <v>0</v>
      </c>
      <c r="J18" s="77">
        <v>387</v>
      </c>
      <c r="K18" s="75">
        <v>0</v>
      </c>
      <c r="L18" s="68">
        <f t="shared" si="0"/>
        <v>387</v>
      </c>
      <c r="M18" s="86">
        <f t="shared" si="1"/>
        <v>387</v>
      </c>
      <c r="N18" s="78">
        <v>0</v>
      </c>
      <c r="O18" s="78"/>
      <c r="P18" s="75">
        <v>-387</v>
      </c>
      <c r="Q18" s="66">
        <f t="shared" si="2"/>
        <v>0</v>
      </c>
      <c r="R18" s="79"/>
      <c r="S18" s="69">
        <v>0</v>
      </c>
      <c r="T18" s="65">
        <f t="shared" si="3"/>
        <v>0</v>
      </c>
      <c r="U18" s="75" t="s">
        <v>593</v>
      </c>
      <c r="V18" s="80" t="s">
        <v>30</v>
      </c>
    </row>
    <row r="19" spans="1:22" ht="12.75" customHeight="1">
      <c r="A19" s="22" t="s">
        <v>18</v>
      </c>
      <c r="B19" s="22" t="s">
        <v>19</v>
      </c>
      <c r="C19" s="22" t="s">
        <v>20</v>
      </c>
      <c r="D19" s="72" t="s">
        <v>21</v>
      </c>
      <c r="E19" s="73" t="s">
        <v>43</v>
      </c>
      <c r="F19" s="73" t="s">
        <v>43</v>
      </c>
      <c r="G19" s="74" t="s">
        <v>44</v>
      </c>
      <c r="H19" s="75">
        <v>1905</v>
      </c>
      <c r="I19" s="76">
        <v>1142</v>
      </c>
      <c r="J19" s="77">
        <v>1905</v>
      </c>
      <c r="K19" s="75">
        <v>1142</v>
      </c>
      <c r="L19" s="68">
        <f t="shared" si="0"/>
        <v>763</v>
      </c>
      <c r="M19" s="86">
        <f t="shared" si="1"/>
        <v>763</v>
      </c>
      <c r="N19" s="78">
        <v>0</v>
      </c>
      <c r="O19" s="78"/>
      <c r="P19" s="75">
        <v>-763</v>
      </c>
      <c r="Q19" s="66">
        <f t="shared" si="2"/>
        <v>0</v>
      </c>
      <c r="R19" s="79"/>
      <c r="S19" s="69">
        <v>0</v>
      </c>
      <c r="T19" s="65">
        <f t="shared" si="3"/>
        <v>0</v>
      </c>
      <c r="U19" s="75" t="s">
        <v>593</v>
      </c>
      <c r="V19" s="80" t="s">
        <v>30</v>
      </c>
    </row>
    <row r="20" spans="1:22" ht="12.75" customHeight="1">
      <c r="A20" s="22"/>
      <c r="B20" s="22"/>
      <c r="C20" s="22"/>
      <c r="D20" s="72" t="s">
        <v>21</v>
      </c>
      <c r="E20" s="85">
        <v>395210</v>
      </c>
      <c r="F20" s="85">
        <v>395210</v>
      </c>
      <c r="G20" s="74" t="s">
        <v>494</v>
      </c>
      <c r="H20" s="75">
        <v>0</v>
      </c>
      <c r="I20" s="76">
        <v>0</v>
      </c>
      <c r="J20" s="77">
        <v>0</v>
      </c>
      <c r="K20" s="75">
        <v>0</v>
      </c>
      <c r="L20" s="68">
        <f t="shared" si="0"/>
        <v>0</v>
      </c>
      <c r="M20" s="86">
        <f t="shared" si="1"/>
        <v>0</v>
      </c>
      <c r="N20" s="78">
        <v>0</v>
      </c>
      <c r="O20" s="78"/>
      <c r="P20" s="75">
        <v>0</v>
      </c>
      <c r="Q20" s="66">
        <f t="shared" si="2"/>
        <v>0</v>
      </c>
      <c r="R20" s="79"/>
      <c r="S20" s="69">
        <v>0</v>
      </c>
      <c r="T20" s="65">
        <f t="shared" si="3"/>
        <v>0</v>
      </c>
      <c r="U20" s="75" t="s">
        <v>593</v>
      </c>
      <c r="V20" s="118">
        <v>37458</v>
      </c>
    </row>
    <row r="21" spans="1:22" ht="12.75" customHeight="1">
      <c r="A21" s="22" t="s">
        <v>18</v>
      </c>
      <c r="B21" s="22" t="s">
        <v>19</v>
      </c>
      <c r="C21" s="22" t="s">
        <v>20</v>
      </c>
      <c r="D21" s="72" t="s">
        <v>21</v>
      </c>
      <c r="E21" s="73" t="s">
        <v>45</v>
      </c>
      <c r="F21" s="73" t="s">
        <v>45</v>
      </c>
      <c r="G21" s="74" t="s">
        <v>46</v>
      </c>
      <c r="H21" s="75">
        <v>421984</v>
      </c>
      <c r="I21" s="76">
        <v>59578</v>
      </c>
      <c r="J21" s="77">
        <v>421984</v>
      </c>
      <c r="K21" s="75">
        <v>59578</v>
      </c>
      <c r="L21" s="68">
        <f t="shared" si="0"/>
        <v>362406</v>
      </c>
      <c r="M21" s="86">
        <f t="shared" si="1"/>
        <v>362406</v>
      </c>
      <c r="N21" s="78">
        <v>0</v>
      </c>
      <c r="O21" s="78"/>
      <c r="P21" s="75">
        <v>0</v>
      </c>
      <c r="Q21" s="66">
        <f t="shared" si="2"/>
        <v>362406</v>
      </c>
      <c r="R21" s="79"/>
      <c r="S21" s="69">
        <v>0</v>
      </c>
      <c r="T21" s="65">
        <f t="shared" si="3"/>
        <v>362406</v>
      </c>
      <c r="U21" s="75" t="s">
        <v>594</v>
      </c>
      <c r="V21" s="80" t="s">
        <v>47</v>
      </c>
    </row>
    <row r="22" spans="1:22" ht="12.75" customHeight="1">
      <c r="A22" s="22" t="s">
        <v>18</v>
      </c>
      <c r="B22" s="22" t="s">
        <v>19</v>
      </c>
      <c r="C22" s="22" t="s">
        <v>20</v>
      </c>
      <c r="D22" s="72" t="s">
        <v>21</v>
      </c>
      <c r="E22" s="73" t="s">
        <v>48</v>
      </c>
      <c r="F22" s="73" t="s">
        <v>48</v>
      </c>
      <c r="G22" s="74" t="s">
        <v>49</v>
      </c>
      <c r="H22" s="75">
        <v>93455</v>
      </c>
      <c r="I22" s="76">
        <v>0</v>
      </c>
      <c r="J22" s="77">
        <v>93455</v>
      </c>
      <c r="K22" s="75">
        <v>0</v>
      </c>
      <c r="L22" s="68">
        <f t="shared" si="0"/>
        <v>93455</v>
      </c>
      <c r="M22" s="86">
        <f t="shared" si="1"/>
        <v>93455</v>
      </c>
      <c r="N22" s="78">
        <v>0</v>
      </c>
      <c r="O22" s="78"/>
      <c r="P22" s="75">
        <v>0</v>
      </c>
      <c r="Q22" s="66">
        <f t="shared" si="2"/>
        <v>93455</v>
      </c>
      <c r="R22" s="79"/>
      <c r="S22" s="69">
        <v>0</v>
      </c>
      <c r="T22" s="65">
        <f t="shared" si="3"/>
        <v>93455</v>
      </c>
      <c r="U22" s="75" t="s">
        <v>594</v>
      </c>
      <c r="V22" s="80" t="s">
        <v>47</v>
      </c>
    </row>
    <row r="23" spans="1:22" ht="12.75" customHeight="1">
      <c r="A23" s="22" t="s">
        <v>18</v>
      </c>
      <c r="B23" s="22" t="s">
        <v>19</v>
      </c>
      <c r="C23" s="22" t="s">
        <v>20</v>
      </c>
      <c r="D23" s="72" t="s">
        <v>21</v>
      </c>
      <c r="E23" s="73" t="s">
        <v>50</v>
      </c>
      <c r="F23" s="73" t="s">
        <v>50</v>
      </c>
      <c r="G23" s="74" t="s">
        <v>51</v>
      </c>
      <c r="H23" s="75">
        <v>69728</v>
      </c>
      <c r="I23" s="76">
        <v>35333</v>
      </c>
      <c r="J23" s="77">
        <v>69728</v>
      </c>
      <c r="K23" s="75">
        <v>35333</v>
      </c>
      <c r="L23" s="68">
        <f t="shared" si="0"/>
        <v>34395</v>
      </c>
      <c r="M23" s="86">
        <f t="shared" si="1"/>
        <v>34395</v>
      </c>
      <c r="N23" s="78">
        <v>0</v>
      </c>
      <c r="O23" s="78"/>
      <c r="P23" s="75">
        <v>0</v>
      </c>
      <c r="Q23" s="66">
        <f t="shared" si="2"/>
        <v>34395</v>
      </c>
      <c r="R23" s="79"/>
      <c r="S23" s="69">
        <v>0</v>
      </c>
      <c r="T23" s="65">
        <f t="shared" si="3"/>
        <v>34395</v>
      </c>
      <c r="U23" s="75" t="s">
        <v>594</v>
      </c>
      <c r="V23" s="80" t="s">
        <v>47</v>
      </c>
    </row>
    <row r="24" spans="1:22" ht="12.75" customHeight="1">
      <c r="A24" s="22" t="s">
        <v>18</v>
      </c>
      <c r="B24" s="22" t="s">
        <v>19</v>
      </c>
      <c r="C24" s="22" t="s">
        <v>20</v>
      </c>
      <c r="D24" s="72" t="s">
        <v>21</v>
      </c>
      <c r="E24" s="73" t="s">
        <v>52</v>
      </c>
      <c r="F24" s="73" t="s">
        <v>52</v>
      </c>
      <c r="G24" s="74" t="s">
        <v>53</v>
      </c>
      <c r="H24" s="75">
        <v>177082</v>
      </c>
      <c r="I24" s="76">
        <v>0</v>
      </c>
      <c r="J24" s="77">
        <v>177082</v>
      </c>
      <c r="K24" s="75">
        <v>0</v>
      </c>
      <c r="L24" s="68">
        <f t="shared" si="0"/>
        <v>177082</v>
      </c>
      <c r="M24" s="86">
        <f t="shared" si="1"/>
        <v>177082</v>
      </c>
      <c r="N24" s="78">
        <v>0</v>
      </c>
      <c r="O24" s="78"/>
      <c r="P24" s="75">
        <v>0</v>
      </c>
      <c r="Q24" s="66">
        <f t="shared" si="2"/>
        <v>177082</v>
      </c>
      <c r="R24" s="79"/>
      <c r="S24" s="69">
        <v>0</v>
      </c>
      <c r="T24" s="65">
        <f t="shared" si="3"/>
        <v>177082</v>
      </c>
      <c r="U24" s="75" t="s">
        <v>594</v>
      </c>
      <c r="V24" s="80" t="s">
        <v>47</v>
      </c>
    </row>
    <row r="25" spans="1:22" ht="12.75" customHeight="1">
      <c r="A25" s="22" t="s">
        <v>18</v>
      </c>
      <c r="B25" s="22" t="s">
        <v>19</v>
      </c>
      <c r="C25" s="22" t="s">
        <v>20</v>
      </c>
      <c r="D25" s="72" t="s">
        <v>21</v>
      </c>
      <c r="E25" s="73" t="s">
        <v>54</v>
      </c>
      <c r="F25" s="73" t="s">
        <v>54</v>
      </c>
      <c r="G25" s="74" t="s">
        <v>55</v>
      </c>
      <c r="H25" s="75">
        <v>6418</v>
      </c>
      <c r="I25" s="76">
        <v>799</v>
      </c>
      <c r="J25" s="77">
        <v>6418</v>
      </c>
      <c r="K25" s="75">
        <v>799</v>
      </c>
      <c r="L25" s="68">
        <f t="shared" si="0"/>
        <v>5619</v>
      </c>
      <c r="M25" s="86">
        <f t="shared" si="1"/>
        <v>5619</v>
      </c>
      <c r="N25" s="78">
        <v>0</v>
      </c>
      <c r="O25" s="78"/>
      <c r="P25" s="75">
        <v>-5619</v>
      </c>
      <c r="Q25" s="66">
        <f t="shared" si="2"/>
        <v>0</v>
      </c>
      <c r="R25" s="79"/>
      <c r="S25" s="69">
        <v>0</v>
      </c>
      <c r="T25" s="65">
        <f t="shared" si="3"/>
        <v>0</v>
      </c>
      <c r="U25" s="75" t="s">
        <v>594</v>
      </c>
      <c r="V25" s="80" t="s">
        <v>47</v>
      </c>
    </row>
    <row r="26" spans="1:22" ht="12.75" customHeight="1">
      <c r="A26" s="22" t="s">
        <v>18</v>
      </c>
      <c r="B26" s="22" t="s">
        <v>19</v>
      </c>
      <c r="C26" s="22" t="s">
        <v>20</v>
      </c>
      <c r="D26" s="72" t="s">
        <v>21</v>
      </c>
      <c r="E26" s="73" t="s">
        <v>56</v>
      </c>
      <c r="F26" s="73" t="s">
        <v>56</v>
      </c>
      <c r="G26" s="74" t="s">
        <v>57</v>
      </c>
      <c r="H26" s="75">
        <v>62016</v>
      </c>
      <c r="I26" s="76">
        <v>54700</v>
      </c>
      <c r="J26" s="77">
        <v>62016</v>
      </c>
      <c r="K26" s="75">
        <v>54700</v>
      </c>
      <c r="L26" s="68">
        <f t="shared" si="0"/>
        <v>7316</v>
      </c>
      <c r="M26" s="86">
        <f t="shared" si="1"/>
        <v>7316</v>
      </c>
      <c r="N26" s="78">
        <v>0</v>
      </c>
      <c r="O26" s="78"/>
      <c r="P26" s="75">
        <v>0</v>
      </c>
      <c r="Q26" s="66">
        <f t="shared" si="2"/>
        <v>7316</v>
      </c>
      <c r="R26" s="79"/>
      <c r="S26" s="69">
        <v>0</v>
      </c>
      <c r="T26" s="65">
        <f t="shared" si="3"/>
        <v>7316</v>
      </c>
      <c r="U26" s="75" t="s">
        <v>594</v>
      </c>
      <c r="V26" s="80" t="s">
        <v>58</v>
      </c>
    </row>
    <row r="27" spans="1:22" ht="12.75" customHeight="1">
      <c r="A27" s="22" t="s">
        <v>18</v>
      </c>
      <c r="B27" s="22" t="s">
        <v>19</v>
      </c>
      <c r="C27" s="22" t="s">
        <v>20</v>
      </c>
      <c r="D27" s="72" t="s">
        <v>21</v>
      </c>
      <c r="E27" s="73" t="s">
        <v>59</v>
      </c>
      <c r="F27" s="73" t="s">
        <v>59</v>
      </c>
      <c r="G27" s="74" t="s">
        <v>60</v>
      </c>
      <c r="H27" s="75">
        <v>218695</v>
      </c>
      <c r="I27" s="76">
        <v>218695</v>
      </c>
      <c r="J27" s="77">
        <v>218695</v>
      </c>
      <c r="K27" s="75">
        <v>218695</v>
      </c>
      <c r="L27" s="68">
        <f t="shared" si="0"/>
        <v>0</v>
      </c>
      <c r="M27" s="86">
        <f t="shared" si="1"/>
        <v>0</v>
      </c>
      <c r="N27" s="78">
        <v>0</v>
      </c>
      <c r="O27" s="78"/>
      <c r="P27" s="75">
        <v>0</v>
      </c>
      <c r="Q27" s="66">
        <f t="shared" si="2"/>
        <v>0</v>
      </c>
      <c r="R27" s="79"/>
      <c r="S27" s="69">
        <v>0</v>
      </c>
      <c r="T27" s="65">
        <f t="shared" si="3"/>
        <v>0</v>
      </c>
      <c r="U27" s="75" t="s">
        <v>593</v>
      </c>
      <c r="V27" s="80" t="s">
        <v>58</v>
      </c>
    </row>
    <row r="28" spans="1:22" ht="12.75" customHeight="1">
      <c r="A28" s="22" t="s">
        <v>18</v>
      </c>
      <c r="B28" s="22" t="s">
        <v>19</v>
      </c>
      <c r="C28" s="22" t="s">
        <v>20</v>
      </c>
      <c r="D28" s="72" t="s">
        <v>21</v>
      </c>
      <c r="E28" s="73" t="s">
        <v>61</v>
      </c>
      <c r="F28" s="73" t="s">
        <v>61</v>
      </c>
      <c r="G28" s="74" t="s">
        <v>62</v>
      </c>
      <c r="H28" s="75">
        <v>1</v>
      </c>
      <c r="I28" s="76">
        <v>0</v>
      </c>
      <c r="J28" s="77">
        <v>1</v>
      </c>
      <c r="K28" s="75">
        <v>0</v>
      </c>
      <c r="L28" s="68">
        <f t="shared" si="0"/>
        <v>1</v>
      </c>
      <c r="M28" s="86">
        <f t="shared" si="1"/>
        <v>1</v>
      </c>
      <c r="N28" s="78">
        <v>-1</v>
      </c>
      <c r="O28" s="78"/>
      <c r="P28" s="75" t="s">
        <v>549</v>
      </c>
      <c r="Q28" s="66">
        <f t="shared" si="2"/>
        <v>0</v>
      </c>
      <c r="R28" s="79"/>
      <c r="S28" s="69">
        <v>0</v>
      </c>
      <c r="T28" s="65">
        <f t="shared" si="3"/>
        <v>0</v>
      </c>
      <c r="U28" s="75" t="s">
        <v>593</v>
      </c>
      <c r="V28" s="80" t="s">
        <v>58</v>
      </c>
    </row>
    <row r="29" spans="1:22" ht="12.75" customHeight="1">
      <c r="A29" s="22" t="s">
        <v>18</v>
      </c>
      <c r="B29" s="22" t="s">
        <v>19</v>
      </c>
      <c r="C29" s="22" t="s">
        <v>20</v>
      </c>
      <c r="D29" s="72" t="s">
        <v>21</v>
      </c>
      <c r="E29" s="73" t="s">
        <v>63</v>
      </c>
      <c r="F29" s="73" t="s">
        <v>63</v>
      </c>
      <c r="G29" s="74" t="s">
        <v>64</v>
      </c>
      <c r="H29" s="75">
        <v>1129382</v>
      </c>
      <c r="I29" s="76">
        <v>1127636</v>
      </c>
      <c r="J29" s="77">
        <v>1129382</v>
      </c>
      <c r="K29" s="75">
        <v>1127636</v>
      </c>
      <c r="L29" s="68">
        <f t="shared" si="0"/>
        <v>1746</v>
      </c>
      <c r="M29" s="86">
        <f t="shared" si="1"/>
        <v>1746</v>
      </c>
      <c r="N29" s="78">
        <v>0</v>
      </c>
      <c r="O29" s="78"/>
      <c r="P29" s="75">
        <v>-1746</v>
      </c>
      <c r="Q29" s="66">
        <f t="shared" si="2"/>
        <v>0</v>
      </c>
      <c r="R29" s="79">
        <v>3</v>
      </c>
      <c r="S29" s="69">
        <v>0</v>
      </c>
      <c r="T29" s="65">
        <f t="shared" si="3"/>
        <v>0</v>
      </c>
      <c r="U29" s="75" t="s">
        <v>593</v>
      </c>
      <c r="V29" s="80" t="s">
        <v>65</v>
      </c>
    </row>
    <row r="30" spans="1:22" ht="12.75" customHeight="1">
      <c r="A30" s="22" t="s">
        <v>18</v>
      </c>
      <c r="B30" s="22" t="s">
        <v>19</v>
      </c>
      <c r="C30" s="22" t="s">
        <v>20</v>
      </c>
      <c r="D30" s="72" t="s">
        <v>21</v>
      </c>
      <c r="E30" s="73" t="s">
        <v>66</v>
      </c>
      <c r="F30" s="73" t="s">
        <v>66</v>
      </c>
      <c r="G30" s="74" t="s">
        <v>67</v>
      </c>
      <c r="H30" s="75">
        <v>20298</v>
      </c>
      <c r="I30" s="76">
        <v>1300</v>
      </c>
      <c r="J30" s="77">
        <v>20298</v>
      </c>
      <c r="K30" s="75">
        <v>1300</v>
      </c>
      <c r="L30" s="68">
        <f t="shared" si="0"/>
        <v>18998</v>
      </c>
      <c r="M30" s="86">
        <f t="shared" si="1"/>
        <v>18998</v>
      </c>
      <c r="N30" s="78">
        <v>0</v>
      </c>
      <c r="O30" s="78"/>
      <c r="P30" s="75">
        <v>0</v>
      </c>
      <c r="Q30" s="66">
        <f t="shared" si="2"/>
        <v>18998</v>
      </c>
      <c r="R30" s="79"/>
      <c r="S30" s="69">
        <v>0</v>
      </c>
      <c r="T30" s="65">
        <f t="shared" si="3"/>
        <v>18998</v>
      </c>
      <c r="U30" s="75" t="s">
        <v>594</v>
      </c>
      <c r="V30" s="80" t="s">
        <v>65</v>
      </c>
    </row>
    <row r="31" spans="1:22" ht="12.75" customHeight="1">
      <c r="A31" s="22" t="s">
        <v>18</v>
      </c>
      <c r="B31" s="22" t="s">
        <v>19</v>
      </c>
      <c r="C31" s="22" t="s">
        <v>20</v>
      </c>
      <c r="D31" s="72" t="s">
        <v>21</v>
      </c>
      <c r="E31" s="73" t="s">
        <v>68</v>
      </c>
      <c r="F31" s="73" t="s">
        <v>68</v>
      </c>
      <c r="G31" s="74" t="s">
        <v>69</v>
      </c>
      <c r="H31" s="75">
        <v>63180</v>
      </c>
      <c r="I31" s="76">
        <v>16780</v>
      </c>
      <c r="J31" s="77">
        <v>63180</v>
      </c>
      <c r="K31" s="75">
        <v>16780</v>
      </c>
      <c r="L31" s="68">
        <f t="shared" si="0"/>
        <v>46400</v>
      </c>
      <c r="M31" s="86">
        <f t="shared" si="1"/>
        <v>46400</v>
      </c>
      <c r="N31" s="78">
        <v>0</v>
      </c>
      <c r="O31" s="78"/>
      <c r="P31" s="75">
        <v>0</v>
      </c>
      <c r="Q31" s="66">
        <f t="shared" si="2"/>
        <v>46400</v>
      </c>
      <c r="R31" s="79"/>
      <c r="S31" s="69">
        <v>0</v>
      </c>
      <c r="T31" s="65">
        <f t="shared" si="3"/>
        <v>46400</v>
      </c>
      <c r="U31" s="75" t="s">
        <v>594</v>
      </c>
      <c r="V31" s="80" t="s">
        <v>65</v>
      </c>
    </row>
    <row r="32" spans="1:22" ht="12.75" customHeight="1">
      <c r="A32" s="22" t="s">
        <v>18</v>
      </c>
      <c r="B32" s="22" t="s">
        <v>19</v>
      </c>
      <c r="C32" s="22" t="s">
        <v>20</v>
      </c>
      <c r="D32" s="72" t="s">
        <v>21</v>
      </c>
      <c r="E32" s="73" t="s">
        <v>70</v>
      </c>
      <c r="F32" s="73" t="s">
        <v>70</v>
      </c>
      <c r="G32" s="74" t="s">
        <v>71</v>
      </c>
      <c r="H32" s="75">
        <v>126328</v>
      </c>
      <c r="I32" s="76">
        <v>38193</v>
      </c>
      <c r="J32" s="77">
        <v>126328</v>
      </c>
      <c r="K32" s="75">
        <v>38193</v>
      </c>
      <c r="L32" s="68">
        <f t="shared" si="0"/>
        <v>88135</v>
      </c>
      <c r="M32" s="86">
        <f t="shared" si="1"/>
        <v>88135</v>
      </c>
      <c r="N32" s="78">
        <v>0</v>
      </c>
      <c r="O32" s="78"/>
      <c r="P32" s="75">
        <v>0</v>
      </c>
      <c r="Q32" s="66">
        <f t="shared" si="2"/>
        <v>88135</v>
      </c>
      <c r="R32" s="79"/>
      <c r="S32" s="69">
        <v>0</v>
      </c>
      <c r="T32" s="65">
        <f t="shared" si="3"/>
        <v>88135</v>
      </c>
      <c r="U32" s="75" t="s">
        <v>594</v>
      </c>
      <c r="V32" s="80" t="s">
        <v>65</v>
      </c>
    </row>
    <row r="33" spans="1:22" ht="12.75" customHeight="1">
      <c r="A33" s="22" t="s">
        <v>18</v>
      </c>
      <c r="B33" s="22" t="s">
        <v>19</v>
      </c>
      <c r="C33" s="22" t="s">
        <v>20</v>
      </c>
      <c r="D33" s="72" t="s">
        <v>21</v>
      </c>
      <c r="E33" s="73" t="s">
        <v>72</v>
      </c>
      <c r="F33" s="73" t="s">
        <v>72</v>
      </c>
      <c r="G33" s="74" t="s">
        <v>73</v>
      </c>
      <c r="H33" s="75">
        <v>163346</v>
      </c>
      <c r="I33" s="76">
        <v>32791</v>
      </c>
      <c r="J33" s="77">
        <v>163346</v>
      </c>
      <c r="K33" s="75">
        <v>32791</v>
      </c>
      <c r="L33" s="68">
        <f t="shared" si="0"/>
        <v>130555</v>
      </c>
      <c r="M33" s="86">
        <f t="shared" si="1"/>
        <v>130555</v>
      </c>
      <c r="N33" s="78">
        <v>0</v>
      </c>
      <c r="O33" s="78"/>
      <c r="P33" s="75">
        <v>0</v>
      </c>
      <c r="Q33" s="66">
        <f t="shared" si="2"/>
        <v>130555</v>
      </c>
      <c r="R33" s="79"/>
      <c r="S33" s="69">
        <v>0</v>
      </c>
      <c r="T33" s="65">
        <f t="shared" si="3"/>
        <v>130555</v>
      </c>
      <c r="U33" s="75" t="s">
        <v>594</v>
      </c>
      <c r="V33" s="80" t="s">
        <v>65</v>
      </c>
    </row>
    <row r="34" spans="1:22" ht="12.75" customHeight="1">
      <c r="A34" s="22" t="s">
        <v>18</v>
      </c>
      <c r="B34" s="22" t="s">
        <v>19</v>
      </c>
      <c r="C34" s="22" t="s">
        <v>20</v>
      </c>
      <c r="D34" s="72" t="s">
        <v>21</v>
      </c>
      <c r="E34" s="73" t="s">
        <v>74</v>
      </c>
      <c r="F34" s="73" t="s">
        <v>74</v>
      </c>
      <c r="G34" s="74" t="s">
        <v>75</v>
      </c>
      <c r="H34" s="75">
        <v>294635</v>
      </c>
      <c r="I34" s="76">
        <v>294633</v>
      </c>
      <c r="J34" s="77">
        <v>294635</v>
      </c>
      <c r="K34" s="75">
        <v>294633</v>
      </c>
      <c r="L34" s="68">
        <f t="shared" si="0"/>
        <v>2</v>
      </c>
      <c r="M34" s="86">
        <f t="shared" si="1"/>
        <v>2</v>
      </c>
      <c r="N34" s="78">
        <v>-2</v>
      </c>
      <c r="O34" s="78"/>
      <c r="P34" s="75" t="s">
        <v>549</v>
      </c>
      <c r="Q34" s="66">
        <f t="shared" si="2"/>
        <v>0</v>
      </c>
      <c r="R34" s="79">
        <v>3</v>
      </c>
      <c r="S34" s="69">
        <v>0</v>
      </c>
      <c r="T34" s="65">
        <f t="shared" si="3"/>
        <v>0</v>
      </c>
      <c r="U34" s="75" t="s">
        <v>593</v>
      </c>
      <c r="V34" s="80" t="s">
        <v>76</v>
      </c>
    </row>
    <row r="35" spans="1:22" ht="12.75" customHeight="1">
      <c r="A35" s="22" t="s">
        <v>18</v>
      </c>
      <c r="B35" s="22" t="s">
        <v>19</v>
      </c>
      <c r="C35" s="22" t="s">
        <v>20</v>
      </c>
      <c r="D35" s="72" t="s">
        <v>21</v>
      </c>
      <c r="E35" s="73" t="s">
        <v>77</v>
      </c>
      <c r="F35" s="73" t="s">
        <v>77</v>
      </c>
      <c r="G35" s="74" t="s">
        <v>78</v>
      </c>
      <c r="H35" s="75">
        <v>271846</v>
      </c>
      <c r="I35" s="76">
        <v>3406</v>
      </c>
      <c r="J35" s="77">
        <v>271846</v>
      </c>
      <c r="K35" s="75">
        <v>3406</v>
      </c>
      <c r="L35" s="68">
        <f t="shared" si="0"/>
        <v>268440</v>
      </c>
      <c r="M35" s="86">
        <f t="shared" si="1"/>
        <v>268440</v>
      </c>
      <c r="N35" s="78">
        <v>0</v>
      </c>
      <c r="O35" s="78"/>
      <c r="P35" s="75">
        <v>0</v>
      </c>
      <c r="Q35" s="66">
        <f t="shared" si="2"/>
        <v>268440</v>
      </c>
      <c r="R35" s="79"/>
      <c r="S35" s="69">
        <v>0</v>
      </c>
      <c r="T35" s="65">
        <f t="shared" si="3"/>
        <v>268440</v>
      </c>
      <c r="U35" s="75" t="s">
        <v>594</v>
      </c>
      <c r="V35" s="80" t="s">
        <v>47</v>
      </c>
    </row>
    <row r="36" spans="1:22" ht="12.75" customHeight="1">
      <c r="A36" s="22" t="s">
        <v>18</v>
      </c>
      <c r="B36" s="22" t="s">
        <v>19</v>
      </c>
      <c r="C36" s="22" t="s">
        <v>20</v>
      </c>
      <c r="D36" s="72" t="s">
        <v>21</v>
      </c>
      <c r="E36" s="73" t="s">
        <v>79</v>
      </c>
      <c r="F36" s="73" t="s">
        <v>79</v>
      </c>
      <c r="G36" s="74" t="s">
        <v>80</v>
      </c>
      <c r="H36" s="75" t="s">
        <v>24</v>
      </c>
      <c r="I36" s="76">
        <v>3</v>
      </c>
      <c r="J36" s="77">
        <v>0</v>
      </c>
      <c r="K36" s="75">
        <v>3</v>
      </c>
      <c r="L36" s="68">
        <f t="shared" si="0"/>
        <v>-3</v>
      </c>
      <c r="M36" s="86">
        <f t="shared" si="1"/>
        <v>-3</v>
      </c>
      <c r="N36" s="78">
        <v>3</v>
      </c>
      <c r="O36" s="78"/>
      <c r="P36" s="75" t="s">
        <v>549</v>
      </c>
      <c r="Q36" s="66">
        <f t="shared" si="2"/>
        <v>0</v>
      </c>
      <c r="R36" s="79"/>
      <c r="S36" s="69">
        <v>0</v>
      </c>
      <c r="T36" s="65">
        <f t="shared" si="3"/>
        <v>0</v>
      </c>
      <c r="U36" s="75" t="s">
        <v>593</v>
      </c>
      <c r="V36" s="80" t="s">
        <v>47</v>
      </c>
    </row>
    <row r="37" spans="1:22" ht="12.75" customHeight="1">
      <c r="A37" s="22" t="s">
        <v>18</v>
      </c>
      <c r="B37" s="22" t="s">
        <v>19</v>
      </c>
      <c r="C37" s="22" t="s">
        <v>20</v>
      </c>
      <c r="D37" s="72" t="s">
        <v>21</v>
      </c>
      <c r="E37" s="73" t="s">
        <v>81</v>
      </c>
      <c r="F37" s="73" t="s">
        <v>81</v>
      </c>
      <c r="G37" s="74" t="s">
        <v>82</v>
      </c>
      <c r="H37" s="75">
        <v>1335636</v>
      </c>
      <c r="I37" s="76">
        <v>904239</v>
      </c>
      <c r="J37" s="77">
        <v>1335636</v>
      </c>
      <c r="K37" s="75">
        <v>904239</v>
      </c>
      <c r="L37" s="68">
        <f t="shared" si="0"/>
        <v>431397</v>
      </c>
      <c r="M37" s="86">
        <f t="shared" si="1"/>
        <v>431397</v>
      </c>
      <c r="N37" s="78">
        <v>0</v>
      </c>
      <c r="O37" s="78"/>
      <c r="P37" s="75">
        <v>0</v>
      </c>
      <c r="Q37" s="66">
        <f t="shared" si="2"/>
        <v>431397</v>
      </c>
      <c r="R37" s="79"/>
      <c r="S37" s="69">
        <v>0</v>
      </c>
      <c r="T37" s="65">
        <f t="shared" si="3"/>
        <v>431397</v>
      </c>
      <c r="U37" s="75" t="s">
        <v>594</v>
      </c>
      <c r="V37" s="80" t="s">
        <v>47</v>
      </c>
    </row>
    <row r="38" spans="1:22" ht="12.75" customHeight="1">
      <c r="A38" s="22" t="s">
        <v>18</v>
      </c>
      <c r="B38" s="22" t="s">
        <v>19</v>
      </c>
      <c r="C38" s="22" t="s">
        <v>20</v>
      </c>
      <c r="D38" s="72" t="s">
        <v>21</v>
      </c>
      <c r="E38" s="73" t="s">
        <v>83</v>
      </c>
      <c r="F38" s="73" t="s">
        <v>83</v>
      </c>
      <c r="G38" s="74" t="s">
        <v>84</v>
      </c>
      <c r="H38" s="75">
        <v>61664</v>
      </c>
      <c r="I38" s="76">
        <v>7791</v>
      </c>
      <c r="J38" s="77">
        <v>61664</v>
      </c>
      <c r="K38" s="75">
        <v>7791</v>
      </c>
      <c r="L38" s="68">
        <f t="shared" si="0"/>
        <v>53873</v>
      </c>
      <c r="M38" s="86">
        <f t="shared" si="1"/>
        <v>53873</v>
      </c>
      <c r="N38" s="78">
        <v>0</v>
      </c>
      <c r="O38" s="78"/>
      <c r="P38" s="75">
        <v>0</v>
      </c>
      <c r="Q38" s="66">
        <f t="shared" si="2"/>
        <v>53873</v>
      </c>
      <c r="R38" s="79"/>
      <c r="S38" s="69">
        <v>0</v>
      </c>
      <c r="T38" s="65">
        <f t="shared" si="3"/>
        <v>53873</v>
      </c>
      <c r="U38" s="75" t="s">
        <v>594</v>
      </c>
      <c r="V38" s="80" t="s">
        <v>65</v>
      </c>
    </row>
    <row r="39" spans="1:22" ht="12.75" customHeight="1">
      <c r="A39" s="22" t="s">
        <v>18</v>
      </c>
      <c r="B39" s="22" t="s">
        <v>19</v>
      </c>
      <c r="C39" s="22" t="s">
        <v>20</v>
      </c>
      <c r="D39" s="72" t="s">
        <v>21</v>
      </c>
      <c r="E39" s="73" t="s">
        <v>85</v>
      </c>
      <c r="F39" s="73" t="s">
        <v>85</v>
      </c>
      <c r="G39" s="74" t="s">
        <v>86</v>
      </c>
      <c r="H39" s="75">
        <v>7000</v>
      </c>
      <c r="I39" s="76">
        <v>116</v>
      </c>
      <c r="J39" s="77">
        <v>7000</v>
      </c>
      <c r="K39" s="75">
        <v>116</v>
      </c>
      <c r="L39" s="68">
        <f t="shared" si="0"/>
        <v>6884</v>
      </c>
      <c r="M39" s="86">
        <f t="shared" si="1"/>
        <v>6884</v>
      </c>
      <c r="N39" s="78">
        <v>0</v>
      </c>
      <c r="O39" s="78"/>
      <c r="P39" s="75">
        <v>-6884</v>
      </c>
      <c r="Q39" s="66">
        <f t="shared" si="2"/>
        <v>0</v>
      </c>
      <c r="R39" s="79"/>
      <c r="S39" s="69">
        <v>0</v>
      </c>
      <c r="T39" s="65">
        <f t="shared" si="3"/>
        <v>0</v>
      </c>
      <c r="U39" s="75" t="s">
        <v>593</v>
      </c>
      <c r="V39" s="80" t="s">
        <v>87</v>
      </c>
    </row>
    <row r="40" spans="1:22" ht="12.75" customHeight="1">
      <c r="A40" s="22" t="s">
        <v>18</v>
      </c>
      <c r="B40" s="22" t="s">
        <v>19</v>
      </c>
      <c r="C40" s="22" t="s">
        <v>20</v>
      </c>
      <c r="D40" s="72" t="s">
        <v>21</v>
      </c>
      <c r="E40" s="73" t="s">
        <v>88</v>
      </c>
      <c r="F40" s="73" t="s">
        <v>88</v>
      </c>
      <c r="G40" s="74" t="s">
        <v>89</v>
      </c>
      <c r="H40" s="75">
        <v>138640</v>
      </c>
      <c r="I40" s="76">
        <v>110562</v>
      </c>
      <c r="J40" s="77">
        <v>138640</v>
      </c>
      <c r="K40" s="75">
        <v>110562</v>
      </c>
      <c r="L40" s="68">
        <f t="shared" si="0"/>
        <v>28078</v>
      </c>
      <c r="M40" s="86">
        <f t="shared" si="1"/>
        <v>28078</v>
      </c>
      <c r="N40" s="78">
        <v>0</v>
      </c>
      <c r="O40" s="78"/>
      <c r="P40" s="75">
        <v>0</v>
      </c>
      <c r="Q40" s="66">
        <f t="shared" si="2"/>
        <v>28078</v>
      </c>
      <c r="R40" s="79"/>
      <c r="S40" s="69">
        <v>0</v>
      </c>
      <c r="T40" s="65">
        <f t="shared" si="3"/>
        <v>28078</v>
      </c>
      <c r="U40" s="75" t="s">
        <v>594</v>
      </c>
      <c r="V40" s="80" t="s">
        <v>90</v>
      </c>
    </row>
    <row r="41" spans="1:22" ht="12.75" customHeight="1">
      <c r="A41" s="22" t="s">
        <v>18</v>
      </c>
      <c r="B41" s="22" t="s">
        <v>19</v>
      </c>
      <c r="C41" s="22" t="s">
        <v>20</v>
      </c>
      <c r="D41" s="72" t="s">
        <v>21</v>
      </c>
      <c r="E41" s="73" t="s">
        <v>91</v>
      </c>
      <c r="F41" s="73" t="s">
        <v>91</v>
      </c>
      <c r="G41" s="74" t="s">
        <v>92</v>
      </c>
      <c r="H41" s="75">
        <v>633318</v>
      </c>
      <c r="I41" s="76">
        <v>629836</v>
      </c>
      <c r="J41" s="77">
        <v>633318</v>
      </c>
      <c r="K41" s="75">
        <v>629836</v>
      </c>
      <c r="L41" s="68">
        <f t="shared" si="0"/>
        <v>3482</v>
      </c>
      <c r="M41" s="86">
        <f t="shared" si="1"/>
        <v>3482</v>
      </c>
      <c r="N41" s="78">
        <v>0</v>
      </c>
      <c r="O41" s="78"/>
      <c r="P41" s="75">
        <v>0</v>
      </c>
      <c r="Q41" s="66">
        <f t="shared" si="2"/>
        <v>3482</v>
      </c>
      <c r="R41" s="79"/>
      <c r="S41" s="69">
        <v>0</v>
      </c>
      <c r="T41" s="65">
        <f t="shared" si="3"/>
        <v>3482</v>
      </c>
      <c r="U41" s="75" t="s">
        <v>594</v>
      </c>
      <c r="V41" s="80" t="s">
        <v>90</v>
      </c>
    </row>
    <row r="42" spans="1:22" ht="12.75" customHeight="1">
      <c r="A42" s="22" t="s">
        <v>18</v>
      </c>
      <c r="B42" s="22" t="s">
        <v>19</v>
      </c>
      <c r="C42" s="22" t="s">
        <v>20</v>
      </c>
      <c r="D42" s="72" t="s">
        <v>21</v>
      </c>
      <c r="E42" s="73" t="s">
        <v>93</v>
      </c>
      <c r="F42" s="73" t="s">
        <v>93</v>
      </c>
      <c r="G42" s="74" t="s">
        <v>94</v>
      </c>
      <c r="H42" s="75">
        <v>118876</v>
      </c>
      <c r="I42" s="76">
        <v>94937</v>
      </c>
      <c r="J42" s="77">
        <v>118876</v>
      </c>
      <c r="K42" s="75">
        <v>94937</v>
      </c>
      <c r="L42" s="68">
        <f aca="true" t="shared" si="4" ref="L42:L73">J42-K42</f>
        <v>23939</v>
      </c>
      <c r="M42" s="86">
        <f aca="true" t="shared" si="5" ref="M42:M73">J42-K42</f>
        <v>23939</v>
      </c>
      <c r="N42" s="78">
        <v>0</v>
      </c>
      <c r="O42" s="78"/>
      <c r="P42" s="75">
        <v>0</v>
      </c>
      <c r="Q42" s="66">
        <f aca="true" t="shared" si="6" ref="Q42:Q73">SUM(M42:P42)</f>
        <v>23939</v>
      </c>
      <c r="R42" s="79"/>
      <c r="S42" s="69">
        <v>0</v>
      </c>
      <c r="T42" s="65">
        <f aca="true" t="shared" si="7" ref="T42:T73">Q42+S42</f>
        <v>23939</v>
      </c>
      <c r="U42" s="75" t="s">
        <v>594</v>
      </c>
      <c r="V42" s="80" t="s">
        <v>95</v>
      </c>
    </row>
    <row r="43" spans="1:22" ht="12.75" customHeight="1">
      <c r="A43" s="22" t="s">
        <v>18</v>
      </c>
      <c r="B43" s="22" t="s">
        <v>19</v>
      </c>
      <c r="C43" s="22" t="s">
        <v>20</v>
      </c>
      <c r="D43" s="72" t="s">
        <v>21</v>
      </c>
      <c r="E43" s="73" t="s">
        <v>96</v>
      </c>
      <c r="F43" s="73" t="s">
        <v>96</v>
      </c>
      <c r="G43" s="74" t="s">
        <v>97</v>
      </c>
      <c r="H43" s="75">
        <v>219213</v>
      </c>
      <c r="I43" s="76">
        <v>63782</v>
      </c>
      <c r="J43" s="77">
        <v>219213</v>
      </c>
      <c r="K43" s="75">
        <v>63782</v>
      </c>
      <c r="L43" s="68">
        <f t="shared" si="4"/>
        <v>155431</v>
      </c>
      <c r="M43" s="86">
        <f t="shared" si="5"/>
        <v>155431</v>
      </c>
      <c r="N43" s="78">
        <v>0</v>
      </c>
      <c r="O43" s="78"/>
      <c r="P43" s="75">
        <v>0</v>
      </c>
      <c r="Q43" s="66">
        <f t="shared" si="6"/>
        <v>155431</v>
      </c>
      <c r="R43" s="79"/>
      <c r="S43" s="69">
        <v>0</v>
      </c>
      <c r="T43" s="65">
        <f t="shared" si="7"/>
        <v>155431</v>
      </c>
      <c r="U43" s="75" t="s">
        <v>594</v>
      </c>
      <c r="V43" s="80" t="s">
        <v>95</v>
      </c>
    </row>
    <row r="44" spans="1:22" ht="12.75" customHeight="1">
      <c r="A44" s="22" t="s">
        <v>18</v>
      </c>
      <c r="B44" s="22" t="s">
        <v>19</v>
      </c>
      <c r="C44" s="22" t="s">
        <v>20</v>
      </c>
      <c r="D44" s="72" t="s">
        <v>21</v>
      </c>
      <c r="E44" s="73" t="s">
        <v>98</v>
      </c>
      <c r="F44" s="73" t="s">
        <v>98</v>
      </c>
      <c r="G44" s="74" t="s">
        <v>99</v>
      </c>
      <c r="H44" s="75">
        <v>77870</v>
      </c>
      <c r="I44" s="76">
        <v>33674</v>
      </c>
      <c r="J44" s="77">
        <v>77870</v>
      </c>
      <c r="K44" s="75">
        <v>33674</v>
      </c>
      <c r="L44" s="68">
        <f t="shared" si="4"/>
        <v>44196</v>
      </c>
      <c r="M44" s="86">
        <f t="shared" si="5"/>
        <v>44196</v>
      </c>
      <c r="N44" s="78">
        <v>0</v>
      </c>
      <c r="O44" s="78"/>
      <c r="P44" s="75">
        <v>0</v>
      </c>
      <c r="Q44" s="66">
        <f t="shared" si="6"/>
        <v>44196</v>
      </c>
      <c r="R44" s="79"/>
      <c r="S44" s="69">
        <v>0</v>
      </c>
      <c r="T44" s="65">
        <f t="shared" si="7"/>
        <v>44196</v>
      </c>
      <c r="U44" s="75" t="s">
        <v>594</v>
      </c>
      <c r="V44" s="80" t="s">
        <v>95</v>
      </c>
    </row>
    <row r="45" spans="1:22" ht="12.75" customHeight="1">
      <c r="A45" s="22" t="s">
        <v>18</v>
      </c>
      <c r="B45" s="22" t="s">
        <v>19</v>
      </c>
      <c r="C45" s="22" t="s">
        <v>20</v>
      </c>
      <c r="D45" s="72" t="s">
        <v>21</v>
      </c>
      <c r="E45" s="73" t="s">
        <v>100</v>
      </c>
      <c r="F45" s="73" t="s">
        <v>100</v>
      </c>
      <c r="G45" s="74" t="s">
        <v>101</v>
      </c>
      <c r="H45" s="75">
        <v>121234</v>
      </c>
      <c r="I45" s="76">
        <v>23018</v>
      </c>
      <c r="J45" s="77">
        <v>121234</v>
      </c>
      <c r="K45" s="75">
        <v>23018</v>
      </c>
      <c r="L45" s="68">
        <f t="shared" si="4"/>
        <v>98216</v>
      </c>
      <c r="M45" s="86">
        <f t="shared" si="5"/>
        <v>98216</v>
      </c>
      <c r="N45" s="78">
        <v>0</v>
      </c>
      <c r="O45" s="78"/>
      <c r="P45" s="75">
        <v>0</v>
      </c>
      <c r="Q45" s="66">
        <f t="shared" si="6"/>
        <v>98216</v>
      </c>
      <c r="R45" s="79"/>
      <c r="S45" s="69">
        <v>0</v>
      </c>
      <c r="T45" s="65">
        <f t="shared" si="7"/>
        <v>98216</v>
      </c>
      <c r="U45" s="75" t="s">
        <v>594</v>
      </c>
      <c r="V45" s="80" t="s">
        <v>95</v>
      </c>
    </row>
    <row r="46" spans="1:22" ht="12.75" customHeight="1">
      <c r="A46" s="22" t="s">
        <v>18</v>
      </c>
      <c r="B46" s="22" t="s">
        <v>19</v>
      </c>
      <c r="C46" s="22" t="s">
        <v>20</v>
      </c>
      <c r="D46" s="72" t="s">
        <v>21</v>
      </c>
      <c r="E46" s="73" t="s">
        <v>102</v>
      </c>
      <c r="F46" s="73" t="s">
        <v>102</v>
      </c>
      <c r="G46" s="74" t="s">
        <v>103</v>
      </c>
      <c r="H46" s="75">
        <v>99505</v>
      </c>
      <c r="I46" s="76">
        <v>30506</v>
      </c>
      <c r="J46" s="77">
        <v>99505</v>
      </c>
      <c r="K46" s="75">
        <v>30506</v>
      </c>
      <c r="L46" s="68">
        <f t="shared" si="4"/>
        <v>68999</v>
      </c>
      <c r="M46" s="86">
        <f t="shared" si="5"/>
        <v>68999</v>
      </c>
      <c r="N46" s="78">
        <v>0</v>
      </c>
      <c r="O46" s="78"/>
      <c r="P46" s="75">
        <v>0</v>
      </c>
      <c r="Q46" s="66">
        <f t="shared" si="6"/>
        <v>68999</v>
      </c>
      <c r="R46" s="79"/>
      <c r="S46" s="69">
        <v>0</v>
      </c>
      <c r="T46" s="65">
        <f t="shared" si="7"/>
        <v>68999</v>
      </c>
      <c r="U46" s="75" t="s">
        <v>594</v>
      </c>
      <c r="V46" s="80" t="s">
        <v>95</v>
      </c>
    </row>
    <row r="47" spans="1:22" ht="12.75" customHeight="1">
      <c r="A47" s="22" t="s">
        <v>18</v>
      </c>
      <c r="B47" s="22" t="s">
        <v>19</v>
      </c>
      <c r="C47" s="22" t="s">
        <v>20</v>
      </c>
      <c r="D47" s="72" t="s">
        <v>21</v>
      </c>
      <c r="E47" s="73" t="s">
        <v>104</v>
      </c>
      <c r="F47" s="73" t="s">
        <v>104</v>
      </c>
      <c r="G47" s="74" t="s">
        <v>105</v>
      </c>
      <c r="H47" s="75">
        <v>88954</v>
      </c>
      <c r="I47" s="76">
        <v>88954</v>
      </c>
      <c r="J47" s="77">
        <v>88954</v>
      </c>
      <c r="K47" s="75">
        <v>88954</v>
      </c>
      <c r="L47" s="68">
        <f t="shared" si="4"/>
        <v>0</v>
      </c>
      <c r="M47" s="86">
        <f t="shared" si="5"/>
        <v>0</v>
      </c>
      <c r="N47" s="78">
        <v>0</v>
      </c>
      <c r="O47" s="78"/>
      <c r="P47" s="75">
        <v>0</v>
      </c>
      <c r="Q47" s="66">
        <f t="shared" si="6"/>
        <v>0</v>
      </c>
      <c r="R47" s="79"/>
      <c r="S47" s="78">
        <v>92776</v>
      </c>
      <c r="T47" s="65">
        <f t="shared" si="7"/>
        <v>92776</v>
      </c>
      <c r="U47" s="75" t="s">
        <v>594</v>
      </c>
      <c r="V47" s="80" t="s">
        <v>95</v>
      </c>
    </row>
    <row r="48" spans="1:22" ht="12.75" customHeight="1">
      <c r="A48" s="22" t="s">
        <v>18</v>
      </c>
      <c r="B48" s="22" t="s">
        <v>19</v>
      </c>
      <c r="C48" s="22" t="s">
        <v>20</v>
      </c>
      <c r="D48" s="72" t="s">
        <v>21</v>
      </c>
      <c r="E48" s="73" t="s">
        <v>106</v>
      </c>
      <c r="F48" s="73" t="s">
        <v>106</v>
      </c>
      <c r="G48" s="74" t="s">
        <v>107</v>
      </c>
      <c r="H48" s="75">
        <v>73272</v>
      </c>
      <c r="I48" s="76">
        <v>1491</v>
      </c>
      <c r="J48" s="77">
        <v>73272</v>
      </c>
      <c r="K48" s="75">
        <v>1491</v>
      </c>
      <c r="L48" s="68">
        <f t="shared" si="4"/>
        <v>71781</v>
      </c>
      <c r="M48" s="86">
        <f t="shared" si="5"/>
        <v>71781</v>
      </c>
      <c r="N48" s="78">
        <v>0</v>
      </c>
      <c r="O48" s="78"/>
      <c r="P48" s="75">
        <v>0</v>
      </c>
      <c r="Q48" s="66">
        <f t="shared" si="6"/>
        <v>71781</v>
      </c>
      <c r="R48" s="79"/>
      <c r="S48" s="69">
        <v>0</v>
      </c>
      <c r="T48" s="65">
        <f t="shared" si="7"/>
        <v>71781</v>
      </c>
      <c r="U48" s="75" t="s">
        <v>594</v>
      </c>
      <c r="V48" s="80" t="s">
        <v>108</v>
      </c>
    </row>
    <row r="49" spans="1:22" ht="12.75" customHeight="1">
      <c r="A49" s="22" t="s">
        <v>18</v>
      </c>
      <c r="B49" s="22" t="s">
        <v>19</v>
      </c>
      <c r="C49" s="22" t="s">
        <v>20</v>
      </c>
      <c r="D49" s="72" t="s">
        <v>21</v>
      </c>
      <c r="E49" s="73" t="s">
        <v>109</v>
      </c>
      <c r="F49" s="73" t="s">
        <v>109</v>
      </c>
      <c r="G49" s="74" t="s">
        <v>110</v>
      </c>
      <c r="H49" s="75">
        <v>3825000</v>
      </c>
      <c r="I49" s="76">
        <v>0</v>
      </c>
      <c r="J49" s="77">
        <v>3825000</v>
      </c>
      <c r="K49" s="75">
        <v>0</v>
      </c>
      <c r="L49" s="68">
        <f t="shared" si="4"/>
        <v>3825000</v>
      </c>
      <c r="M49" s="86">
        <f t="shared" si="5"/>
        <v>3825000</v>
      </c>
      <c r="N49" s="78">
        <v>0</v>
      </c>
      <c r="O49" s="78"/>
      <c r="P49" s="75">
        <v>0</v>
      </c>
      <c r="Q49" s="66">
        <f t="shared" si="6"/>
        <v>3825000</v>
      </c>
      <c r="R49" s="79"/>
      <c r="S49" s="69">
        <v>0</v>
      </c>
      <c r="T49" s="65">
        <f t="shared" si="7"/>
        <v>3825000</v>
      </c>
      <c r="U49" s="75" t="s">
        <v>594</v>
      </c>
      <c r="V49" s="80" t="s">
        <v>95</v>
      </c>
    </row>
    <row r="50" spans="1:22" ht="12.75" customHeight="1">
      <c r="A50" s="22" t="s">
        <v>18</v>
      </c>
      <c r="B50" s="22" t="s">
        <v>19</v>
      </c>
      <c r="C50" s="22" t="s">
        <v>20</v>
      </c>
      <c r="D50" s="72" t="s">
        <v>21</v>
      </c>
      <c r="E50" s="73" t="s">
        <v>111</v>
      </c>
      <c r="F50" s="73" t="s">
        <v>111</v>
      </c>
      <c r="G50" s="74" t="s">
        <v>112</v>
      </c>
      <c r="H50" s="75">
        <v>87548</v>
      </c>
      <c r="I50" s="76">
        <v>82025</v>
      </c>
      <c r="J50" s="77">
        <v>87548</v>
      </c>
      <c r="K50" s="75">
        <v>82025</v>
      </c>
      <c r="L50" s="68">
        <f t="shared" si="4"/>
        <v>5523</v>
      </c>
      <c r="M50" s="86">
        <f t="shared" si="5"/>
        <v>5523</v>
      </c>
      <c r="N50" s="78">
        <v>0</v>
      </c>
      <c r="O50" s="78"/>
      <c r="P50" s="75">
        <v>0</v>
      </c>
      <c r="Q50" s="66">
        <f t="shared" si="6"/>
        <v>5523</v>
      </c>
      <c r="R50" s="79"/>
      <c r="S50" s="69">
        <v>0</v>
      </c>
      <c r="T50" s="65">
        <f t="shared" si="7"/>
        <v>5523</v>
      </c>
      <c r="U50" s="75" t="s">
        <v>594</v>
      </c>
      <c r="V50" s="80" t="s">
        <v>95</v>
      </c>
    </row>
    <row r="51" spans="1:22" ht="12.75" customHeight="1">
      <c r="A51" s="22" t="s">
        <v>18</v>
      </c>
      <c r="B51" s="22" t="s">
        <v>19</v>
      </c>
      <c r="C51" s="22" t="s">
        <v>20</v>
      </c>
      <c r="D51" s="72" t="s">
        <v>21</v>
      </c>
      <c r="E51" s="73" t="s">
        <v>113</v>
      </c>
      <c r="F51" s="73" t="s">
        <v>113</v>
      </c>
      <c r="G51" s="74" t="s">
        <v>114</v>
      </c>
      <c r="H51" s="75">
        <v>307696</v>
      </c>
      <c r="I51" s="76">
        <v>0</v>
      </c>
      <c r="J51" s="77">
        <v>307696</v>
      </c>
      <c r="K51" s="75">
        <v>0</v>
      </c>
      <c r="L51" s="68">
        <f t="shared" si="4"/>
        <v>307696</v>
      </c>
      <c r="M51" s="86">
        <f t="shared" si="5"/>
        <v>307696</v>
      </c>
      <c r="N51" s="78">
        <v>0</v>
      </c>
      <c r="O51" s="78"/>
      <c r="P51" s="75">
        <v>-307696</v>
      </c>
      <c r="Q51" s="66">
        <f t="shared" si="6"/>
        <v>0</v>
      </c>
      <c r="R51" s="79"/>
      <c r="S51" s="69">
        <v>0</v>
      </c>
      <c r="T51" s="65">
        <f t="shared" si="7"/>
        <v>0</v>
      </c>
      <c r="U51" s="75" t="s">
        <v>594</v>
      </c>
      <c r="V51" s="80" t="s">
        <v>95</v>
      </c>
    </row>
    <row r="52" spans="1:22" ht="12.75" customHeight="1">
      <c r="A52" s="22" t="s">
        <v>18</v>
      </c>
      <c r="B52" s="22" t="s">
        <v>19</v>
      </c>
      <c r="C52" s="22" t="s">
        <v>20</v>
      </c>
      <c r="D52" s="72" t="s">
        <v>21</v>
      </c>
      <c r="E52" s="73" t="s">
        <v>115</v>
      </c>
      <c r="F52" s="73" t="s">
        <v>115</v>
      </c>
      <c r="G52" s="74" t="s">
        <v>116</v>
      </c>
      <c r="H52" s="75">
        <v>2197187</v>
      </c>
      <c r="I52" s="76">
        <v>769780</v>
      </c>
      <c r="J52" s="77">
        <v>2197187</v>
      </c>
      <c r="K52" s="75">
        <v>769780</v>
      </c>
      <c r="L52" s="68">
        <f t="shared" si="4"/>
        <v>1427407</v>
      </c>
      <c r="M52" s="86">
        <f t="shared" si="5"/>
        <v>1427407</v>
      </c>
      <c r="N52" s="78">
        <v>0</v>
      </c>
      <c r="O52" s="78"/>
      <c r="P52" s="75">
        <v>0</v>
      </c>
      <c r="Q52" s="66">
        <f t="shared" si="6"/>
        <v>1427407</v>
      </c>
      <c r="R52" s="79">
        <v>3</v>
      </c>
      <c r="S52" s="69">
        <v>0</v>
      </c>
      <c r="T52" s="65">
        <f t="shared" si="7"/>
        <v>1427407</v>
      </c>
      <c r="U52" s="75" t="s">
        <v>594</v>
      </c>
      <c r="V52" s="80" t="s">
        <v>95</v>
      </c>
    </row>
    <row r="53" spans="1:22" ht="12.75" customHeight="1">
      <c r="A53" s="22" t="s">
        <v>18</v>
      </c>
      <c r="B53" s="22" t="s">
        <v>19</v>
      </c>
      <c r="C53" s="22" t="s">
        <v>20</v>
      </c>
      <c r="D53" s="72" t="s">
        <v>21</v>
      </c>
      <c r="E53" s="73" t="s">
        <v>117</v>
      </c>
      <c r="F53" s="73" t="s">
        <v>117</v>
      </c>
      <c r="G53" s="74" t="s">
        <v>118</v>
      </c>
      <c r="H53" s="75">
        <v>70000</v>
      </c>
      <c r="I53" s="76">
        <v>70000</v>
      </c>
      <c r="J53" s="77">
        <v>70000</v>
      </c>
      <c r="K53" s="75">
        <v>70000</v>
      </c>
      <c r="L53" s="68">
        <f t="shared" si="4"/>
        <v>0</v>
      </c>
      <c r="M53" s="86">
        <f t="shared" si="5"/>
        <v>0</v>
      </c>
      <c r="N53" s="78">
        <v>0</v>
      </c>
      <c r="O53" s="78"/>
      <c r="P53" s="75">
        <v>0</v>
      </c>
      <c r="Q53" s="66">
        <f t="shared" si="6"/>
        <v>0</v>
      </c>
      <c r="R53" s="79"/>
      <c r="S53" s="69">
        <v>0</v>
      </c>
      <c r="T53" s="65">
        <f t="shared" si="7"/>
        <v>0</v>
      </c>
      <c r="U53" s="75" t="s">
        <v>593</v>
      </c>
      <c r="V53" s="80" t="s">
        <v>119</v>
      </c>
    </row>
    <row r="54" spans="1:22" ht="12.75" customHeight="1">
      <c r="A54" s="22" t="s">
        <v>18</v>
      </c>
      <c r="B54" s="22" t="s">
        <v>19</v>
      </c>
      <c r="C54" s="22" t="s">
        <v>20</v>
      </c>
      <c r="D54" s="72" t="s">
        <v>21</v>
      </c>
      <c r="E54" s="73" t="s">
        <v>120</v>
      </c>
      <c r="F54" s="73" t="s">
        <v>120</v>
      </c>
      <c r="G54" s="74" t="s">
        <v>121</v>
      </c>
      <c r="H54" s="75">
        <v>136265</v>
      </c>
      <c r="I54" s="76">
        <v>72826</v>
      </c>
      <c r="J54" s="77">
        <v>136265</v>
      </c>
      <c r="K54" s="75">
        <v>72826</v>
      </c>
      <c r="L54" s="68">
        <f t="shared" si="4"/>
        <v>63439</v>
      </c>
      <c r="M54" s="86">
        <f t="shared" si="5"/>
        <v>63439</v>
      </c>
      <c r="N54" s="78">
        <v>0</v>
      </c>
      <c r="O54" s="78"/>
      <c r="P54" s="75">
        <v>0</v>
      </c>
      <c r="Q54" s="66">
        <f t="shared" si="6"/>
        <v>63439</v>
      </c>
      <c r="R54" s="79"/>
      <c r="S54" s="69">
        <v>0</v>
      </c>
      <c r="T54" s="65">
        <f t="shared" si="7"/>
        <v>63439</v>
      </c>
      <c r="U54" s="75" t="s">
        <v>594</v>
      </c>
      <c r="V54" s="80" t="s">
        <v>119</v>
      </c>
    </row>
    <row r="55" spans="1:22" ht="12.75" customHeight="1">
      <c r="A55" s="22" t="s">
        <v>18</v>
      </c>
      <c r="B55" s="22" t="s">
        <v>19</v>
      </c>
      <c r="C55" s="22" t="s">
        <v>20</v>
      </c>
      <c r="D55" s="72" t="s">
        <v>21</v>
      </c>
      <c r="E55" s="73" t="s">
        <v>122</v>
      </c>
      <c r="F55" s="73" t="s">
        <v>122</v>
      </c>
      <c r="G55" s="74" t="s">
        <v>123</v>
      </c>
      <c r="H55" s="75">
        <v>216251</v>
      </c>
      <c r="I55" s="76">
        <v>25602</v>
      </c>
      <c r="J55" s="77">
        <v>216251</v>
      </c>
      <c r="K55" s="75">
        <v>25602</v>
      </c>
      <c r="L55" s="68">
        <f t="shared" si="4"/>
        <v>190649</v>
      </c>
      <c r="M55" s="86">
        <f t="shared" si="5"/>
        <v>190649</v>
      </c>
      <c r="N55" s="78">
        <v>0</v>
      </c>
      <c r="O55" s="78"/>
      <c r="P55" s="75">
        <v>0</v>
      </c>
      <c r="Q55" s="66">
        <f t="shared" si="6"/>
        <v>190649</v>
      </c>
      <c r="R55" s="79">
        <v>3</v>
      </c>
      <c r="S55" s="69">
        <v>0</v>
      </c>
      <c r="T55" s="65">
        <f t="shared" si="7"/>
        <v>190649</v>
      </c>
      <c r="U55" s="75" t="s">
        <v>594</v>
      </c>
      <c r="V55" s="80" t="s">
        <v>119</v>
      </c>
    </row>
    <row r="56" spans="1:22" ht="12.75" customHeight="1">
      <c r="A56" s="22" t="s">
        <v>18</v>
      </c>
      <c r="B56" s="22" t="s">
        <v>19</v>
      </c>
      <c r="C56" s="22" t="s">
        <v>20</v>
      </c>
      <c r="D56" s="72" t="s">
        <v>21</v>
      </c>
      <c r="E56" s="73" t="s">
        <v>124</v>
      </c>
      <c r="F56" s="73" t="s">
        <v>124</v>
      </c>
      <c r="G56" s="74" t="s">
        <v>125</v>
      </c>
      <c r="H56" s="75">
        <v>145351</v>
      </c>
      <c r="I56" s="76">
        <v>0</v>
      </c>
      <c r="J56" s="77">
        <v>145351</v>
      </c>
      <c r="K56" s="75">
        <v>0</v>
      </c>
      <c r="L56" s="68">
        <f t="shared" si="4"/>
        <v>145351</v>
      </c>
      <c r="M56" s="86">
        <f t="shared" si="5"/>
        <v>145351</v>
      </c>
      <c r="N56" s="78">
        <v>0</v>
      </c>
      <c r="O56" s="78"/>
      <c r="P56" s="75">
        <v>0</v>
      </c>
      <c r="Q56" s="66">
        <f t="shared" si="6"/>
        <v>145351</v>
      </c>
      <c r="R56" s="79"/>
      <c r="S56" s="69">
        <v>0</v>
      </c>
      <c r="T56" s="65">
        <f t="shared" si="7"/>
        <v>145351</v>
      </c>
      <c r="U56" s="75" t="s">
        <v>594</v>
      </c>
      <c r="V56" s="80" t="s">
        <v>126</v>
      </c>
    </row>
    <row r="57" spans="1:22" ht="12.75" customHeight="1">
      <c r="A57" s="22" t="s">
        <v>18</v>
      </c>
      <c r="B57" s="22" t="s">
        <v>19</v>
      </c>
      <c r="C57" s="22" t="s">
        <v>20</v>
      </c>
      <c r="D57" s="72" t="s">
        <v>21</v>
      </c>
      <c r="E57" s="73" t="s">
        <v>127</v>
      </c>
      <c r="F57" s="73" t="s">
        <v>127</v>
      </c>
      <c r="G57" s="74" t="s">
        <v>128</v>
      </c>
      <c r="H57" s="75">
        <v>124399</v>
      </c>
      <c r="I57" s="76">
        <v>41175</v>
      </c>
      <c r="J57" s="77">
        <v>124399</v>
      </c>
      <c r="K57" s="75">
        <v>41175</v>
      </c>
      <c r="L57" s="68">
        <f t="shared" si="4"/>
        <v>83224</v>
      </c>
      <c r="M57" s="86">
        <f t="shared" si="5"/>
        <v>83224</v>
      </c>
      <c r="N57" s="78">
        <v>0</v>
      </c>
      <c r="O57" s="78"/>
      <c r="P57" s="75">
        <v>0</v>
      </c>
      <c r="Q57" s="66">
        <f t="shared" si="6"/>
        <v>83224</v>
      </c>
      <c r="R57" s="79"/>
      <c r="S57" s="69">
        <v>0</v>
      </c>
      <c r="T57" s="65">
        <f t="shared" si="7"/>
        <v>83224</v>
      </c>
      <c r="U57" s="75" t="s">
        <v>594</v>
      </c>
      <c r="V57" s="80" t="s">
        <v>126</v>
      </c>
    </row>
    <row r="58" spans="1:22" ht="12.75" customHeight="1">
      <c r="A58" s="22" t="s">
        <v>18</v>
      </c>
      <c r="B58" s="22" t="s">
        <v>19</v>
      </c>
      <c r="C58" s="22" t="s">
        <v>20</v>
      </c>
      <c r="D58" s="72" t="s">
        <v>21</v>
      </c>
      <c r="E58" s="73" t="s">
        <v>129</v>
      </c>
      <c r="F58" s="73" t="s">
        <v>129</v>
      </c>
      <c r="G58" s="74" t="s">
        <v>130</v>
      </c>
      <c r="H58" s="75">
        <v>226500</v>
      </c>
      <c r="I58" s="76">
        <v>38436</v>
      </c>
      <c r="J58" s="77">
        <v>226500</v>
      </c>
      <c r="K58" s="75">
        <v>38436</v>
      </c>
      <c r="L58" s="68">
        <f t="shared" si="4"/>
        <v>188064</v>
      </c>
      <c r="M58" s="86">
        <f t="shared" si="5"/>
        <v>188064</v>
      </c>
      <c r="N58" s="78">
        <v>1</v>
      </c>
      <c r="O58" s="78"/>
      <c r="P58" s="75">
        <v>0</v>
      </c>
      <c r="Q58" s="66">
        <f t="shared" si="6"/>
        <v>188065</v>
      </c>
      <c r="R58" s="79"/>
      <c r="S58" s="69">
        <v>0</v>
      </c>
      <c r="T58" s="65">
        <f t="shared" si="7"/>
        <v>188065</v>
      </c>
      <c r="U58" s="75" t="s">
        <v>594</v>
      </c>
      <c r="V58" s="80" t="s">
        <v>126</v>
      </c>
    </row>
    <row r="59" spans="1:22" ht="12.75" customHeight="1">
      <c r="A59" s="22" t="s">
        <v>18</v>
      </c>
      <c r="B59" s="22" t="s">
        <v>19</v>
      </c>
      <c r="C59" s="22" t="s">
        <v>20</v>
      </c>
      <c r="D59" s="72" t="s">
        <v>21</v>
      </c>
      <c r="E59" s="73" t="s">
        <v>131</v>
      </c>
      <c r="F59" s="73" t="s">
        <v>131</v>
      </c>
      <c r="G59" s="74" t="s">
        <v>132</v>
      </c>
      <c r="H59" s="75">
        <v>155658</v>
      </c>
      <c r="I59" s="76">
        <v>18698</v>
      </c>
      <c r="J59" s="77">
        <v>155658</v>
      </c>
      <c r="K59" s="75">
        <v>18698</v>
      </c>
      <c r="L59" s="68">
        <f t="shared" si="4"/>
        <v>136960</v>
      </c>
      <c r="M59" s="86">
        <f t="shared" si="5"/>
        <v>136960</v>
      </c>
      <c r="N59" s="78">
        <v>0</v>
      </c>
      <c r="O59" s="78"/>
      <c r="P59" s="75">
        <v>0</v>
      </c>
      <c r="Q59" s="66">
        <f t="shared" si="6"/>
        <v>136960</v>
      </c>
      <c r="R59" s="79"/>
      <c r="S59" s="69">
        <v>0</v>
      </c>
      <c r="T59" s="65">
        <f t="shared" si="7"/>
        <v>136960</v>
      </c>
      <c r="U59" s="75" t="s">
        <v>594</v>
      </c>
      <c r="V59" s="80" t="s">
        <v>126</v>
      </c>
    </row>
    <row r="60" spans="1:22" ht="12.75" customHeight="1">
      <c r="A60" s="22" t="s">
        <v>18</v>
      </c>
      <c r="B60" s="22" t="s">
        <v>19</v>
      </c>
      <c r="C60" s="22" t="s">
        <v>20</v>
      </c>
      <c r="D60" s="72" t="s">
        <v>21</v>
      </c>
      <c r="E60" s="73" t="s">
        <v>133</v>
      </c>
      <c r="F60" s="73" t="s">
        <v>133</v>
      </c>
      <c r="G60" s="74" t="s">
        <v>134</v>
      </c>
      <c r="H60" s="75">
        <v>159225</v>
      </c>
      <c r="I60" s="76">
        <v>0</v>
      </c>
      <c r="J60" s="77">
        <v>159225</v>
      </c>
      <c r="K60" s="75">
        <v>0</v>
      </c>
      <c r="L60" s="68">
        <f t="shared" si="4"/>
        <v>159225</v>
      </c>
      <c r="M60" s="86">
        <f t="shared" si="5"/>
        <v>159225</v>
      </c>
      <c r="N60" s="78">
        <v>0</v>
      </c>
      <c r="O60" s="78"/>
      <c r="P60" s="75">
        <v>0</v>
      </c>
      <c r="Q60" s="66">
        <f t="shared" si="6"/>
        <v>159225</v>
      </c>
      <c r="R60" s="79"/>
      <c r="S60" s="69">
        <v>0</v>
      </c>
      <c r="T60" s="65">
        <f t="shared" si="7"/>
        <v>159225</v>
      </c>
      <c r="U60" s="75" t="s">
        <v>594</v>
      </c>
      <c r="V60" s="80" t="s">
        <v>126</v>
      </c>
    </row>
    <row r="61" spans="1:22" ht="12.75" customHeight="1">
      <c r="A61" s="22" t="s">
        <v>18</v>
      </c>
      <c r="B61" s="22" t="s">
        <v>19</v>
      </c>
      <c r="C61" s="22" t="s">
        <v>20</v>
      </c>
      <c r="D61" s="72" t="s">
        <v>21</v>
      </c>
      <c r="E61" s="73" t="s">
        <v>135</v>
      </c>
      <c r="F61" s="73" t="s">
        <v>135</v>
      </c>
      <c r="G61" s="74" t="s">
        <v>136</v>
      </c>
      <c r="H61" s="75">
        <v>75000</v>
      </c>
      <c r="I61" s="76">
        <v>2580</v>
      </c>
      <c r="J61" s="77">
        <v>75000</v>
      </c>
      <c r="K61" s="75">
        <v>2580</v>
      </c>
      <c r="L61" s="68">
        <f t="shared" si="4"/>
        <v>72420</v>
      </c>
      <c r="M61" s="86">
        <f t="shared" si="5"/>
        <v>72420</v>
      </c>
      <c r="N61" s="78">
        <v>0</v>
      </c>
      <c r="O61" s="78"/>
      <c r="P61" s="75">
        <v>0</v>
      </c>
      <c r="Q61" s="66">
        <f t="shared" si="6"/>
        <v>72420</v>
      </c>
      <c r="R61" s="79"/>
      <c r="S61" s="69">
        <v>0</v>
      </c>
      <c r="T61" s="65">
        <f t="shared" si="7"/>
        <v>72420</v>
      </c>
      <c r="U61" s="75" t="s">
        <v>594</v>
      </c>
      <c r="V61" s="80" t="s">
        <v>126</v>
      </c>
    </row>
    <row r="62" spans="1:22" ht="12.75" customHeight="1">
      <c r="A62" s="22" t="s">
        <v>18</v>
      </c>
      <c r="B62" s="22" t="s">
        <v>19</v>
      </c>
      <c r="C62" s="22" t="s">
        <v>20</v>
      </c>
      <c r="D62" s="72" t="s">
        <v>21</v>
      </c>
      <c r="E62" s="73" t="s">
        <v>137</v>
      </c>
      <c r="F62" s="73" t="s">
        <v>137</v>
      </c>
      <c r="G62" s="74" t="s">
        <v>138</v>
      </c>
      <c r="H62" s="75">
        <v>40000</v>
      </c>
      <c r="I62" s="76">
        <v>0</v>
      </c>
      <c r="J62" s="77">
        <v>40000</v>
      </c>
      <c r="K62" s="75">
        <v>0</v>
      </c>
      <c r="L62" s="68">
        <f t="shared" si="4"/>
        <v>40000</v>
      </c>
      <c r="M62" s="86">
        <f t="shared" si="5"/>
        <v>40000</v>
      </c>
      <c r="N62" s="78">
        <v>0</v>
      </c>
      <c r="O62" s="78"/>
      <c r="P62" s="75">
        <v>0</v>
      </c>
      <c r="Q62" s="66">
        <f t="shared" si="6"/>
        <v>40000</v>
      </c>
      <c r="R62" s="79"/>
      <c r="S62" s="69">
        <v>0</v>
      </c>
      <c r="T62" s="65">
        <f t="shared" si="7"/>
        <v>40000</v>
      </c>
      <c r="U62" s="75" t="s">
        <v>594</v>
      </c>
      <c r="V62" s="80" t="s">
        <v>139</v>
      </c>
    </row>
    <row r="63" spans="1:22" ht="12.75" customHeight="1">
      <c r="A63" s="22"/>
      <c r="B63" s="22"/>
      <c r="C63" s="22"/>
      <c r="D63" s="72" t="s">
        <v>21</v>
      </c>
      <c r="E63" s="85">
        <v>395602</v>
      </c>
      <c r="F63" s="85">
        <v>395602</v>
      </c>
      <c r="G63" s="74" t="s">
        <v>552</v>
      </c>
      <c r="H63" s="75">
        <v>0</v>
      </c>
      <c r="I63" s="76">
        <v>0</v>
      </c>
      <c r="J63" s="77">
        <v>0</v>
      </c>
      <c r="K63" s="75">
        <v>0</v>
      </c>
      <c r="L63" s="68">
        <f t="shared" si="4"/>
        <v>0</v>
      </c>
      <c r="M63" s="86">
        <f t="shared" si="5"/>
        <v>0</v>
      </c>
      <c r="N63" s="78">
        <v>0</v>
      </c>
      <c r="O63" s="78"/>
      <c r="P63" s="75">
        <v>0</v>
      </c>
      <c r="Q63" s="66">
        <f t="shared" si="6"/>
        <v>0</v>
      </c>
      <c r="R63" s="79"/>
      <c r="S63" s="78">
        <v>104950</v>
      </c>
      <c r="T63" s="65">
        <f t="shared" si="7"/>
        <v>104950</v>
      </c>
      <c r="U63" s="75" t="s">
        <v>594</v>
      </c>
      <c r="V63" s="118">
        <v>38718</v>
      </c>
    </row>
    <row r="64" spans="1:22" ht="12.75" customHeight="1">
      <c r="A64" s="22"/>
      <c r="B64" s="22"/>
      <c r="C64" s="22"/>
      <c r="D64" s="72" t="s">
        <v>21</v>
      </c>
      <c r="E64" s="85">
        <v>395603</v>
      </c>
      <c r="F64" s="85">
        <v>395603</v>
      </c>
      <c r="G64" s="74" t="s">
        <v>553</v>
      </c>
      <c r="H64" s="75">
        <v>0</v>
      </c>
      <c r="I64" s="76">
        <v>0</v>
      </c>
      <c r="J64" s="77">
        <v>0</v>
      </c>
      <c r="K64" s="75">
        <v>0</v>
      </c>
      <c r="L64" s="68">
        <f t="shared" si="4"/>
        <v>0</v>
      </c>
      <c r="M64" s="86">
        <f t="shared" si="5"/>
        <v>0</v>
      </c>
      <c r="N64" s="78">
        <v>0</v>
      </c>
      <c r="O64" s="78"/>
      <c r="P64" s="75">
        <v>0</v>
      </c>
      <c r="Q64" s="66">
        <f t="shared" si="6"/>
        <v>0</v>
      </c>
      <c r="R64" s="79"/>
      <c r="S64" s="78">
        <v>29090</v>
      </c>
      <c r="T64" s="65">
        <f t="shared" si="7"/>
        <v>29090</v>
      </c>
      <c r="U64" s="75" t="s">
        <v>594</v>
      </c>
      <c r="V64" s="118">
        <v>38718</v>
      </c>
    </row>
    <row r="65" spans="1:22" ht="12.75" customHeight="1">
      <c r="A65" s="22"/>
      <c r="B65" s="22"/>
      <c r="C65" s="22"/>
      <c r="D65" s="72" t="s">
        <v>21</v>
      </c>
      <c r="E65" s="85">
        <v>395604</v>
      </c>
      <c r="F65" s="85">
        <v>395604</v>
      </c>
      <c r="G65" s="74" t="s">
        <v>554</v>
      </c>
      <c r="H65" s="75">
        <v>0</v>
      </c>
      <c r="I65" s="76">
        <v>0</v>
      </c>
      <c r="J65" s="77">
        <v>0</v>
      </c>
      <c r="K65" s="75">
        <v>0</v>
      </c>
      <c r="L65" s="68">
        <f t="shared" si="4"/>
        <v>0</v>
      </c>
      <c r="M65" s="86">
        <f t="shared" si="5"/>
        <v>0</v>
      </c>
      <c r="N65" s="78">
        <v>0</v>
      </c>
      <c r="O65" s="78"/>
      <c r="P65" s="75">
        <v>0</v>
      </c>
      <c r="Q65" s="66">
        <f t="shared" si="6"/>
        <v>0</v>
      </c>
      <c r="R65" s="79"/>
      <c r="S65" s="78">
        <v>54640</v>
      </c>
      <c r="T65" s="65">
        <f t="shared" si="7"/>
        <v>54640</v>
      </c>
      <c r="U65" s="75" t="s">
        <v>594</v>
      </c>
      <c r="V65" s="118">
        <v>38718</v>
      </c>
    </row>
    <row r="66" spans="1:22" ht="12.75" customHeight="1">
      <c r="A66" s="22"/>
      <c r="B66" s="22"/>
      <c r="C66" s="22"/>
      <c r="D66" s="72" t="s">
        <v>21</v>
      </c>
      <c r="E66" s="85">
        <v>395605</v>
      </c>
      <c r="F66" s="85">
        <v>395605</v>
      </c>
      <c r="G66" s="74" t="s">
        <v>555</v>
      </c>
      <c r="H66" s="75">
        <v>0</v>
      </c>
      <c r="I66" s="76">
        <v>0</v>
      </c>
      <c r="J66" s="77">
        <v>0</v>
      </c>
      <c r="K66" s="75">
        <v>0</v>
      </c>
      <c r="L66" s="68">
        <f t="shared" si="4"/>
        <v>0</v>
      </c>
      <c r="M66" s="86">
        <f t="shared" si="5"/>
        <v>0</v>
      </c>
      <c r="N66" s="78">
        <v>0</v>
      </c>
      <c r="O66" s="78"/>
      <c r="P66" s="75">
        <v>0</v>
      </c>
      <c r="Q66" s="66">
        <f t="shared" si="6"/>
        <v>0</v>
      </c>
      <c r="R66" s="79"/>
      <c r="S66" s="78">
        <v>9121</v>
      </c>
      <c r="T66" s="65">
        <f t="shared" si="7"/>
        <v>9121</v>
      </c>
      <c r="U66" s="75" t="s">
        <v>594</v>
      </c>
      <c r="V66" s="118">
        <v>38718</v>
      </c>
    </row>
    <row r="67" spans="1:22" ht="12.75" customHeight="1">
      <c r="A67" s="22"/>
      <c r="B67" s="22"/>
      <c r="C67" s="22"/>
      <c r="D67" s="72" t="s">
        <v>21</v>
      </c>
      <c r="E67" s="85">
        <v>395606</v>
      </c>
      <c r="F67" s="85">
        <v>395606</v>
      </c>
      <c r="G67" s="74" t="s">
        <v>556</v>
      </c>
      <c r="H67" s="75">
        <v>0</v>
      </c>
      <c r="I67" s="76">
        <v>0</v>
      </c>
      <c r="J67" s="77">
        <v>0</v>
      </c>
      <c r="K67" s="75">
        <v>0</v>
      </c>
      <c r="L67" s="68">
        <f t="shared" si="4"/>
        <v>0</v>
      </c>
      <c r="M67" s="86">
        <f t="shared" si="5"/>
        <v>0</v>
      </c>
      <c r="N67" s="78">
        <v>0</v>
      </c>
      <c r="O67" s="78"/>
      <c r="P67" s="75">
        <v>0</v>
      </c>
      <c r="Q67" s="66">
        <f t="shared" si="6"/>
        <v>0</v>
      </c>
      <c r="R67" s="79"/>
      <c r="S67" s="78">
        <v>20000</v>
      </c>
      <c r="T67" s="65">
        <f t="shared" si="7"/>
        <v>20000</v>
      </c>
      <c r="U67" s="75" t="s">
        <v>594</v>
      </c>
      <c r="V67" s="118">
        <v>38718</v>
      </c>
    </row>
    <row r="68" spans="1:22" ht="12.75" customHeight="1">
      <c r="A68" s="22"/>
      <c r="B68" s="22"/>
      <c r="C68" s="22"/>
      <c r="D68" s="72" t="s">
        <v>21</v>
      </c>
      <c r="E68" s="85">
        <v>395607</v>
      </c>
      <c r="F68" s="85">
        <v>395607</v>
      </c>
      <c r="G68" s="74" t="s">
        <v>557</v>
      </c>
      <c r="H68" s="75">
        <v>0</v>
      </c>
      <c r="I68" s="76">
        <v>0</v>
      </c>
      <c r="J68" s="77">
        <v>0</v>
      </c>
      <c r="K68" s="75">
        <v>0</v>
      </c>
      <c r="L68" s="68">
        <f t="shared" si="4"/>
        <v>0</v>
      </c>
      <c r="M68" s="86">
        <f t="shared" si="5"/>
        <v>0</v>
      </c>
      <c r="N68" s="78">
        <v>0</v>
      </c>
      <c r="O68" s="78"/>
      <c r="P68" s="75">
        <v>0</v>
      </c>
      <c r="Q68" s="66">
        <f t="shared" si="6"/>
        <v>0</v>
      </c>
      <c r="R68" s="79"/>
      <c r="S68" s="78">
        <v>75000</v>
      </c>
      <c r="T68" s="65">
        <f t="shared" si="7"/>
        <v>75000</v>
      </c>
      <c r="U68" s="75" t="s">
        <v>594</v>
      </c>
      <c r="V68" s="118">
        <v>38718</v>
      </c>
    </row>
    <row r="69" spans="1:22" ht="12.75" customHeight="1">
      <c r="A69" s="22"/>
      <c r="B69" s="22"/>
      <c r="C69" s="22"/>
      <c r="D69" s="72" t="s">
        <v>21</v>
      </c>
      <c r="E69" s="85">
        <v>395608</v>
      </c>
      <c r="F69" s="85">
        <v>395608</v>
      </c>
      <c r="G69" s="74" t="s">
        <v>558</v>
      </c>
      <c r="H69" s="75">
        <v>0</v>
      </c>
      <c r="I69" s="76">
        <v>0</v>
      </c>
      <c r="J69" s="77">
        <v>0</v>
      </c>
      <c r="K69" s="75">
        <v>0</v>
      </c>
      <c r="L69" s="68">
        <f t="shared" si="4"/>
        <v>0</v>
      </c>
      <c r="M69" s="86">
        <f t="shared" si="5"/>
        <v>0</v>
      </c>
      <c r="N69" s="78">
        <v>0</v>
      </c>
      <c r="O69" s="78"/>
      <c r="P69" s="75">
        <v>0</v>
      </c>
      <c r="Q69" s="66">
        <f t="shared" si="6"/>
        <v>0</v>
      </c>
      <c r="R69" s="79"/>
      <c r="S69" s="78">
        <v>52088</v>
      </c>
      <c r="T69" s="65">
        <f t="shared" si="7"/>
        <v>52088</v>
      </c>
      <c r="U69" s="75" t="s">
        <v>594</v>
      </c>
      <c r="V69" s="118">
        <v>38718</v>
      </c>
    </row>
    <row r="70" spans="1:22" ht="12.75" customHeight="1">
      <c r="A70" s="22"/>
      <c r="B70" s="22"/>
      <c r="C70" s="22"/>
      <c r="D70" s="72" t="s">
        <v>21</v>
      </c>
      <c r="E70" s="85">
        <v>395609</v>
      </c>
      <c r="F70" s="85">
        <v>395609</v>
      </c>
      <c r="G70" s="74" t="s">
        <v>559</v>
      </c>
      <c r="H70" s="75">
        <v>0</v>
      </c>
      <c r="I70" s="76">
        <v>0</v>
      </c>
      <c r="J70" s="77">
        <v>0</v>
      </c>
      <c r="K70" s="75">
        <v>0</v>
      </c>
      <c r="L70" s="68">
        <f t="shared" si="4"/>
        <v>0</v>
      </c>
      <c r="M70" s="86">
        <f t="shared" si="5"/>
        <v>0</v>
      </c>
      <c r="N70" s="78">
        <v>0</v>
      </c>
      <c r="O70" s="78"/>
      <c r="P70" s="75">
        <v>0</v>
      </c>
      <c r="Q70" s="66">
        <f t="shared" si="6"/>
        <v>0</v>
      </c>
      <c r="R70" s="79"/>
      <c r="S70" s="78">
        <v>282537</v>
      </c>
      <c r="T70" s="65">
        <f t="shared" si="7"/>
        <v>282537</v>
      </c>
      <c r="U70" s="75" t="s">
        <v>594</v>
      </c>
      <c r="V70" s="118">
        <v>38718</v>
      </c>
    </row>
    <row r="71" spans="1:22" ht="12.75" customHeight="1">
      <c r="A71" s="22"/>
      <c r="B71" s="22"/>
      <c r="C71" s="22"/>
      <c r="D71" s="72" t="s">
        <v>21</v>
      </c>
      <c r="E71" s="85">
        <v>395610</v>
      </c>
      <c r="F71" s="85">
        <v>395610</v>
      </c>
      <c r="G71" s="74" t="s">
        <v>560</v>
      </c>
      <c r="H71" s="75">
        <v>0</v>
      </c>
      <c r="I71" s="76">
        <v>0</v>
      </c>
      <c r="J71" s="77">
        <v>0</v>
      </c>
      <c r="K71" s="75">
        <v>0</v>
      </c>
      <c r="L71" s="68">
        <f t="shared" si="4"/>
        <v>0</v>
      </c>
      <c r="M71" s="86">
        <f t="shared" si="5"/>
        <v>0</v>
      </c>
      <c r="N71" s="78">
        <v>0</v>
      </c>
      <c r="O71" s="78"/>
      <c r="P71" s="75">
        <v>0</v>
      </c>
      <c r="Q71" s="66">
        <f t="shared" si="6"/>
        <v>0</v>
      </c>
      <c r="R71" s="79"/>
      <c r="S71" s="78">
        <v>103525</v>
      </c>
      <c r="T71" s="65">
        <f t="shared" si="7"/>
        <v>103525</v>
      </c>
      <c r="U71" s="75" t="s">
        <v>594</v>
      </c>
      <c r="V71" s="118">
        <v>38718</v>
      </c>
    </row>
    <row r="72" spans="1:22" ht="12.75" customHeight="1">
      <c r="A72" s="22"/>
      <c r="B72" s="22"/>
      <c r="C72" s="22"/>
      <c r="D72" s="72" t="s">
        <v>21</v>
      </c>
      <c r="E72" s="85">
        <v>395612</v>
      </c>
      <c r="F72" s="85">
        <v>395612</v>
      </c>
      <c r="G72" s="74" t="s">
        <v>561</v>
      </c>
      <c r="H72" s="75">
        <v>0</v>
      </c>
      <c r="I72" s="76">
        <v>0</v>
      </c>
      <c r="J72" s="77">
        <v>0</v>
      </c>
      <c r="K72" s="75">
        <v>0</v>
      </c>
      <c r="L72" s="68">
        <f t="shared" si="4"/>
        <v>0</v>
      </c>
      <c r="M72" s="86">
        <f t="shared" si="5"/>
        <v>0</v>
      </c>
      <c r="N72" s="78">
        <v>0</v>
      </c>
      <c r="O72" s="78"/>
      <c r="P72" s="75">
        <v>0</v>
      </c>
      <c r="Q72" s="66">
        <f t="shared" si="6"/>
        <v>0</v>
      </c>
      <c r="R72" s="79"/>
      <c r="S72" s="78">
        <v>39012</v>
      </c>
      <c r="T72" s="65">
        <f t="shared" si="7"/>
        <v>39012</v>
      </c>
      <c r="U72" s="75" t="s">
        <v>594</v>
      </c>
      <c r="V72" s="118">
        <v>38718</v>
      </c>
    </row>
    <row r="73" spans="1:22" ht="12.75" customHeight="1">
      <c r="A73" s="22"/>
      <c r="B73" s="22"/>
      <c r="C73" s="22"/>
      <c r="D73" s="72" t="s">
        <v>21</v>
      </c>
      <c r="E73" s="85">
        <v>395613</v>
      </c>
      <c r="F73" s="85">
        <v>395613</v>
      </c>
      <c r="G73" s="74" t="s">
        <v>562</v>
      </c>
      <c r="H73" s="75">
        <v>0</v>
      </c>
      <c r="I73" s="76">
        <v>0</v>
      </c>
      <c r="J73" s="77">
        <v>0</v>
      </c>
      <c r="K73" s="75">
        <v>0</v>
      </c>
      <c r="L73" s="68">
        <f t="shared" si="4"/>
        <v>0</v>
      </c>
      <c r="M73" s="86">
        <f t="shared" si="5"/>
        <v>0</v>
      </c>
      <c r="N73" s="78">
        <v>0</v>
      </c>
      <c r="O73" s="78"/>
      <c r="P73" s="75">
        <v>0</v>
      </c>
      <c r="Q73" s="66">
        <f t="shared" si="6"/>
        <v>0</v>
      </c>
      <c r="R73" s="79"/>
      <c r="S73" s="78">
        <v>147500</v>
      </c>
      <c r="T73" s="65">
        <f t="shared" si="7"/>
        <v>147500</v>
      </c>
      <c r="U73" s="75" t="s">
        <v>594</v>
      </c>
      <c r="V73" s="118">
        <v>38718</v>
      </c>
    </row>
    <row r="74" spans="1:22" ht="12.75" customHeight="1">
      <c r="A74" s="22"/>
      <c r="B74" s="22"/>
      <c r="C74" s="22"/>
      <c r="D74" s="72" t="s">
        <v>21</v>
      </c>
      <c r="E74" s="85">
        <v>395614</v>
      </c>
      <c r="F74" s="85">
        <v>395614</v>
      </c>
      <c r="G74" s="74" t="s">
        <v>563</v>
      </c>
      <c r="H74" s="75">
        <v>0</v>
      </c>
      <c r="I74" s="76">
        <v>0</v>
      </c>
      <c r="J74" s="77">
        <v>0</v>
      </c>
      <c r="K74" s="75">
        <v>0</v>
      </c>
      <c r="L74" s="68">
        <f aca="true" t="shared" si="8" ref="L74:L104">J74-K74</f>
        <v>0</v>
      </c>
      <c r="M74" s="86">
        <f aca="true" t="shared" si="9" ref="M74:M104">J74-K74</f>
        <v>0</v>
      </c>
      <c r="N74" s="78">
        <v>0</v>
      </c>
      <c r="O74" s="78"/>
      <c r="P74" s="75">
        <v>0</v>
      </c>
      <c r="Q74" s="66">
        <f aca="true" t="shared" si="10" ref="Q74:Q104">SUM(M74:P74)</f>
        <v>0</v>
      </c>
      <c r="R74" s="79"/>
      <c r="S74" s="78">
        <v>0</v>
      </c>
      <c r="T74" s="65">
        <f aca="true" t="shared" si="11" ref="T74:T91">Q74+S74</f>
        <v>0</v>
      </c>
      <c r="U74" s="75" t="s">
        <v>593</v>
      </c>
      <c r="V74" s="118">
        <v>37987</v>
      </c>
    </row>
    <row r="75" spans="1:22" ht="12.75" customHeight="1">
      <c r="A75" s="22"/>
      <c r="B75" s="22"/>
      <c r="C75" s="22"/>
      <c r="D75" s="72" t="s">
        <v>21</v>
      </c>
      <c r="E75" s="85">
        <v>395617</v>
      </c>
      <c r="F75" s="85">
        <v>395617</v>
      </c>
      <c r="G75" s="74" t="s">
        <v>564</v>
      </c>
      <c r="H75" s="75">
        <v>0</v>
      </c>
      <c r="I75" s="76">
        <v>0</v>
      </c>
      <c r="J75" s="77">
        <v>0</v>
      </c>
      <c r="K75" s="75">
        <v>0</v>
      </c>
      <c r="L75" s="68">
        <f t="shared" si="8"/>
        <v>0</v>
      </c>
      <c r="M75" s="86">
        <f t="shared" si="9"/>
        <v>0</v>
      </c>
      <c r="N75" s="78">
        <v>0</v>
      </c>
      <c r="O75" s="78"/>
      <c r="P75" s="75">
        <v>0</v>
      </c>
      <c r="Q75" s="66">
        <f t="shared" si="10"/>
        <v>0</v>
      </c>
      <c r="R75" s="79"/>
      <c r="S75" s="78">
        <v>88709</v>
      </c>
      <c r="T75" s="65">
        <f t="shared" si="11"/>
        <v>88709</v>
      </c>
      <c r="U75" s="75" t="s">
        <v>597</v>
      </c>
      <c r="V75" s="118">
        <v>38718</v>
      </c>
    </row>
    <row r="76" spans="1:22" ht="12.75" customHeight="1">
      <c r="A76" s="22"/>
      <c r="B76" s="22"/>
      <c r="C76" s="22"/>
      <c r="D76" s="72" t="s">
        <v>21</v>
      </c>
      <c r="E76" s="85">
        <v>395618</v>
      </c>
      <c r="F76" s="85">
        <v>395618</v>
      </c>
      <c r="G76" s="74" t="s">
        <v>565</v>
      </c>
      <c r="H76" s="75">
        <v>0</v>
      </c>
      <c r="I76" s="76">
        <v>0</v>
      </c>
      <c r="J76" s="77">
        <v>0</v>
      </c>
      <c r="K76" s="75">
        <v>0</v>
      </c>
      <c r="L76" s="68">
        <f t="shared" si="8"/>
        <v>0</v>
      </c>
      <c r="M76" s="86">
        <f t="shared" si="9"/>
        <v>0</v>
      </c>
      <c r="N76" s="78">
        <v>0</v>
      </c>
      <c r="O76" s="78"/>
      <c r="P76" s="75">
        <v>0</v>
      </c>
      <c r="Q76" s="66">
        <f t="shared" si="10"/>
        <v>0</v>
      </c>
      <c r="R76" s="79"/>
      <c r="S76" s="78">
        <v>0</v>
      </c>
      <c r="T76" s="65">
        <f t="shared" si="11"/>
        <v>0</v>
      </c>
      <c r="U76" s="75" t="s">
        <v>593</v>
      </c>
      <c r="V76" s="118">
        <v>38718</v>
      </c>
    </row>
    <row r="77" spans="1:22" ht="12.75" customHeight="1">
      <c r="A77" s="22"/>
      <c r="B77" s="22"/>
      <c r="C77" s="22"/>
      <c r="D77" s="72" t="s">
        <v>21</v>
      </c>
      <c r="E77" s="85">
        <v>395620</v>
      </c>
      <c r="F77" s="85">
        <v>395620</v>
      </c>
      <c r="G77" s="74" t="s">
        <v>566</v>
      </c>
      <c r="H77" s="75">
        <v>0</v>
      </c>
      <c r="I77" s="76">
        <v>0</v>
      </c>
      <c r="J77" s="77">
        <v>0</v>
      </c>
      <c r="K77" s="75">
        <v>0</v>
      </c>
      <c r="L77" s="68">
        <f t="shared" si="8"/>
        <v>0</v>
      </c>
      <c r="M77" s="86">
        <f t="shared" si="9"/>
        <v>0</v>
      </c>
      <c r="N77" s="78">
        <v>0</v>
      </c>
      <c r="O77" s="78"/>
      <c r="P77" s="75">
        <v>0</v>
      </c>
      <c r="Q77" s="66">
        <f t="shared" si="10"/>
        <v>0</v>
      </c>
      <c r="R77" s="79"/>
      <c r="S77" s="78">
        <v>100452</v>
      </c>
      <c r="T77" s="65">
        <f t="shared" si="11"/>
        <v>100452</v>
      </c>
      <c r="U77" s="75" t="s">
        <v>594</v>
      </c>
      <c r="V77" s="118">
        <v>38718</v>
      </c>
    </row>
    <row r="78" spans="1:22" ht="12.75" customHeight="1">
      <c r="A78" s="22"/>
      <c r="B78" s="22"/>
      <c r="C78" s="22"/>
      <c r="D78" s="72" t="s">
        <v>21</v>
      </c>
      <c r="E78" s="85">
        <v>395621</v>
      </c>
      <c r="F78" s="85">
        <v>395621</v>
      </c>
      <c r="G78" s="74" t="s">
        <v>567</v>
      </c>
      <c r="H78" s="75">
        <v>0</v>
      </c>
      <c r="I78" s="76">
        <v>0</v>
      </c>
      <c r="J78" s="77">
        <v>0</v>
      </c>
      <c r="K78" s="75">
        <v>0</v>
      </c>
      <c r="L78" s="68">
        <f t="shared" si="8"/>
        <v>0</v>
      </c>
      <c r="M78" s="86">
        <f t="shared" si="9"/>
        <v>0</v>
      </c>
      <c r="N78" s="78">
        <v>0</v>
      </c>
      <c r="O78" s="78"/>
      <c r="P78" s="75">
        <v>0</v>
      </c>
      <c r="Q78" s="66">
        <f t="shared" si="10"/>
        <v>0</v>
      </c>
      <c r="R78" s="79"/>
      <c r="S78" s="78">
        <v>57000</v>
      </c>
      <c r="T78" s="65">
        <f t="shared" si="11"/>
        <v>57000</v>
      </c>
      <c r="U78" s="75" t="s">
        <v>594</v>
      </c>
      <c r="V78" s="118">
        <v>38718</v>
      </c>
    </row>
    <row r="79" spans="1:22" ht="12.75" customHeight="1">
      <c r="A79" s="22" t="s">
        <v>18</v>
      </c>
      <c r="B79" s="22" t="s">
        <v>19</v>
      </c>
      <c r="C79" s="22" t="s">
        <v>20</v>
      </c>
      <c r="D79" s="72" t="s">
        <v>21</v>
      </c>
      <c r="E79" s="73" t="s">
        <v>140</v>
      </c>
      <c r="F79" s="73" t="s">
        <v>140</v>
      </c>
      <c r="G79" s="74" t="s">
        <v>141</v>
      </c>
      <c r="H79" s="75">
        <v>91098</v>
      </c>
      <c r="I79" s="76">
        <v>0</v>
      </c>
      <c r="J79" s="77">
        <v>91098</v>
      </c>
      <c r="K79" s="75">
        <v>0</v>
      </c>
      <c r="L79" s="68">
        <f t="shared" si="8"/>
        <v>91098</v>
      </c>
      <c r="M79" s="86">
        <f t="shared" si="9"/>
        <v>91098</v>
      </c>
      <c r="N79" s="78">
        <v>0</v>
      </c>
      <c r="O79" s="78"/>
      <c r="P79" s="75">
        <v>0</v>
      </c>
      <c r="Q79" s="66">
        <f t="shared" si="10"/>
        <v>91098</v>
      </c>
      <c r="R79" s="79"/>
      <c r="S79" s="78">
        <v>144342</v>
      </c>
      <c r="T79" s="65">
        <f t="shared" si="11"/>
        <v>235440</v>
      </c>
      <c r="U79" s="75" t="s">
        <v>594</v>
      </c>
      <c r="V79" s="80" t="s">
        <v>142</v>
      </c>
    </row>
    <row r="80" spans="1:22" ht="12.75" customHeight="1">
      <c r="A80" s="22"/>
      <c r="B80" s="22"/>
      <c r="C80" s="22"/>
      <c r="D80" s="72" t="s">
        <v>21</v>
      </c>
      <c r="E80" s="85">
        <v>395623</v>
      </c>
      <c r="F80" s="85">
        <v>395623</v>
      </c>
      <c r="G80" s="74" t="s">
        <v>568</v>
      </c>
      <c r="H80" s="75">
        <v>0</v>
      </c>
      <c r="I80" s="76">
        <v>0</v>
      </c>
      <c r="J80" s="77">
        <v>0</v>
      </c>
      <c r="K80" s="75">
        <v>0</v>
      </c>
      <c r="L80" s="68">
        <f t="shared" si="8"/>
        <v>0</v>
      </c>
      <c r="M80" s="86">
        <f t="shared" si="9"/>
        <v>0</v>
      </c>
      <c r="N80" s="78">
        <v>0</v>
      </c>
      <c r="O80" s="78"/>
      <c r="P80" s="75">
        <v>0</v>
      </c>
      <c r="Q80" s="66">
        <f t="shared" si="10"/>
        <v>0</v>
      </c>
      <c r="R80" s="79"/>
      <c r="S80" s="78">
        <v>136991</v>
      </c>
      <c r="T80" s="65">
        <f t="shared" si="11"/>
        <v>136991</v>
      </c>
      <c r="U80" s="75" t="s">
        <v>594</v>
      </c>
      <c r="V80" s="118">
        <v>38718</v>
      </c>
    </row>
    <row r="81" spans="1:22" ht="12.75" customHeight="1">
      <c r="A81" s="22" t="s">
        <v>18</v>
      </c>
      <c r="B81" s="22" t="s">
        <v>19</v>
      </c>
      <c r="C81" s="22" t="s">
        <v>20</v>
      </c>
      <c r="D81" s="72" t="s">
        <v>21</v>
      </c>
      <c r="E81" s="73" t="s">
        <v>143</v>
      </c>
      <c r="F81" s="73" t="s">
        <v>143</v>
      </c>
      <c r="G81" s="74" t="s">
        <v>144</v>
      </c>
      <c r="H81" s="75">
        <v>1073260</v>
      </c>
      <c r="I81" s="76">
        <v>340</v>
      </c>
      <c r="J81" s="77">
        <v>1073260</v>
      </c>
      <c r="K81" s="75">
        <v>340</v>
      </c>
      <c r="L81" s="68">
        <f t="shared" si="8"/>
        <v>1072920</v>
      </c>
      <c r="M81" s="86">
        <f t="shared" si="9"/>
        <v>1072920</v>
      </c>
      <c r="N81" s="78">
        <v>0</v>
      </c>
      <c r="O81" s="78"/>
      <c r="P81" s="75">
        <v>0</v>
      </c>
      <c r="Q81" s="66">
        <f t="shared" si="10"/>
        <v>1072920</v>
      </c>
      <c r="R81" s="79"/>
      <c r="S81" s="78">
        <v>0</v>
      </c>
      <c r="T81" s="65">
        <f t="shared" si="11"/>
        <v>1072920</v>
      </c>
      <c r="U81" s="75" t="s">
        <v>594</v>
      </c>
      <c r="V81" s="80" t="s">
        <v>142</v>
      </c>
    </row>
    <row r="82" spans="1:22" ht="12.75" customHeight="1">
      <c r="A82" s="22" t="s">
        <v>18</v>
      </c>
      <c r="B82" s="22" t="s">
        <v>19</v>
      </c>
      <c r="C82" s="22" t="s">
        <v>20</v>
      </c>
      <c r="D82" s="72" t="s">
        <v>21</v>
      </c>
      <c r="E82" s="73" t="s">
        <v>145</v>
      </c>
      <c r="F82" s="73" t="s">
        <v>145</v>
      </c>
      <c r="G82" s="74" t="s">
        <v>146</v>
      </c>
      <c r="H82" s="75">
        <v>59297</v>
      </c>
      <c r="I82" s="76">
        <v>1187</v>
      </c>
      <c r="J82" s="77">
        <v>59297</v>
      </c>
      <c r="K82" s="75">
        <v>1187</v>
      </c>
      <c r="L82" s="68">
        <f t="shared" si="8"/>
        <v>58110</v>
      </c>
      <c r="M82" s="86">
        <f t="shared" si="9"/>
        <v>58110</v>
      </c>
      <c r="N82" s="78">
        <v>0</v>
      </c>
      <c r="O82" s="78"/>
      <c r="P82" s="75">
        <v>0</v>
      </c>
      <c r="Q82" s="66">
        <f t="shared" si="10"/>
        <v>58110</v>
      </c>
      <c r="R82" s="79"/>
      <c r="S82" s="78">
        <v>0</v>
      </c>
      <c r="T82" s="65">
        <f t="shared" si="11"/>
        <v>58110</v>
      </c>
      <c r="U82" s="75" t="s">
        <v>594</v>
      </c>
      <c r="V82" s="80" t="s">
        <v>147</v>
      </c>
    </row>
    <row r="83" spans="1:22" ht="12.75" customHeight="1">
      <c r="A83" s="22" t="s">
        <v>18</v>
      </c>
      <c r="B83" s="22" t="s">
        <v>19</v>
      </c>
      <c r="C83" s="22" t="s">
        <v>20</v>
      </c>
      <c r="D83" s="72" t="s">
        <v>21</v>
      </c>
      <c r="E83" s="73" t="s">
        <v>148</v>
      </c>
      <c r="F83" s="73" t="s">
        <v>148</v>
      </c>
      <c r="G83" s="74" t="s">
        <v>149</v>
      </c>
      <c r="H83" s="75">
        <v>89130</v>
      </c>
      <c r="I83" s="76">
        <v>5821</v>
      </c>
      <c r="J83" s="77">
        <v>89130</v>
      </c>
      <c r="K83" s="75">
        <v>5821</v>
      </c>
      <c r="L83" s="68">
        <f t="shared" si="8"/>
        <v>83309</v>
      </c>
      <c r="M83" s="86">
        <f t="shared" si="9"/>
        <v>83309</v>
      </c>
      <c r="N83" s="78">
        <v>0</v>
      </c>
      <c r="O83" s="78"/>
      <c r="P83" s="75">
        <v>0</v>
      </c>
      <c r="Q83" s="66">
        <f t="shared" si="10"/>
        <v>83309</v>
      </c>
      <c r="R83" s="79">
        <v>3</v>
      </c>
      <c r="S83" s="78">
        <v>0</v>
      </c>
      <c r="T83" s="65">
        <f t="shared" si="11"/>
        <v>83309</v>
      </c>
      <c r="U83" s="75" t="s">
        <v>594</v>
      </c>
      <c r="V83" s="80" t="s">
        <v>150</v>
      </c>
    </row>
    <row r="84" spans="1:22" ht="12.75" customHeight="1">
      <c r="A84" s="22" t="s">
        <v>18</v>
      </c>
      <c r="B84" s="22" t="s">
        <v>19</v>
      </c>
      <c r="C84" s="22" t="s">
        <v>20</v>
      </c>
      <c r="D84" s="72" t="s">
        <v>21</v>
      </c>
      <c r="E84" s="73" t="s">
        <v>151</v>
      </c>
      <c r="F84" s="73" t="s">
        <v>151</v>
      </c>
      <c r="G84" s="74" t="s">
        <v>152</v>
      </c>
      <c r="H84" s="75">
        <v>1200</v>
      </c>
      <c r="I84" s="76" t="s">
        <v>24</v>
      </c>
      <c r="J84" s="77">
        <v>1200</v>
      </c>
      <c r="K84" s="75">
        <v>0</v>
      </c>
      <c r="L84" s="68">
        <f t="shared" si="8"/>
        <v>1200</v>
      </c>
      <c r="M84" s="86">
        <f t="shared" si="9"/>
        <v>1200</v>
      </c>
      <c r="N84" s="78">
        <v>0</v>
      </c>
      <c r="O84" s="78"/>
      <c r="P84" s="75">
        <v>0</v>
      </c>
      <c r="Q84" s="66">
        <f t="shared" si="10"/>
        <v>1200</v>
      </c>
      <c r="R84" s="79">
        <v>3</v>
      </c>
      <c r="S84" s="78">
        <v>0</v>
      </c>
      <c r="T84" s="65">
        <f t="shared" si="11"/>
        <v>1200</v>
      </c>
      <c r="U84" s="75" t="s">
        <v>594</v>
      </c>
      <c r="V84" s="80" t="s">
        <v>150</v>
      </c>
    </row>
    <row r="85" spans="1:22" ht="12.75" customHeight="1">
      <c r="A85" s="22"/>
      <c r="B85" s="22"/>
      <c r="C85" s="22"/>
      <c r="D85" s="117">
        <v>60311</v>
      </c>
      <c r="E85" s="85">
        <v>395938</v>
      </c>
      <c r="F85" s="85">
        <v>395938</v>
      </c>
      <c r="G85" s="74" t="s">
        <v>509</v>
      </c>
      <c r="H85" s="75">
        <v>0</v>
      </c>
      <c r="I85" s="76">
        <v>0</v>
      </c>
      <c r="J85" s="77">
        <v>0</v>
      </c>
      <c r="K85" s="75">
        <v>0</v>
      </c>
      <c r="L85" s="68">
        <f t="shared" si="8"/>
        <v>0</v>
      </c>
      <c r="M85" s="86">
        <f t="shared" si="9"/>
        <v>0</v>
      </c>
      <c r="N85" s="78">
        <v>0</v>
      </c>
      <c r="O85" s="78"/>
      <c r="P85" s="75">
        <v>0</v>
      </c>
      <c r="Q85" s="66">
        <f t="shared" si="10"/>
        <v>0</v>
      </c>
      <c r="R85" s="79"/>
      <c r="S85" s="78">
        <v>0</v>
      </c>
      <c r="T85" s="65">
        <f t="shared" si="11"/>
        <v>0</v>
      </c>
      <c r="U85" s="75" t="s">
        <v>593</v>
      </c>
      <c r="V85" s="80" t="s">
        <v>150</v>
      </c>
    </row>
    <row r="86" spans="1:22" s="82" customFormat="1" ht="12.75" customHeight="1">
      <c r="A86" s="81" t="s">
        <v>18</v>
      </c>
      <c r="B86" s="81" t="s">
        <v>19</v>
      </c>
      <c r="C86" s="81" t="s">
        <v>20</v>
      </c>
      <c r="D86" s="72" t="s">
        <v>157</v>
      </c>
      <c r="E86" s="73" t="s">
        <v>158</v>
      </c>
      <c r="F86" s="73" t="s">
        <v>158</v>
      </c>
      <c r="G86" s="74" t="s">
        <v>159</v>
      </c>
      <c r="H86" s="75">
        <v>63349</v>
      </c>
      <c r="I86" s="76" t="s">
        <v>24</v>
      </c>
      <c r="J86" s="77">
        <v>63349</v>
      </c>
      <c r="K86" s="75">
        <v>0</v>
      </c>
      <c r="L86" s="68">
        <f t="shared" si="8"/>
        <v>63349</v>
      </c>
      <c r="M86" s="86">
        <f t="shared" si="9"/>
        <v>63349</v>
      </c>
      <c r="N86" s="78">
        <v>0</v>
      </c>
      <c r="O86" s="78"/>
      <c r="P86" s="75">
        <v>-63349</v>
      </c>
      <c r="Q86" s="66">
        <f t="shared" si="10"/>
        <v>0</v>
      </c>
      <c r="R86" s="79"/>
      <c r="S86" s="78">
        <v>0</v>
      </c>
      <c r="T86" s="65">
        <f t="shared" si="11"/>
        <v>0</v>
      </c>
      <c r="U86" s="75" t="s">
        <v>593</v>
      </c>
      <c r="V86" s="80" t="s">
        <v>160</v>
      </c>
    </row>
    <row r="87" spans="1:22" s="82" customFormat="1" ht="12.75" customHeight="1">
      <c r="A87" s="81"/>
      <c r="B87" s="81"/>
      <c r="C87" s="81"/>
      <c r="D87" s="117">
        <v>60353</v>
      </c>
      <c r="E87" s="85">
        <v>395668</v>
      </c>
      <c r="F87" s="85">
        <v>395668</v>
      </c>
      <c r="G87" s="74" t="s">
        <v>515</v>
      </c>
      <c r="H87" s="75">
        <v>0</v>
      </c>
      <c r="I87" s="76">
        <v>0</v>
      </c>
      <c r="J87" s="77">
        <v>0</v>
      </c>
      <c r="K87" s="75">
        <v>0</v>
      </c>
      <c r="L87" s="68">
        <f t="shared" si="8"/>
        <v>0</v>
      </c>
      <c r="M87" s="86">
        <f t="shared" si="9"/>
        <v>0</v>
      </c>
      <c r="N87" s="78">
        <v>0</v>
      </c>
      <c r="O87" s="78"/>
      <c r="P87" s="75">
        <v>0</v>
      </c>
      <c r="Q87" s="66">
        <f t="shared" si="10"/>
        <v>0</v>
      </c>
      <c r="R87" s="79"/>
      <c r="S87" s="78">
        <v>0</v>
      </c>
      <c r="T87" s="65">
        <f t="shared" si="11"/>
        <v>0</v>
      </c>
      <c r="U87" s="75" t="s">
        <v>593</v>
      </c>
      <c r="V87" s="80" t="s">
        <v>164</v>
      </c>
    </row>
    <row r="88" spans="1:22" s="82" customFormat="1" ht="12.75" customHeight="1">
      <c r="A88" s="81" t="s">
        <v>18</v>
      </c>
      <c r="B88" s="81" t="s">
        <v>19</v>
      </c>
      <c r="C88" s="81" t="s">
        <v>20</v>
      </c>
      <c r="D88" s="72" t="s">
        <v>161</v>
      </c>
      <c r="E88" s="73" t="s">
        <v>162</v>
      </c>
      <c r="F88" s="73" t="s">
        <v>162</v>
      </c>
      <c r="G88" s="74" t="s">
        <v>163</v>
      </c>
      <c r="H88" s="75">
        <v>1928</v>
      </c>
      <c r="I88" s="76">
        <v>1923</v>
      </c>
      <c r="J88" s="77">
        <v>1928</v>
      </c>
      <c r="K88" s="75">
        <v>1923</v>
      </c>
      <c r="L88" s="68">
        <f t="shared" si="8"/>
        <v>5</v>
      </c>
      <c r="M88" s="86">
        <f t="shared" si="9"/>
        <v>5</v>
      </c>
      <c r="N88" s="78">
        <v>-5</v>
      </c>
      <c r="O88" s="78"/>
      <c r="P88" s="75" t="s">
        <v>549</v>
      </c>
      <c r="Q88" s="66">
        <f t="shared" si="10"/>
        <v>0</v>
      </c>
      <c r="R88" s="79"/>
      <c r="S88" s="78">
        <v>0</v>
      </c>
      <c r="T88" s="65">
        <f t="shared" si="11"/>
        <v>0</v>
      </c>
      <c r="U88" s="75" t="s">
        <v>593</v>
      </c>
      <c r="V88" s="80" t="s">
        <v>164</v>
      </c>
    </row>
    <row r="89" spans="1:22" s="82" customFormat="1" ht="12.75" customHeight="1">
      <c r="A89" s="81" t="s">
        <v>18</v>
      </c>
      <c r="B89" s="81" t="s">
        <v>19</v>
      </c>
      <c r="C89" s="81" t="s">
        <v>20</v>
      </c>
      <c r="D89" s="72" t="s">
        <v>165</v>
      </c>
      <c r="E89" s="73" t="s">
        <v>166</v>
      </c>
      <c r="F89" s="73" t="s">
        <v>166</v>
      </c>
      <c r="G89" s="74" t="s">
        <v>167</v>
      </c>
      <c r="H89" s="75">
        <v>50</v>
      </c>
      <c r="I89" s="76" t="s">
        <v>24</v>
      </c>
      <c r="J89" s="77">
        <f>SUM(H89:H90)</f>
        <v>0</v>
      </c>
      <c r="K89" s="75">
        <f>SUM(I89:I90)</f>
        <v>0</v>
      </c>
      <c r="L89" s="68">
        <f t="shared" si="8"/>
        <v>0</v>
      </c>
      <c r="M89" s="86">
        <f t="shared" si="9"/>
        <v>0</v>
      </c>
      <c r="N89" s="78">
        <v>0</v>
      </c>
      <c r="O89" s="78"/>
      <c r="P89" s="75">
        <v>0</v>
      </c>
      <c r="Q89" s="66">
        <f t="shared" si="10"/>
        <v>0</v>
      </c>
      <c r="R89" s="79"/>
      <c r="S89" s="78">
        <v>0</v>
      </c>
      <c r="T89" s="65">
        <f t="shared" si="11"/>
        <v>0</v>
      </c>
      <c r="U89" s="75" t="s">
        <v>593</v>
      </c>
      <c r="V89" s="80" t="s">
        <v>164</v>
      </c>
    </row>
    <row r="90" spans="1:22" ht="12.75" customHeight="1">
      <c r="A90" s="22" t="s">
        <v>18</v>
      </c>
      <c r="B90" s="22" t="s">
        <v>19</v>
      </c>
      <c r="C90" s="22" t="s">
        <v>20</v>
      </c>
      <c r="D90" s="146" t="s">
        <v>165</v>
      </c>
      <c r="E90" s="147" t="s">
        <v>166</v>
      </c>
      <c r="F90" s="147" t="s">
        <v>168</v>
      </c>
      <c r="G90" s="148" t="s">
        <v>169</v>
      </c>
      <c r="H90" s="149">
        <v>-50</v>
      </c>
      <c r="I90" s="150" t="s">
        <v>24</v>
      </c>
      <c r="J90" s="151">
        <v>0</v>
      </c>
      <c r="K90" s="149">
        <v>0</v>
      </c>
      <c r="L90" s="68">
        <f t="shared" si="8"/>
        <v>0</v>
      </c>
      <c r="M90" s="86">
        <f t="shared" si="9"/>
        <v>0</v>
      </c>
      <c r="N90" s="152">
        <v>0</v>
      </c>
      <c r="O90" s="152"/>
      <c r="P90" s="149">
        <v>0</v>
      </c>
      <c r="Q90" s="66">
        <f t="shared" si="10"/>
        <v>0</v>
      </c>
      <c r="R90" s="153"/>
      <c r="S90" s="78">
        <v>0</v>
      </c>
      <c r="T90" s="65">
        <f t="shared" si="11"/>
        <v>0</v>
      </c>
      <c r="U90" s="75"/>
      <c r="V90" s="154" t="s">
        <v>170</v>
      </c>
    </row>
    <row r="91" spans="1:22" s="82" customFormat="1" ht="12.75" customHeight="1">
      <c r="A91" s="81"/>
      <c r="B91" s="81"/>
      <c r="C91" s="81"/>
      <c r="D91" s="117">
        <v>60365</v>
      </c>
      <c r="E91" s="85">
        <v>395714</v>
      </c>
      <c r="F91" s="85">
        <v>395714</v>
      </c>
      <c r="G91" s="74" t="s">
        <v>572</v>
      </c>
      <c r="H91" s="75">
        <v>0</v>
      </c>
      <c r="I91" s="76">
        <v>0</v>
      </c>
      <c r="J91" s="77">
        <v>0</v>
      </c>
      <c r="K91" s="75">
        <v>0</v>
      </c>
      <c r="L91" s="68">
        <f t="shared" si="8"/>
        <v>0</v>
      </c>
      <c r="M91" s="86">
        <f t="shared" si="9"/>
        <v>0</v>
      </c>
      <c r="N91" s="78">
        <v>0</v>
      </c>
      <c r="O91" s="78"/>
      <c r="P91" s="75">
        <v>0</v>
      </c>
      <c r="Q91" s="66">
        <f t="shared" si="10"/>
        <v>0</v>
      </c>
      <c r="R91" s="79"/>
      <c r="S91" s="78">
        <v>0</v>
      </c>
      <c r="T91" s="65">
        <f t="shared" si="11"/>
        <v>0</v>
      </c>
      <c r="U91" s="75" t="s">
        <v>593</v>
      </c>
      <c r="V91" s="80" t="s">
        <v>170</v>
      </c>
    </row>
    <row r="92" spans="1:22" s="82" customFormat="1" ht="12.75" customHeight="1">
      <c r="A92" s="81"/>
      <c r="B92" s="81"/>
      <c r="C92" s="81"/>
      <c r="D92" s="117">
        <v>60367</v>
      </c>
      <c r="E92" s="85">
        <v>395720</v>
      </c>
      <c r="F92" s="85">
        <v>395720</v>
      </c>
      <c r="G92" s="74" t="s">
        <v>522</v>
      </c>
      <c r="H92" s="75">
        <v>0</v>
      </c>
      <c r="I92" s="76">
        <v>0</v>
      </c>
      <c r="J92" s="77">
        <v>0</v>
      </c>
      <c r="K92" s="75">
        <v>0</v>
      </c>
      <c r="L92" s="68">
        <f t="shared" si="8"/>
        <v>0</v>
      </c>
      <c r="M92" s="86">
        <f t="shared" si="9"/>
        <v>0</v>
      </c>
      <c r="N92" s="78">
        <v>0</v>
      </c>
      <c r="O92" s="78"/>
      <c r="P92" s="75">
        <v>0</v>
      </c>
      <c r="Q92" s="66">
        <f t="shared" si="10"/>
        <v>0</v>
      </c>
      <c r="R92" s="79">
        <v>3</v>
      </c>
      <c r="S92" s="78">
        <v>0</v>
      </c>
      <c r="T92" s="65">
        <v>0</v>
      </c>
      <c r="U92" s="75" t="s">
        <v>593</v>
      </c>
      <c r="V92" s="80" t="s">
        <v>170</v>
      </c>
    </row>
    <row r="93" spans="1:22" s="82" customFormat="1" ht="12.75" customHeight="1">
      <c r="A93" s="81" t="s">
        <v>18</v>
      </c>
      <c r="B93" s="81" t="s">
        <v>19</v>
      </c>
      <c r="C93" s="81" t="s">
        <v>20</v>
      </c>
      <c r="D93" s="72" t="s">
        <v>171</v>
      </c>
      <c r="E93" s="73" t="s">
        <v>172</v>
      </c>
      <c r="F93" s="73" t="s">
        <v>172</v>
      </c>
      <c r="G93" s="74" t="s">
        <v>173</v>
      </c>
      <c r="H93" s="75">
        <v>11313729</v>
      </c>
      <c r="I93" s="76">
        <v>6709922</v>
      </c>
      <c r="J93" s="77">
        <f>SUM(H93:H98)</f>
        <v>11682676</v>
      </c>
      <c r="K93" s="75">
        <f>SUM(I93:I98)</f>
        <v>6799716</v>
      </c>
      <c r="L93" s="68">
        <f t="shared" si="8"/>
        <v>4882960</v>
      </c>
      <c r="M93" s="86">
        <f t="shared" si="9"/>
        <v>4882960</v>
      </c>
      <c r="N93" s="78">
        <v>0</v>
      </c>
      <c r="O93" s="78"/>
      <c r="P93" s="75">
        <v>0</v>
      </c>
      <c r="Q93" s="66">
        <f t="shared" si="10"/>
        <v>4882960</v>
      </c>
      <c r="R93" s="79"/>
      <c r="S93" s="78">
        <v>0</v>
      </c>
      <c r="T93" s="65">
        <f aca="true" t="shared" si="12" ref="T93:T124">Q93+S93</f>
        <v>4882960</v>
      </c>
      <c r="U93" s="75" t="s">
        <v>594</v>
      </c>
      <c r="V93" s="80" t="s">
        <v>170</v>
      </c>
    </row>
    <row r="94" spans="1:22" ht="12.75" customHeight="1">
      <c r="A94" s="22" t="s">
        <v>18</v>
      </c>
      <c r="B94" s="22" t="s">
        <v>19</v>
      </c>
      <c r="C94" s="22" t="s">
        <v>20</v>
      </c>
      <c r="D94" s="146" t="s">
        <v>171</v>
      </c>
      <c r="E94" s="147" t="s">
        <v>172</v>
      </c>
      <c r="F94" s="147" t="s">
        <v>174</v>
      </c>
      <c r="G94" s="148" t="s">
        <v>175</v>
      </c>
      <c r="H94" s="149" t="s">
        <v>24</v>
      </c>
      <c r="I94" s="150" t="s">
        <v>24</v>
      </c>
      <c r="J94" s="151">
        <v>0</v>
      </c>
      <c r="K94" s="149">
        <v>0</v>
      </c>
      <c r="L94" s="68">
        <f t="shared" si="8"/>
        <v>0</v>
      </c>
      <c r="M94" s="86">
        <f t="shared" si="9"/>
        <v>0</v>
      </c>
      <c r="N94" s="152">
        <v>0</v>
      </c>
      <c r="O94" s="152"/>
      <c r="P94" s="149">
        <v>0</v>
      </c>
      <c r="Q94" s="66">
        <f t="shared" si="10"/>
        <v>0</v>
      </c>
      <c r="R94" s="153"/>
      <c r="S94" s="78">
        <v>0</v>
      </c>
      <c r="T94" s="65">
        <f t="shared" si="12"/>
        <v>0</v>
      </c>
      <c r="U94" s="75"/>
      <c r="V94" s="154" t="s">
        <v>170</v>
      </c>
    </row>
    <row r="95" spans="1:22" ht="12.75" customHeight="1">
      <c r="A95" s="22" t="s">
        <v>18</v>
      </c>
      <c r="B95" s="22" t="s">
        <v>19</v>
      </c>
      <c r="C95" s="22" t="s">
        <v>20</v>
      </c>
      <c r="D95" s="146" t="s">
        <v>171</v>
      </c>
      <c r="E95" s="147" t="s">
        <v>172</v>
      </c>
      <c r="F95" s="147" t="s">
        <v>176</v>
      </c>
      <c r="G95" s="148" t="s">
        <v>177</v>
      </c>
      <c r="H95" s="149">
        <v>264972</v>
      </c>
      <c r="I95" s="150" t="s">
        <v>24</v>
      </c>
      <c r="J95" s="151">
        <v>0</v>
      </c>
      <c r="K95" s="149">
        <v>0</v>
      </c>
      <c r="L95" s="68">
        <f t="shared" si="8"/>
        <v>0</v>
      </c>
      <c r="M95" s="86">
        <f t="shared" si="9"/>
        <v>0</v>
      </c>
      <c r="N95" s="152">
        <v>0</v>
      </c>
      <c r="O95" s="152"/>
      <c r="P95" s="149">
        <v>0</v>
      </c>
      <c r="Q95" s="66">
        <f t="shared" si="10"/>
        <v>0</v>
      </c>
      <c r="R95" s="153"/>
      <c r="S95" s="78">
        <v>0</v>
      </c>
      <c r="T95" s="65">
        <f t="shared" si="12"/>
        <v>0</v>
      </c>
      <c r="U95" s="75"/>
      <c r="V95" s="154" t="s">
        <v>178</v>
      </c>
    </row>
    <row r="96" spans="1:22" ht="12.75" customHeight="1">
      <c r="A96" s="22" t="s">
        <v>18</v>
      </c>
      <c r="B96" s="22" t="s">
        <v>19</v>
      </c>
      <c r="C96" s="22" t="s">
        <v>20</v>
      </c>
      <c r="D96" s="146" t="s">
        <v>171</v>
      </c>
      <c r="E96" s="147" t="s">
        <v>179</v>
      </c>
      <c r="F96" s="147" t="s">
        <v>179</v>
      </c>
      <c r="G96" s="148" t="s">
        <v>180</v>
      </c>
      <c r="H96" s="149">
        <v>18769</v>
      </c>
      <c r="I96" s="150">
        <v>262</v>
      </c>
      <c r="J96" s="151">
        <v>0</v>
      </c>
      <c r="K96" s="149">
        <v>0</v>
      </c>
      <c r="L96" s="68">
        <f t="shared" si="8"/>
        <v>0</v>
      </c>
      <c r="M96" s="86">
        <f t="shared" si="9"/>
        <v>0</v>
      </c>
      <c r="N96" s="152">
        <v>0</v>
      </c>
      <c r="O96" s="152"/>
      <c r="P96" s="149">
        <v>0</v>
      </c>
      <c r="Q96" s="66">
        <f t="shared" si="10"/>
        <v>0</v>
      </c>
      <c r="R96" s="153"/>
      <c r="S96" s="78">
        <v>0</v>
      </c>
      <c r="T96" s="65">
        <f t="shared" si="12"/>
        <v>0</v>
      </c>
      <c r="U96" s="75"/>
      <c r="V96" s="154" t="s">
        <v>181</v>
      </c>
    </row>
    <row r="97" spans="1:22" ht="12.75" customHeight="1">
      <c r="A97" s="22" t="s">
        <v>18</v>
      </c>
      <c r="B97" s="22" t="s">
        <v>19</v>
      </c>
      <c r="C97" s="22" t="s">
        <v>20</v>
      </c>
      <c r="D97" s="146" t="s">
        <v>171</v>
      </c>
      <c r="E97" s="147" t="s">
        <v>182</v>
      </c>
      <c r="F97" s="147" t="s">
        <v>182</v>
      </c>
      <c r="G97" s="148" t="s">
        <v>183</v>
      </c>
      <c r="H97" s="149">
        <v>35206</v>
      </c>
      <c r="I97" s="150">
        <v>87449</v>
      </c>
      <c r="J97" s="151">
        <v>0</v>
      </c>
      <c r="K97" s="149">
        <v>0</v>
      </c>
      <c r="L97" s="68">
        <f t="shared" si="8"/>
        <v>0</v>
      </c>
      <c r="M97" s="86">
        <f t="shared" si="9"/>
        <v>0</v>
      </c>
      <c r="N97" s="152">
        <v>0</v>
      </c>
      <c r="O97" s="152"/>
      <c r="P97" s="149">
        <v>0</v>
      </c>
      <c r="Q97" s="66">
        <f t="shared" si="10"/>
        <v>0</v>
      </c>
      <c r="R97" s="153"/>
      <c r="S97" s="78">
        <v>0</v>
      </c>
      <c r="T97" s="65">
        <f t="shared" si="12"/>
        <v>0</v>
      </c>
      <c r="U97" s="75"/>
      <c r="V97" s="154" t="s">
        <v>184</v>
      </c>
    </row>
    <row r="98" spans="1:22" ht="12.75" customHeight="1">
      <c r="A98" s="22" t="s">
        <v>18</v>
      </c>
      <c r="B98" s="22" t="s">
        <v>19</v>
      </c>
      <c r="C98" s="22" t="s">
        <v>20</v>
      </c>
      <c r="D98" s="146" t="s">
        <v>171</v>
      </c>
      <c r="E98" s="147" t="s">
        <v>185</v>
      </c>
      <c r="F98" s="147" t="s">
        <v>185</v>
      </c>
      <c r="G98" s="148" t="s">
        <v>186</v>
      </c>
      <c r="H98" s="149">
        <v>50000</v>
      </c>
      <c r="I98" s="150">
        <v>2083</v>
      </c>
      <c r="J98" s="151">
        <v>0</v>
      </c>
      <c r="K98" s="149">
        <v>0</v>
      </c>
      <c r="L98" s="68">
        <f t="shared" si="8"/>
        <v>0</v>
      </c>
      <c r="M98" s="86">
        <f t="shared" si="9"/>
        <v>0</v>
      </c>
      <c r="N98" s="152">
        <v>0</v>
      </c>
      <c r="O98" s="152"/>
      <c r="P98" s="149">
        <v>0</v>
      </c>
      <c r="Q98" s="66">
        <f t="shared" si="10"/>
        <v>0</v>
      </c>
      <c r="R98" s="153"/>
      <c r="S98" s="78">
        <v>0</v>
      </c>
      <c r="T98" s="65">
        <f t="shared" si="12"/>
        <v>0</v>
      </c>
      <c r="U98" s="75"/>
      <c r="V98" s="154" t="s">
        <v>187</v>
      </c>
    </row>
    <row r="99" spans="1:22" s="82" customFormat="1" ht="12.75" customHeight="1">
      <c r="A99" s="81" t="s">
        <v>18</v>
      </c>
      <c r="B99" s="81" t="s">
        <v>19</v>
      </c>
      <c r="C99" s="81" t="s">
        <v>20</v>
      </c>
      <c r="D99" s="72" t="s">
        <v>188</v>
      </c>
      <c r="E99" s="73" t="s">
        <v>189</v>
      </c>
      <c r="F99" s="73" t="s">
        <v>189</v>
      </c>
      <c r="G99" s="74" t="s">
        <v>190</v>
      </c>
      <c r="H99" s="75">
        <v>-274156</v>
      </c>
      <c r="I99" s="76">
        <v>-288044</v>
      </c>
      <c r="J99" s="77">
        <f>SUM(H99:H144)</f>
        <v>1290998</v>
      </c>
      <c r="K99" s="75">
        <f>SUM(I99:I144)</f>
        <v>1192021</v>
      </c>
      <c r="L99" s="68">
        <f t="shared" si="8"/>
        <v>98977</v>
      </c>
      <c r="M99" s="86">
        <f t="shared" si="9"/>
        <v>98977</v>
      </c>
      <c r="N99" s="78">
        <v>1</v>
      </c>
      <c r="O99" s="78"/>
      <c r="P99" s="75">
        <v>0</v>
      </c>
      <c r="Q99" s="66">
        <f t="shared" si="10"/>
        <v>98978</v>
      </c>
      <c r="R99" s="79"/>
      <c r="S99" s="78">
        <v>0</v>
      </c>
      <c r="T99" s="65">
        <f t="shared" si="12"/>
        <v>98978</v>
      </c>
      <c r="U99" s="75" t="s">
        <v>594</v>
      </c>
      <c r="V99" s="80" t="s">
        <v>170</v>
      </c>
    </row>
    <row r="100" spans="1:22" ht="12.75" customHeight="1">
      <c r="A100" s="22" t="s">
        <v>18</v>
      </c>
      <c r="B100" s="22" t="s">
        <v>19</v>
      </c>
      <c r="C100" s="22" t="s">
        <v>20</v>
      </c>
      <c r="D100" s="146" t="s">
        <v>188</v>
      </c>
      <c r="E100" s="147" t="s">
        <v>189</v>
      </c>
      <c r="F100" s="147" t="s">
        <v>191</v>
      </c>
      <c r="G100" s="148" t="s">
        <v>192</v>
      </c>
      <c r="H100" s="149">
        <v>2</v>
      </c>
      <c r="I100" s="150">
        <v>1</v>
      </c>
      <c r="J100" s="151">
        <v>0</v>
      </c>
      <c r="K100" s="149">
        <v>0</v>
      </c>
      <c r="L100" s="68">
        <f t="shared" si="8"/>
        <v>0</v>
      </c>
      <c r="M100" s="86">
        <f t="shared" si="9"/>
        <v>0</v>
      </c>
      <c r="N100" s="152">
        <v>0</v>
      </c>
      <c r="O100" s="152"/>
      <c r="P100" s="149">
        <v>0</v>
      </c>
      <c r="Q100" s="66">
        <f t="shared" si="10"/>
        <v>0</v>
      </c>
      <c r="R100" s="153"/>
      <c r="S100" s="78">
        <v>0</v>
      </c>
      <c r="T100" s="65">
        <f t="shared" si="12"/>
        <v>0</v>
      </c>
      <c r="U100" s="75"/>
      <c r="V100" s="154" t="s">
        <v>193</v>
      </c>
    </row>
    <row r="101" spans="1:22" ht="12.75" customHeight="1">
      <c r="A101" s="22" t="s">
        <v>18</v>
      </c>
      <c r="B101" s="22" t="s">
        <v>19</v>
      </c>
      <c r="C101" s="22" t="s">
        <v>20</v>
      </c>
      <c r="D101" s="146" t="s">
        <v>188</v>
      </c>
      <c r="E101" s="147" t="s">
        <v>189</v>
      </c>
      <c r="F101" s="147" t="s">
        <v>194</v>
      </c>
      <c r="G101" s="148" t="s">
        <v>195</v>
      </c>
      <c r="H101" s="149">
        <v>-77629</v>
      </c>
      <c r="I101" s="150">
        <v>-103602</v>
      </c>
      <c r="J101" s="151">
        <v>0</v>
      </c>
      <c r="K101" s="149">
        <v>0</v>
      </c>
      <c r="L101" s="68">
        <f t="shared" si="8"/>
        <v>0</v>
      </c>
      <c r="M101" s="86">
        <f t="shared" si="9"/>
        <v>0</v>
      </c>
      <c r="N101" s="152">
        <v>0</v>
      </c>
      <c r="O101" s="152"/>
      <c r="P101" s="149">
        <v>0</v>
      </c>
      <c r="Q101" s="66">
        <f t="shared" si="10"/>
        <v>0</v>
      </c>
      <c r="R101" s="153"/>
      <c r="S101" s="78">
        <v>0</v>
      </c>
      <c r="T101" s="65">
        <f t="shared" si="12"/>
        <v>0</v>
      </c>
      <c r="U101" s="75"/>
      <c r="V101" s="154" t="s">
        <v>196</v>
      </c>
    </row>
    <row r="102" spans="1:22" ht="12.75" customHeight="1">
      <c r="A102" s="22" t="s">
        <v>18</v>
      </c>
      <c r="B102" s="22" t="s">
        <v>19</v>
      </c>
      <c r="C102" s="22" t="s">
        <v>20</v>
      </c>
      <c r="D102" s="146" t="s">
        <v>188</v>
      </c>
      <c r="E102" s="147" t="s">
        <v>189</v>
      </c>
      <c r="F102" s="147" t="s">
        <v>197</v>
      </c>
      <c r="G102" s="148" t="s">
        <v>198</v>
      </c>
      <c r="H102" s="149">
        <v>1</v>
      </c>
      <c r="I102" s="150" t="s">
        <v>24</v>
      </c>
      <c r="J102" s="151">
        <v>0</v>
      </c>
      <c r="K102" s="149">
        <v>0</v>
      </c>
      <c r="L102" s="68">
        <f t="shared" si="8"/>
        <v>0</v>
      </c>
      <c r="M102" s="86">
        <f t="shared" si="9"/>
        <v>0</v>
      </c>
      <c r="N102" s="152">
        <v>0</v>
      </c>
      <c r="O102" s="152"/>
      <c r="P102" s="149">
        <v>0</v>
      </c>
      <c r="Q102" s="66">
        <f t="shared" si="10"/>
        <v>0</v>
      </c>
      <c r="R102" s="153"/>
      <c r="S102" s="78">
        <v>0</v>
      </c>
      <c r="T102" s="65">
        <f t="shared" si="12"/>
        <v>0</v>
      </c>
      <c r="U102" s="75"/>
      <c r="V102" s="154" t="s">
        <v>199</v>
      </c>
    </row>
    <row r="103" spans="1:22" ht="12.75" customHeight="1">
      <c r="A103" s="22" t="s">
        <v>18</v>
      </c>
      <c r="B103" s="22" t="s">
        <v>19</v>
      </c>
      <c r="C103" s="22" t="s">
        <v>20</v>
      </c>
      <c r="D103" s="146" t="s">
        <v>188</v>
      </c>
      <c r="E103" s="147" t="s">
        <v>189</v>
      </c>
      <c r="F103" s="147" t="s">
        <v>200</v>
      </c>
      <c r="G103" s="148" t="s">
        <v>201</v>
      </c>
      <c r="H103" s="149">
        <v>-16484</v>
      </c>
      <c r="I103" s="150">
        <v>-4</v>
      </c>
      <c r="J103" s="151">
        <v>0</v>
      </c>
      <c r="K103" s="149">
        <v>0</v>
      </c>
      <c r="L103" s="68">
        <f t="shared" si="8"/>
        <v>0</v>
      </c>
      <c r="M103" s="86">
        <f t="shared" si="9"/>
        <v>0</v>
      </c>
      <c r="N103" s="152">
        <v>0</v>
      </c>
      <c r="O103" s="152"/>
      <c r="P103" s="149">
        <v>0</v>
      </c>
      <c r="Q103" s="66">
        <f t="shared" si="10"/>
        <v>0</v>
      </c>
      <c r="R103" s="153"/>
      <c r="S103" s="78">
        <v>0</v>
      </c>
      <c r="T103" s="65">
        <f t="shared" si="12"/>
        <v>0</v>
      </c>
      <c r="U103" s="75"/>
      <c r="V103" s="154" t="s">
        <v>202</v>
      </c>
    </row>
    <row r="104" spans="1:22" ht="12.75" customHeight="1">
      <c r="A104" s="22" t="s">
        <v>18</v>
      </c>
      <c r="B104" s="22" t="s">
        <v>19</v>
      </c>
      <c r="C104" s="22" t="s">
        <v>20</v>
      </c>
      <c r="D104" s="146" t="s">
        <v>188</v>
      </c>
      <c r="E104" s="147" t="s">
        <v>189</v>
      </c>
      <c r="F104" s="147" t="s">
        <v>203</v>
      </c>
      <c r="G104" s="148" t="s">
        <v>204</v>
      </c>
      <c r="H104" s="149">
        <v>3</v>
      </c>
      <c r="I104" s="150">
        <v>1</v>
      </c>
      <c r="J104" s="151">
        <v>0</v>
      </c>
      <c r="K104" s="149">
        <v>0</v>
      </c>
      <c r="L104" s="68">
        <f t="shared" si="8"/>
        <v>0</v>
      </c>
      <c r="M104" s="86">
        <f t="shared" si="9"/>
        <v>0</v>
      </c>
      <c r="N104" s="152">
        <v>0</v>
      </c>
      <c r="O104" s="152"/>
      <c r="P104" s="149">
        <v>0</v>
      </c>
      <c r="Q104" s="66">
        <f t="shared" si="10"/>
        <v>0</v>
      </c>
      <c r="R104" s="153"/>
      <c r="S104" s="78">
        <v>0</v>
      </c>
      <c r="T104" s="65">
        <f t="shared" si="12"/>
        <v>0</v>
      </c>
      <c r="U104" s="75"/>
      <c r="V104" s="154" t="s">
        <v>196</v>
      </c>
    </row>
    <row r="105" spans="1:22" ht="12.75" customHeight="1">
      <c r="A105" s="22" t="s">
        <v>18</v>
      </c>
      <c r="B105" s="22" t="s">
        <v>19</v>
      </c>
      <c r="C105" s="22" t="s">
        <v>20</v>
      </c>
      <c r="D105" s="146" t="s">
        <v>188</v>
      </c>
      <c r="E105" s="147" t="s">
        <v>189</v>
      </c>
      <c r="F105" s="147" t="s">
        <v>205</v>
      </c>
      <c r="G105" s="148" t="s">
        <v>206</v>
      </c>
      <c r="H105" s="149" t="s">
        <v>24</v>
      </c>
      <c r="I105" s="150" t="s">
        <v>24</v>
      </c>
      <c r="J105" s="151">
        <v>0</v>
      </c>
      <c r="K105" s="149">
        <v>0</v>
      </c>
      <c r="L105" s="68">
        <f aca="true" t="shared" si="13" ref="L105:L136">J105-K105</f>
        <v>0</v>
      </c>
      <c r="M105" s="86">
        <f aca="true" t="shared" si="14" ref="M105:M136">J105-K105</f>
        <v>0</v>
      </c>
      <c r="N105" s="152">
        <v>0</v>
      </c>
      <c r="O105" s="152"/>
      <c r="P105" s="149">
        <v>0</v>
      </c>
      <c r="Q105" s="66">
        <f aca="true" t="shared" si="15" ref="Q105:Q136">SUM(M105:P105)</f>
        <v>0</v>
      </c>
      <c r="R105" s="153"/>
      <c r="S105" s="78">
        <v>0</v>
      </c>
      <c r="T105" s="65">
        <f t="shared" si="12"/>
        <v>0</v>
      </c>
      <c r="U105" s="75"/>
      <c r="V105" s="154" t="s">
        <v>30</v>
      </c>
    </row>
    <row r="106" spans="1:22" ht="12.75" customHeight="1">
      <c r="A106" s="22" t="s">
        <v>18</v>
      </c>
      <c r="B106" s="22" t="s">
        <v>19</v>
      </c>
      <c r="C106" s="22" t="s">
        <v>20</v>
      </c>
      <c r="D106" s="146" t="s">
        <v>188</v>
      </c>
      <c r="E106" s="147" t="s">
        <v>189</v>
      </c>
      <c r="F106" s="147" t="s">
        <v>207</v>
      </c>
      <c r="G106" s="148" t="s">
        <v>208</v>
      </c>
      <c r="H106" s="149">
        <v>69322</v>
      </c>
      <c r="I106" s="150">
        <v>69209</v>
      </c>
      <c r="J106" s="151">
        <v>0</v>
      </c>
      <c r="K106" s="149">
        <v>0</v>
      </c>
      <c r="L106" s="68">
        <f t="shared" si="13"/>
        <v>0</v>
      </c>
      <c r="M106" s="86">
        <f t="shared" si="14"/>
        <v>0</v>
      </c>
      <c r="N106" s="152">
        <v>0</v>
      </c>
      <c r="O106" s="152"/>
      <c r="P106" s="149">
        <v>0</v>
      </c>
      <c r="Q106" s="66">
        <f t="shared" si="15"/>
        <v>0</v>
      </c>
      <c r="R106" s="153"/>
      <c r="S106" s="78">
        <v>0</v>
      </c>
      <c r="T106" s="65">
        <f t="shared" si="12"/>
        <v>0</v>
      </c>
      <c r="U106" s="75"/>
      <c r="V106" s="154" t="s">
        <v>209</v>
      </c>
    </row>
    <row r="107" spans="1:22" ht="12.75" customHeight="1">
      <c r="A107" s="22" t="s">
        <v>18</v>
      </c>
      <c r="B107" s="22" t="s">
        <v>19</v>
      </c>
      <c r="C107" s="22" t="s">
        <v>20</v>
      </c>
      <c r="D107" s="146" t="s">
        <v>188</v>
      </c>
      <c r="E107" s="147" t="s">
        <v>189</v>
      </c>
      <c r="F107" s="147" t="s">
        <v>210</v>
      </c>
      <c r="G107" s="148" t="s">
        <v>211</v>
      </c>
      <c r="H107" s="149">
        <v>-532</v>
      </c>
      <c r="I107" s="150" t="s">
        <v>24</v>
      </c>
      <c r="J107" s="151">
        <v>0</v>
      </c>
      <c r="K107" s="149">
        <v>0</v>
      </c>
      <c r="L107" s="68">
        <f t="shared" si="13"/>
        <v>0</v>
      </c>
      <c r="M107" s="86">
        <f t="shared" si="14"/>
        <v>0</v>
      </c>
      <c r="N107" s="152">
        <v>0</v>
      </c>
      <c r="O107" s="152"/>
      <c r="P107" s="149">
        <v>0</v>
      </c>
      <c r="Q107" s="66">
        <f t="shared" si="15"/>
        <v>0</v>
      </c>
      <c r="R107" s="153"/>
      <c r="S107" s="78">
        <v>0</v>
      </c>
      <c r="T107" s="65">
        <f t="shared" si="12"/>
        <v>0</v>
      </c>
      <c r="U107" s="75"/>
      <c r="V107" s="154" t="s">
        <v>209</v>
      </c>
    </row>
    <row r="108" spans="1:22" ht="12.75" customHeight="1">
      <c r="A108" s="22" t="s">
        <v>18</v>
      </c>
      <c r="B108" s="22" t="s">
        <v>19</v>
      </c>
      <c r="C108" s="22" t="s">
        <v>20</v>
      </c>
      <c r="D108" s="146" t="s">
        <v>188</v>
      </c>
      <c r="E108" s="147" t="s">
        <v>189</v>
      </c>
      <c r="F108" s="147" t="s">
        <v>212</v>
      </c>
      <c r="G108" s="148" t="s">
        <v>213</v>
      </c>
      <c r="H108" s="149">
        <v>-8</v>
      </c>
      <c r="I108" s="150">
        <v>1</v>
      </c>
      <c r="J108" s="151">
        <v>0</v>
      </c>
      <c r="K108" s="149">
        <v>0</v>
      </c>
      <c r="L108" s="68">
        <f t="shared" si="13"/>
        <v>0</v>
      </c>
      <c r="M108" s="86">
        <f t="shared" si="14"/>
        <v>0</v>
      </c>
      <c r="N108" s="152">
        <v>0</v>
      </c>
      <c r="O108" s="152"/>
      <c r="P108" s="149">
        <v>0</v>
      </c>
      <c r="Q108" s="66">
        <f t="shared" si="15"/>
        <v>0</v>
      </c>
      <c r="R108" s="153"/>
      <c r="S108" s="78">
        <v>0</v>
      </c>
      <c r="T108" s="65">
        <f t="shared" si="12"/>
        <v>0</v>
      </c>
      <c r="U108" s="75"/>
      <c r="V108" s="154" t="s">
        <v>214</v>
      </c>
    </row>
    <row r="109" spans="1:22" ht="12.75" customHeight="1">
      <c r="A109" s="22" t="s">
        <v>18</v>
      </c>
      <c r="B109" s="22" t="s">
        <v>19</v>
      </c>
      <c r="C109" s="22" t="s">
        <v>20</v>
      </c>
      <c r="D109" s="146" t="s">
        <v>188</v>
      </c>
      <c r="E109" s="147" t="s">
        <v>189</v>
      </c>
      <c r="F109" s="147" t="s">
        <v>215</v>
      </c>
      <c r="G109" s="148" t="s">
        <v>216</v>
      </c>
      <c r="H109" s="149">
        <v>489</v>
      </c>
      <c r="I109" s="150">
        <v>488</v>
      </c>
      <c r="J109" s="151">
        <v>0</v>
      </c>
      <c r="K109" s="149">
        <v>0</v>
      </c>
      <c r="L109" s="68">
        <f t="shared" si="13"/>
        <v>0</v>
      </c>
      <c r="M109" s="86">
        <f t="shared" si="14"/>
        <v>0</v>
      </c>
      <c r="N109" s="152">
        <v>0</v>
      </c>
      <c r="O109" s="152"/>
      <c r="P109" s="149">
        <v>0</v>
      </c>
      <c r="Q109" s="66">
        <f t="shared" si="15"/>
        <v>0</v>
      </c>
      <c r="R109" s="153"/>
      <c r="S109" s="78">
        <v>0</v>
      </c>
      <c r="T109" s="65">
        <f t="shared" si="12"/>
        <v>0</v>
      </c>
      <c r="U109" s="75"/>
      <c r="V109" s="154" t="s">
        <v>217</v>
      </c>
    </row>
    <row r="110" spans="1:22" ht="12.75" customHeight="1">
      <c r="A110" s="22" t="s">
        <v>18</v>
      </c>
      <c r="B110" s="22" t="s">
        <v>19</v>
      </c>
      <c r="C110" s="22" t="s">
        <v>20</v>
      </c>
      <c r="D110" s="146" t="s">
        <v>188</v>
      </c>
      <c r="E110" s="147" t="s">
        <v>189</v>
      </c>
      <c r="F110" s="147" t="s">
        <v>218</v>
      </c>
      <c r="G110" s="148" t="s">
        <v>219</v>
      </c>
      <c r="H110" s="149">
        <v>1394533</v>
      </c>
      <c r="I110" s="150">
        <v>1128008</v>
      </c>
      <c r="J110" s="151">
        <v>0</v>
      </c>
      <c r="K110" s="149">
        <v>0</v>
      </c>
      <c r="L110" s="68">
        <f t="shared" si="13"/>
        <v>0</v>
      </c>
      <c r="M110" s="86">
        <f t="shared" si="14"/>
        <v>0</v>
      </c>
      <c r="N110" s="152">
        <v>0</v>
      </c>
      <c r="O110" s="152"/>
      <c r="P110" s="149">
        <v>0</v>
      </c>
      <c r="Q110" s="66">
        <f t="shared" si="15"/>
        <v>0</v>
      </c>
      <c r="R110" s="153"/>
      <c r="S110" s="78">
        <v>0</v>
      </c>
      <c r="T110" s="65">
        <f t="shared" si="12"/>
        <v>0</v>
      </c>
      <c r="U110" s="75"/>
      <c r="V110" s="154" t="s">
        <v>217</v>
      </c>
    </row>
    <row r="111" spans="1:22" ht="12.75" customHeight="1">
      <c r="A111" s="22" t="s">
        <v>18</v>
      </c>
      <c r="B111" s="22" t="s">
        <v>19</v>
      </c>
      <c r="C111" s="22" t="s">
        <v>20</v>
      </c>
      <c r="D111" s="146" t="s">
        <v>188</v>
      </c>
      <c r="E111" s="147" t="s">
        <v>189</v>
      </c>
      <c r="F111" s="147" t="s">
        <v>220</v>
      </c>
      <c r="G111" s="148" t="s">
        <v>221</v>
      </c>
      <c r="H111" s="149" t="s">
        <v>24</v>
      </c>
      <c r="I111" s="150" t="s">
        <v>24</v>
      </c>
      <c r="J111" s="151">
        <v>0</v>
      </c>
      <c r="K111" s="149">
        <v>0</v>
      </c>
      <c r="L111" s="68">
        <f t="shared" si="13"/>
        <v>0</v>
      </c>
      <c r="M111" s="86">
        <f t="shared" si="14"/>
        <v>0</v>
      </c>
      <c r="N111" s="152">
        <v>0</v>
      </c>
      <c r="O111" s="152"/>
      <c r="P111" s="149">
        <v>0</v>
      </c>
      <c r="Q111" s="66">
        <f t="shared" si="15"/>
        <v>0</v>
      </c>
      <c r="R111" s="153"/>
      <c r="S111" s="78">
        <v>0</v>
      </c>
      <c r="T111" s="65">
        <f t="shared" si="12"/>
        <v>0</v>
      </c>
      <c r="U111" s="75"/>
      <c r="V111" s="154" t="s">
        <v>222</v>
      </c>
    </row>
    <row r="112" spans="1:22" ht="12.75" customHeight="1">
      <c r="A112" s="22" t="s">
        <v>18</v>
      </c>
      <c r="B112" s="22" t="s">
        <v>19</v>
      </c>
      <c r="C112" s="22" t="s">
        <v>20</v>
      </c>
      <c r="D112" s="146" t="s">
        <v>188</v>
      </c>
      <c r="E112" s="147" t="s">
        <v>189</v>
      </c>
      <c r="F112" s="147" t="s">
        <v>223</v>
      </c>
      <c r="G112" s="148" t="s">
        <v>224</v>
      </c>
      <c r="H112" s="149">
        <v>1</v>
      </c>
      <c r="I112" s="150" t="s">
        <v>24</v>
      </c>
      <c r="J112" s="151">
        <v>0</v>
      </c>
      <c r="K112" s="149">
        <v>0</v>
      </c>
      <c r="L112" s="68">
        <f t="shared" si="13"/>
        <v>0</v>
      </c>
      <c r="M112" s="86">
        <f t="shared" si="14"/>
        <v>0</v>
      </c>
      <c r="N112" s="152">
        <v>0</v>
      </c>
      <c r="O112" s="152"/>
      <c r="P112" s="149">
        <v>0</v>
      </c>
      <c r="Q112" s="66">
        <f t="shared" si="15"/>
        <v>0</v>
      </c>
      <c r="R112" s="153"/>
      <c r="S112" s="78">
        <v>0</v>
      </c>
      <c r="T112" s="65">
        <f t="shared" si="12"/>
        <v>0</v>
      </c>
      <c r="U112" s="75"/>
      <c r="V112" s="154" t="s">
        <v>222</v>
      </c>
    </row>
    <row r="113" spans="1:22" ht="12.75" customHeight="1">
      <c r="A113" s="22" t="s">
        <v>18</v>
      </c>
      <c r="B113" s="22" t="s">
        <v>19</v>
      </c>
      <c r="C113" s="22" t="s">
        <v>20</v>
      </c>
      <c r="D113" s="146" t="s">
        <v>188</v>
      </c>
      <c r="E113" s="147" t="s">
        <v>189</v>
      </c>
      <c r="F113" s="147" t="s">
        <v>225</v>
      </c>
      <c r="G113" s="148" t="s">
        <v>226</v>
      </c>
      <c r="H113" s="149">
        <v>6611</v>
      </c>
      <c r="I113" s="150">
        <v>6610</v>
      </c>
      <c r="J113" s="151">
        <v>0</v>
      </c>
      <c r="K113" s="149">
        <v>0</v>
      </c>
      <c r="L113" s="68">
        <f t="shared" si="13"/>
        <v>0</v>
      </c>
      <c r="M113" s="86">
        <f t="shared" si="14"/>
        <v>0</v>
      </c>
      <c r="N113" s="152">
        <v>0</v>
      </c>
      <c r="O113" s="152"/>
      <c r="P113" s="149">
        <v>0</v>
      </c>
      <c r="Q113" s="66">
        <f t="shared" si="15"/>
        <v>0</v>
      </c>
      <c r="R113" s="153"/>
      <c r="S113" s="78">
        <v>0</v>
      </c>
      <c r="T113" s="65">
        <f t="shared" si="12"/>
        <v>0</v>
      </c>
      <c r="U113" s="75"/>
      <c r="V113" s="154" t="s">
        <v>227</v>
      </c>
    </row>
    <row r="114" spans="1:22" ht="12.75" customHeight="1">
      <c r="A114" s="22" t="s">
        <v>18</v>
      </c>
      <c r="B114" s="22" t="s">
        <v>19</v>
      </c>
      <c r="C114" s="22" t="s">
        <v>20</v>
      </c>
      <c r="D114" s="146" t="s">
        <v>188</v>
      </c>
      <c r="E114" s="147" t="s">
        <v>189</v>
      </c>
      <c r="F114" s="147" t="s">
        <v>228</v>
      </c>
      <c r="G114" s="148" t="s">
        <v>229</v>
      </c>
      <c r="H114" s="149">
        <v>-71925</v>
      </c>
      <c r="I114" s="150" t="s">
        <v>24</v>
      </c>
      <c r="J114" s="151">
        <v>0</v>
      </c>
      <c r="K114" s="149">
        <v>0</v>
      </c>
      <c r="L114" s="68">
        <f t="shared" si="13"/>
        <v>0</v>
      </c>
      <c r="M114" s="86">
        <f t="shared" si="14"/>
        <v>0</v>
      </c>
      <c r="N114" s="152">
        <v>0</v>
      </c>
      <c r="O114" s="152"/>
      <c r="P114" s="149">
        <v>0</v>
      </c>
      <c r="Q114" s="66">
        <f t="shared" si="15"/>
        <v>0</v>
      </c>
      <c r="R114" s="153"/>
      <c r="S114" s="78">
        <v>0</v>
      </c>
      <c r="T114" s="65">
        <f t="shared" si="12"/>
        <v>0</v>
      </c>
      <c r="U114" s="75"/>
      <c r="V114" s="154" t="s">
        <v>230</v>
      </c>
    </row>
    <row r="115" spans="1:22" ht="12.75" customHeight="1">
      <c r="A115" s="22" t="s">
        <v>18</v>
      </c>
      <c r="B115" s="22" t="s">
        <v>19</v>
      </c>
      <c r="C115" s="22" t="s">
        <v>20</v>
      </c>
      <c r="D115" s="146" t="s">
        <v>188</v>
      </c>
      <c r="E115" s="147" t="s">
        <v>189</v>
      </c>
      <c r="F115" s="147" t="s">
        <v>231</v>
      </c>
      <c r="G115" s="148" t="s">
        <v>232</v>
      </c>
      <c r="H115" s="149">
        <v>65733</v>
      </c>
      <c r="I115" s="150">
        <v>20413</v>
      </c>
      <c r="J115" s="151">
        <v>0</v>
      </c>
      <c r="K115" s="149">
        <v>0</v>
      </c>
      <c r="L115" s="68">
        <f t="shared" si="13"/>
        <v>0</v>
      </c>
      <c r="M115" s="86">
        <f t="shared" si="14"/>
        <v>0</v>
      </c>
      <c r="N115" s="152">
        <v>0</v>
      </c>
      <c r="O115" s="152"/>
      <c r="P115" s="149">
        <v>0</v>
      </c>
      <c r="Q115" s="66">
        <f t="shared" si="15"/>
        <v>0</v>
      </c>
      <c r="R115" s="153"/>
      <c r="S115" s="78">
        <v>0</v>
      </c>
      <c r="T115" s="65">
        <f t="shared" si="12"/>
        <v>0</v>
      </c>
      <c r="U115" s="75"/>
      <c r="V115" s="154" t="s">
        <v>217</v>
      </c>
    </row>
    <row r="116" spans="1:22" ht="12.75" customHeight="1">
      <c r="A116" s="22" t="s">
        <v>18</v>
      </c>
      <c r="B116" s="22" t="s">
        <v>19</v>
      </c>
      <c r="C116" s="22" t="s">
        <v>20</v>
      </c>
      <c r="D116" s="146" t="s">
        <v>188</v>
      </c>
      <c r="E116" s="147" t="s">
        <v>189</v>
      </c>
      <c r="F116" s="147" t="s">
        <v>233</v>
      </c>
      <c r="G116" s="148" t="s">
        <v>234</v>
      </c>
      <c r="H116" s="149">
        <v>-144295</v>
      </c>
      <c r="I116" s="150" t="s">
        <v>24</v>
      </c>
      <c r="J116" s="151">
        <v>0</v>
      </c>
      <c r="K116" s="149">
        <v>0</v>
      </c>
      <c r="L116" s="68">
        <f t="shared" si="13"/>
        <v>0</v>
      </c>
      <c r="M116" s="86">
        <f t="shared" si="14"/>
        <v>0</v>
      </c>
      <c r="N116" s="152">
        <v>0</v>
      </c>
      <c r="O116" s="152"/>
      <c r="P116" s="149">
        <v>0</v>
      </c>
      <c r="Q116" s="66">
        <f t="shared" si="15"/>
        <v>0</v>
      </c>
      <c r="R116" s="153"/>
      <c r="S116" s="78">
        <v>0</v>
      </c>
      <c r="T116" s="65">
        <f t="shared" si="12"/>
        <v>0</v>
      </c>
      <c r="U116" s="75"/>
      <c r="V116" s="154" t="s">
        <v>235</v>
      </c>
    </row>
    <row r="117" spans="1:22" ht="12.75" customHeight="1">
      <c r="A117" s="22" t="s">
        <v>18</v>
      </c>
      <c r="B117" s="22" t="s">
        <v>19</v>
      </c>
      <c r="C117" s="22" t="s">
        <v>20</v>
      </c>
      <c r="D117" s="146" t="s">
        <v>188</v>
      </c>
      <c r="E117" s="147" t="s">
        <v>189</v>
      </c>
      <c r="F117" s="147" t="s">
        <v>236</v>
      </c>
      <c r="G117" s="148" t="s">
        <v>237</v>
      </c>
      <c r="H117" s="149">
        <v>-2</v>
      </c>
      <c r="I117" s="150">
        <v>-1</v>
      </c>
      <c r="J117" s="151">
        <v>0</v>
      </c>
      <c r="K117" s="149">
        <v>0</v>
      </c>
      <c r="L117" s="68">
        <f t="shared" si="13"/>
        <v>0</v>
      </c>
      <c r="M117" s="86">
        <f t="shared" si="14"/>
        <v>0</v>
      </c>
      <c r="N117" s="152">
        <v>0</v>
      </c>
      <c r="O117" s="152"/>
      <c r="P117" s="149">
        <v>0</v>
      </c>
      <c r="Q117" s="66">
        <f t="shared" si="15"/>
        <v>0</v>
      </c>
      <c r="R117" s="153"/>
      <c r="S117" s="78">
        <v>0</v>
      </c>
      <c r="T117" s="65">
        <f t="shared" si="12"/>
        <v>0</v>
      </c>
      <c r="U117" s="75"/>
      <c r="V117" s="154" t="s">
        <v>238</v>
      </c>
    </row>
    <row r="118" spans="1:22" ht="12.75" customHeight="1">
      <c r="A118" s="22" t="s">
        <v>18</v>
      </c>
      <c r="B118" s="22" t="s">
        <v>19</v>
      </c>
      <c r="C118" s="22" t="s">
        <v>20</v>
      </c>
      <c r="D118" s="146" t="s">
        <v>188</v>
      </c>
      <c r="E118" s="147" t="s">
        <v>189</v>
      </c>
      <c r="F118" s="147" t="s">
        <v>239</v>
      </c>
      <c r="G118" s="148" t="s">
        <v>240</v>
      </c>
      <c r="H118" s="149">
        <v>4249</v>
      </c>
      <c r="I118" s="150">
        <v>4243</v>
      </c>
      <c r="J118" s="151">
        <v>0</v>
      </c>
      <c r="K118" s="149">
        <v>0</v>
      </c>
      <c r="L118" s="68">
        <f t="shared" si="13"/>
        <v>0</v>
      </c>
      <c r="M118" s="86">
        <f t="shared" si="14"/>
        <v>0</v>
      </c>
      <c r="N118" s="152">
        <v>0</v>
      </c>
      <c r="O118" s="152"/>
      <c r="P118" s="149">
        <v>0</v>
      </c>
      <c r="Q118" s="66">
        <f t="shared" si="15"/>
        <v>0</v>
      </c>
      <c r="R118" s="153"/>
      <c r="S118" s="78">
        <v>0</v>
      </c>
      <c r="T118" s="65">
        <f t="shared" si="12"/>
        <v>0</v>
      </c>
      <c r="U118" s="75"/>
      <c r="V118" s="154" t="s">
        <v>238</v>
      </c>
    </row>
    <row r="119" spans="1:22" ht="12.75" customHeight="1">
      <c r="A119" s="22" t="s">
        <v>18</v>
      </c>
      <c r="B119" s="22" t="s">
        <v>19</v>
      </c>
      <c r="C119" s="22" t="s">
        <v>20</v>
      </c>
      <c r="D119" s="146" t="s">
        <v>188</v>
      </c>
      <c r="E119" s="147" t="s">
        <v>189</v>
      </c>
      <c r="F119" s="147" t="s">
        <v>241</v>
      </c>
      <c r="G119" s="148" t="s">
        <v>242</v>
      </c>
      <c r="H119" s="149" t="s">
        <v>24</v>
      </c>
      <c r="I119" s="150" t="s">
        <v>24</v>
      </c>
      <c r="J119" s="151">
        <v>0</v>
      </c>
      <c r="K119" s="149">
        <v>0</v>
      </c>
      <c r="L119" s="68">
        <f t="shared" si="13"/>
        <v>0</v>
      </c>
      <c r="M119" s="86">
        <f t="shared" si="14"/>
        <v>0</v>
      </c>
      <c r="N119" s="152">
        <v>0</v>
      </c>
      <c r="O119" s="152"/>
      <c r="P119" s="149">
        <v>0</v>
      </c>
      <c r="Q119" s="66">
        <f t="shared" si="15"/>
        <v>0</v>
      </c>
      <c r="R119" s="153"/>
      <c r="S119" s="78">
        <v>0</v>
      </c>
      <c r="T119" s="65">
        <f t="shared" si="12"/>
        <v>0</v>
      </c>
      <c r="U119" s="75"/>
      <c r="V119" s="154" t="s">
        <v>243</v>
      </c>
    </row>
    <row r="120" spans="1:22" ht="12.75" customHeight="1">
      <c r="A120" s="22" t="s">
        <v>18</v>
      </c>
      <c r="B120" s="22" t="s">
        <v>19</v>
      </c>
      <c r="C120" s="22" t="s">
        <v>20</v>
      </c>
      <c r="D120" s="146" t="s">
        <v>188</v>
      </c>
      <c r="E120" s="147" t="s">
        <v>189</v>
      </c>
      <c r="F120" s="147" t="s">
        <v>244</v>
      </c>
      <c r="G120" s="148" t="s">
        <v>245</v>
      </c>
      <c r="H120" s="149">
        <v>2</v>
      </c>
      <c r="I120" s="150" t="s">
        <v>24</v>
      </c>
      <c r="J120" s="151">
        <v>0</v>
      </c>
      <c r="K120" s="149">
        <v>0</v>
      </c>
      <c r="L120" s="68">
        <f t="shared" si="13"/>
        <v>0</v>
      </c>
      <c r="M120" s="86">
        <f t="shared" si="14"/>
        <v>0</v>
      </c>
      <c r="N120" s="152">
        <v>0</v>
      </c>
      <c r="O120" s="152"/>
      <c r="P120" s="149">
        <v>0</v>
      </c>
      <c r="Q120" s="66">
        <f t="shared" si="15"/>
        <v>0</v>
      </c>
      <c r="R120" s="153"/>
      <c r="S120" s="78">
        <v>0</v>
      </c>
      <c r="T120" s="65">
        <f t="shared" si="12"/>
        <v>0</v>
      </c>
      <c r="U120" s="75"/>
      <c r="V120" s="154" t="s">
        <v>47</v>
      </c>
    </row>
    <row r="121" spans="1:22" ht="12.75" customHeight="1">
      <c r="A121" s="22" t="s">
        <v>18</v>
      </c>
      <c r="B121" s="22" t="s">
        <v>19</v>
      </c>
      <c r="C121" s="22" t="s">
        <v>20</v>
      </c>
      <c r="D121" s="146" t="s">
        <v>188</v>
      </c>
      <c r="E121" s="147" t="s">
        <v>189</v>
      </c>
      <c r="F121" s="147" t="s">
        <v>246</v>
      </c>
      <c r="G121" s="148" t="s">
        <v>247</v>
      </c>
      <c r="H121" s="149">
        <v>6584</v>
      </c>
      <c r="I121" s="150">
        <v>6581</v>
      </c>
      <c r="J121" s="151">
        <v>0</v>
      </c>
      <c r="K121" s="149">
        <v>0</v>
      </c>
      <c r="L121" s="68">
        <f t="shared" si="13"/>
        <v>0</v>
      </c>
      <c r="M121" s="86">
        <f t="shared" si="14"/>
        <v>0</v>
      </c>
      <c r="N121" s="152">
        <v>0</v>
      </c>
      <c r="O121" s="152"/>
      <c r="P121" s="149">
        <v>0</v>
      </c>
      <c r="Q121" s="66">
        <f t="shared" si="15"/>
        <v>0</v>
      </c>
      <c r="R121" s="153"/>
      <c r="S121" s="78">
        <v>0</v>
      </c>
      <c r="T121" s="65">
        <f t="shared" si="12"/>
        <v>0</v>
      </c>
      <c r="U121" s="75"/>
      <c r="V121" s="154" t="s">
        <v>248</v>
      </c>
    </row>
    <row r="122" spans="1:22" ht="12.75" customHeight="1">
      <c r="A122" s="22" t="s">
        <v>18</v>
      </c>
      <c r="B122" s="22" t="s">
        <v>19</v>
      </c>
      <c r="C122" s="22" t="s">
        <v>20</v>
      </c>
      <c r="D122" s="146" t="s">
        <v>188</v>
      </c>
      <c r="E122" s="147" t="s">
        <v>189</v>
      </c>
      <c r="F122" s="147" t="s">
        <v>249</v>
      </c>
      <c r="G122" s="148" t="s">
        <v>250</v>
      </c>
      <c r="H122" s="149">
        <v>-1</v>
      </c>
      <c r="I122" s="150" t="s">
        <v>24</v>
      </c>
      <c r="J122" s="151">
        <v>0</v>
      </c>
      <c r="K122" s="149">
        <v>0</v>
      </c>
      <c r="L122" s="68">
        <f t="shared" si="13"/>
        <v>0</v>
      </c>
      <c r="M122" s="86">
        <f t="shared" si="14"/>
        <v>0</v>
      </c>
      <c r="N122" s="152">
        <v>0</v>
      </c>
      <c r="O122" s="152"/>
      <c r="P122" s="149">
        <v>0</v>
      </c>
      <c r="Q122" s="66">
        <f t="shared" si="15"/>
        <v>0</v>
      </c>
      <c r="R122" s="153"/>
      <c r="S122" s="78">
        <v>0</v>
      </c>
      <c r="T122" s="65">
        <f t="shared" si="12"/>
        <v>0</v>
      </c>
      <c r="U122" s="75"/>
      <c r="V122" s="154" t="s">
        <v>251</v>
      </c>
    </row>
    <row r="123" spans="1:22" ht="12.75" customHeight="1">
      <c r="A123" s="22" t="s">
        <v>18</v>
      </c>
      <c r="B123" s="22" t="s">
        <v>19</v>
      </c>
      <c r="C123" s="22" t="s">
        <v>20</v>
      </c>
      <c r="D123" s="146" t="s">
        <v>188</v>
      </c>
      <c r="E123" s="147" t="s">
        <v>189</v>
      </c>
      <c r="F123" s="147" t="s">
        <v>252</v>
      </c>
      <c r="G123" s="148" t="s">
        <v>253</v>
      </c>
      <c r="H123" s="149">
        <v>-25403</v>
      </c>
      <c r="I123" s="150" t="s">
        <v>24</v>
      </c>
      <c r="J123" s="151">
        <v>0</v>
      </c>
      <c r="K123" s="149">
        <v>0</v>
      </c>
      <c r="L123" s="68">
        <f t="shared" si="13"/>
        <v>0</v>
      </c>
      <c r="M123" s="86">
        <f t="shared" si="14"/>
        <v>0</v>
      </c>
      <c r="N123" s="152">
        <v>0</v>
      </c>
      <c r="O123" s="152"/>
      <c r="P123" s="149">
        <v>0</v>
      </c>
      <c r="Q123" s="66">
        <f t="shared" si="15"/>
        <v>0</v>
      </c>
      <c r="R123" s="153"/>
      <c r="S123" s="78">
        <v>0</v>
      </c>
      <c r="T123" s="65">
        <f t="shared" si="12"/>
        <v>0</v>
      </c>
      <c r="U123" s="75"/>
      <c r="V123" s="154" t="s">
        <v>254</v>
      </c>
    </row>
    <row r="124" spans="1:22" ht="12.75" customHeight="1">
      <c r="A124" s="22" t="s">
        <v>18</v>
      </c>
      <c r="B124" s="22" t="s">
        <v>19</v>
      </c>
      <c r="C124" s="22" t="s">
        <v>20</v>
      </c>
      <c r="D124" s="146" t="s">
        <v>188</v>
      </c>
      <c r="E124" s="147" t="s">
        <v>189</v>
      </c>
      <c r="F124" s="147" t="s">
        <v>255</v>
      </c>
      <c r="G124" s="148" t="s">
        <v>256</v>
      </c>
      <c r="H124" s="149">
        <v>1</v>
      </c>
      <c r="I124" s="150" t="s">
        <v>24</v>
      </c>
      <c r="J124" s="151">
        <v>0</v>
      </c>
      <c r="K124" s="149">
        <v>0</v>
      </c>
      <c r="L124" s="68">
        <f t="shared" si="13"/>
        <v>0</v>
      </c>
      <c r="M124" s="86">
        <f t="shared" si="14"/>
        <v>0</v>
      </c>
      <c r="N124" s="152">
        <v>0</v>
      </c>
      <c r="O124" s="152"/>
      <c r="P124" s="149">
        <v>0</v>
      </c>
      <c r="Q124" s="66">
        <f t="shared" si="15"/>
        <v>0</v>
      </c>
      <c r="R124" s="153"/>
      <c r="S124" s="78">
        <v>0</v>
      </c>
      <c r="T124" s="65">
        <f t="shared" si="12"/>
        <v>0</v>
      </c>
      <c r="U124" s="75"/>
      <c r="V124" s="154" t="s">
        <v>257</v>
      </c>
    </row>
    <row r="125" spans="1:22" ht="12.75" customHeight="1">
      <c r="A125" s="22" t="s">
        <v>18</v>
      </c>
      <c r="B125" s="22" t="s">
        <v>19</v>
      </c>
      <c r="C125" s="22" t="s">
        <v>20</v>
      </c>
      <c r="D125" s="146" t="s">
        <v>188</v>
      </c>
      <c r="E125" s="147" t="s">
        <v>189</v>
      </c>
      <c r="F125" s="147" t="s">
        <v>258</v>
      </c>
      <c r="G125" s="148" t="s">
        <v>259</v>
      </c>
      <c r="H125" s="149" t="s">
        <v>24</v>
      </c>
      <c r="I125" s="150" t="s">
        <v>24</v>
      </c>
      <c r="J125" s="151">
        <v>0</v>
      </c>
      <c r="K125" s="149">
        <v>0</v>
      </c>
      <c r="L125" s="68">
        <f t="shared" si="13"/>
        <v>0</v>
      </c>
      <c r="M125" s="86">
        <f t="shared" si="14"/>
        <v>0</v>
      </c>
      <c r="N125" s="152">
        <v>0</v>
      </c>
      <c r="O125" s="152"/>
      <c r="P125" s="149">
        <v>0</v>
      </c>
      <c r="Q125" s="66">
        <f t="shared" si="15"/>
        <v>0</v>
      </c>
      <c r="R125" s="153"/>
      <c r="S125" s="78">
        <v>0</v>
      </c>
      <c r="T125" s="65">
        <f aca="true" t="shared" si="16" ref="T125:T156">Q125+S125</f>
        <v>0</v>
      </c>
      <c r="U125" s="75"/>
      <c r="V125" s="154" t="s">
        <v>217</v>
      </c>
    </row>
    <row r="126" spans="1:22" ht="12.75" customHeight="1">
      <c r="A126" s="22" t="s">
        <v>18</v>
      </c>
      <c r="B126" s="22" t="s">
        <v>19</v>
      </c>
      <c r="C126" s="22" t="s">
        <v>20</v>
      </c>
      <c r="D126" s="146" t="s">
        <v>188</v>
      </c>
      <c r="E126" s="147" t="s">
        <v>189</v>
      </c>
      <c r="F126" s="147" t="s">
        <v>260</v>
      </c>
      <c r="G126" s="148" t="s">
        <v>261</v>
      </c>
      <c r="H126" s="149">
        <v>2</v>
      </c>
      <c r="I126" s="150" t="s">
        <v>24</v>
      </c>
      <c r="J126" s="151">
        <v>0</v>
      </c>
      <c r="K126" s="149">
        <v>0</v>
      </c>
      <c r="L126" s="68">
        <f t="shared" si="13"/>
        <v>0</v>
      </c>
      <c r="M126" s="86">
        <f t="shared" si="14"/>
        <v>0</v>
      </c>
      <c r="N126" s="152">
        <v>0</v>
      </c>
      <c r="O126" s="152"/>
      <c r="P126" s="149">
        <v>0</v>
      </c>
      <c r="Q126" s="66">
        <f t="shared" si="15"/>
        <v>0</v>
      </c>
      <c r="R126" s="153"/>
      <c r="S126" s="78">
        <v>0</v>
      </c>
      <c r="T126" s="65">
        <f t="shared" si="16"/>
        <v>0</v>
      </c>
      <c r="U126" s="75"/>
      <c r="V126" s="154" t="s">
        <v>262</v>
      </c>
    </row>
    <row r="127" spans="1:22" ht="12.75" customHeight="1">
      <c r="A127" s="22" t="s">
        <v>18</v>
      </c>
      <c r="B127" s="22" t="s">
        <v>19</v>
      </c>
      <c r="C127" s="22" t="s">
        <v>20</v>
      </c>
      <c r="D127" s="146" t="s">
        <v>188</v>
      </c>
      <c r="E127" s="147" t="s">
        <v>189</v>
      </c>
      <c r="F127" s="147" t="s">
        <v>263</v>
      </c>
      <c r="G127" s="148" t="s">
        <v>264</v>
      </c>
      <c r="H127" s="149">
        <v>857</v>
      </c>
      <c r="I127" s="150">
        <v>857</v>
      </c>
      <c r="J127" s="151">
        <v>0</v>
      </c>
      <c r="K127" s="149">
        <v>0</v>
      </c>
      <c r="L127" s="68">
        <f t="shared" si="13"/>
        <v>0</v>
      </c>
      <c r="M127" s="86">
        <f t="shared" si="14"/>
        <v>0</v>
      </c>
      <c r="N127" s="152">
        <v>0</v>
      </c>
      <c r="O127" s="152"/>
      <c r="P127" s="149">
        <v>0</v>
      </c>
      <c r="Q127" s="66">
        <f t="shared" si="15"/>
        <v>0</v>
      </c>
      <c r="R127" s="153"/>
      <c r="S127" s="78">
        <v>0</v>
      </c>
      <c r="T127" s="65">
        <f t="shared" si="16"/>
        <v>0</v>
      </c>
      <c r="U127" s="75"/>
      <c r="V127" s="154" t="s">
        <v>265</v>
      </c>
    </row>
    <row r="128" spans="1:22" ht="12.75" customHeight="1">
      <c r="A128" s="22" t="s">
        <v>18</v>
      </c>
      <c r="B128" s="22" t="s">
        <v>19</v>
      </c>
      <c r="C128" s="22" t="s">
        <v>20</v>
      </c>
      <c r="D128" s="146" t="s">
        <v>188</v>
      </c>
      <c r="E128" s="147" t="s">
        <v>189</v>
      </c>
      <c r="F128" s="147" t="s">
        <v>266</v>
      </c>
      <c r="G128" s="148" t="s">
        <v>267</v>
      </c>
      <c r="H128" s="149">
        <v>-23441</v>
      </c>
      <c r="I128" s="150" t="s">
        <v>24</v>
      </c>
      <c r="J128" s="151">
        <v>0</v>
      </c>
      <c r="K128" s="149">
        <v>0</v>
      </c>
      <c r="L128" s="68">
        <f t="shared" si="13"/>
        <v>0</v>
      </c>
      <c r="M128" s="86">
        <f t="shared" si="14"/>
        <v>0</v>
      </c>
      <c r="N128" s="152">
        <v>0</v>
      </c>
      <c r="O128" s="152"/>
      <c r="P128" s="149">
        <v>0</v>
      </c>
      <c r="Q128" s="66">
        <f t="shared" si="15"/>
        <v>0</v>
      </c>
      <c r="R128" s="153"/>
      <c r="S128" s="78">
        <v>0</v>
      </c>
      <c r="T128" s="65">
        <f t="shared" si="16"/>
        <v>0</v>
      </c>
      <c r="U128" s="75"/>
      <c r="V128" s="154" t="s">
        <v>257</v>
      </c>
    </row>
    <row r="129" spans="1:22" ht="12.75" customHeight="1">
      <c r="A129" s="22" t="s">
        <v>18</v>
      </c>
      <c r="B129" s="22" t="s">
        <v>19</v>
      </c>
      <c r="C129" s="22" t="s">
        <v>20</v>
      </c>
      <c r="D129" s="146" t="s">
        <v>188</v>
      </c>
      <c r="E129" s="147" t="s">
        <v>189</v>
      </c>
      <c r="F129" s="147" t="s">
        <v>268</v>
      </c>
      <c r="G129" s="148" t="s">
        <v>269</v>
      </c>
      <c r="H129" s="149">
        <v>288366</v>
      </c>
      <c r="I129" s="150">
        <v>288366</v>
      </c>
      <c r="J129" s="151">
        <v>0</v>
      </c>
      <c r="K129" s="149">
        <v>0</v>
      </c>
      <c r="L129" s="68">
        <f t="shared" si="13"/>
        <v>0</v>
      </c>
      <c r="M129" s="86">
        <f t="shared" si="14"/>
        <v>0</v>
      </c>
      <c r="N129" s="152">
        <v>0</v>
      </c>
      <c r="O129" s="152"/>
      <c r="P129" s="149">
        <v>0</v>
      </c>
      <c r="Q129" s="66">
        <f t="shared" si="15"/>
        <v>0</v>
      </c>
      <c r="R129" s="153"/>
      <c r="S129" s="78">
        <v>0</v>
      </c>
      <c r="T129" s="65">
        <f t="shared" si="16"/>
        <v>0</v>
      </c>
      <c r="U129" s="75"/>
      <c r="V129" s="154" t="s">
        <v>257</v>
      </c>
    </row>
    <row r="130" spans="1:22" ht="12.75" customHeight="1">
      <c r="A130" s="22" t="s">
        <v>18</v>
      </c>
      <c r="B130" s="22" t="s">
        <v>19</v>
      </c>
      <c r="C130" s="22" t="s">
        <v>20</v>
      </c>
      <c r="D130" s="146" t="s">
        <v>188</v>
      </c>
      <c r="E130" s="147" t="s">
        <v>189</v>
      </c>
      <c r="F130" s="147" t="s">
        <v>270</v>
      </c>
      <c r="G130" s="148" t="s">
        <v>271</v>
      </c>
      <c r="H130" s="149">
        <v>16005</v>
      </c>
      <c r="I130" s="150">
        <v>145</v>
      </c>
      <c r="J130" s="151">
        <v>0</v>
      </c>
      <c r="K130" s="149">
        <v>0</v>
      </c>
      <c r="L130" s="68">
        <f t="shared" si="13"/>
        <v>0</v>
      </c>
      <c r="M130" s="86">
        <f t="shared" si="14"/>
        <v>0</v>
      </c>
      <c r="N130" s="152">
        <v>0</v>
      </c>
      <c r="O130" s="152"/>
      <c r="P130" s="149">
        <v>0</v>
      </c>
      <c r="Q130" s="66">
        <f t="shared" si="15"/>
        <v>0</v>
      </c>
      <c r="R130" s="153"/>
      <c r="S130" s="78">
        <v>0</v>
      </c>
      <c r="T130" s="65">
        <f t="shared" si="16"/>
        <v>0</v>
      </c>
      <c r="U130" s="75"/>
      <c r="V130" s="154" t="s">
        <v>217</v>
      </c>
    </row>
    <row r="131" spans="1:22" ht="12.75" customHeight="1">
      <c r="A131" s="22" t="s">
        <v>18</v>
      </c>
      <c r="B131" s="22" t="s">
        <v>19</v>
      </c>
      <c r="C131" s="22" t="s">
        <v>20</v>
      </c>
      <c r="D131" s="146" t="s">
        <v>188</v>
      </c>
      <c r="E131" s="147" t="s">
        <v>189</v>
      </c>
      <c r="F131" s="147" t="s">
        <v>272</v>
      </c>
      <c r="G131" s="148" t="s">
        <v>273</v>
      </c>
      <c r="H131" s="149">
        <v>-69839</v>
      </c>
      <c r="I131" s="150">
        <v>404</v>
      </c>
      <c r="J131" s="151">
        <v>0</v>
      </c>
      <c r="K131" s="149">
        <v>0</v>
      </c>
      <c r="L131" s="68">
        <f t="shared" si="13"/>
        <v>0</v>
      </c>
      <c r="M131" s="86">
        <f t="shared" si="14"/>
        <v>0</v>
      </c>
      <c r="N131" s="152">
        <v>0</v>
      </c>
      <c r="O131" s="152"/>
      <c r="P131" s="149">
        <v>0</v>
      </c>
      <c r="Q131" s="66">
        <f t="shared" si="15"/>
        <v>0</v>
      </c>
      <c r="R131" s="153"/>
      <c r="S131" s="78">
        <v>0</v>
      </c>
      <c r="T131" s="65">
        <f t="shared" si="16"/>
        <v>0</v>
      </c>
      <c r="U131" s="75"/>
      <c r="V131" s="154" t="s">
        <v>217</v>
      </c>
    </row>
    <row r="132" spans="1:22" ht="12.75" customHeight="1">
      <c r="A132" s="22" t="s">
        <v>18</v>
      </c>
      <c r="B132" s="22" t="s">
        <v>19</v>
      </c>
      <c r="C132" s="22" t="s">
        <v>20</v>
      </c>
      <c r="D132" s="146" t="s">
        <v>188</v>
      </c>
      <c r="E132" s="147" t="s">
        <v>189</v>
      </c>
      <c r="F132" s="147" t="s">
        <v>274</v>
      </c>
      <c r="G132" s="148" t="s">
        <v>275</v>
      </c>
      <c r="H132" s="149">
        <v>31121</v>
      </c>
      <c r="I132" s="150">
        <v>55156</v>
      </c>
      <c r="J132" s="151">
        <v>0</v>
      </c>
      <c r="K132" s="149">
        <v>0</v>
      </c>
      <c r="L132" s="68">
        <f t="shared" si="13"/>
        <v>0</v>
      </c>
      <c r="M132" s="86">
        <f t="shared" si="14"/>
        <v>0</v>
      </c>
      <c r="N132" s="152">
        <v>0</v>
      </c>
      <c r="O132" s="152"/>
      <c r="P132" s="149">
        <v>0</v>
      </c>
      <c r="Q132" s="66">
        <f t="shared" si="15"/>
        <v>0</v>
      </c>
      <c r="R132" s="153"/>
      <c r="S132" s="78">
        <v>0</v>
      </c>
      <c r="T132" s="65">
        <f t="shared" si="16"/>
        <v>0</v>
      </c>
      <c r="U132" s="75"/>
      <c r="V132" s="154" t="s">
        <v>217</v>
      </c>
    </row>
    <row r="133" spans="1:22" ht="12.75" customHeight="1">
      <c r="A133" s="22" t="s">
        <v>18</v>
      </c>
      <c r="B133" s="22" t="s">
        <v>19</v>
      </c>
      <c r="C133" s="22" t="s">
        <v>20</v>
      </c>
      <c r="D133" s="146" t="s">
        <v>188</v>
      </c>
      <c r="E133" s="147" t="s">
        <v>189</v>
      </c>
      <c r="F133" s="147" t="s">
        <v>276</v>
      </c>
      <c r="G133" s="148" t="s">
        <v>277</v>
      </c>
      <c r="H133" s="149">
        <v>2760</v>
      </c>
      <c r="I133" s="150">
        <v>2738</v>
      </c>
      <c r="J133" s="151">
        <v>0</v>
      </c>
      <c r="K133" s="149">
        <v>0</v>
      </c>
      <c r="L133" s="68">
        <f t="shared" si="13"/>
        <v>0</v>
      </c>
      <c r="M133" s="86">
        <f t="shared" si="14"/>
        <v>0</v>
      </c>
      <c r="N133" s="152">
        <v>0</v>
      </c>
      <c r="O133" s="152"/>
      <c r="P133" s="149">
        <v>0</v>
      </c>
      <c r="Q133" s="66">
        <f t="shared" si="15"/>
        <v>0</v>
      </c>
      <c r="R133" s="153"/>
      <c r="S133" s="78">
        <v>0</v>
      </c>
      <c r="T133" s="65">
        <f t="shared" si="16"/>
        <v>0</v>
      </c>
      <c r="U133" s="75"/>
      <c r="V133" s="154" t="s">
        <v>257</v>
      </c>
    </row>
    <row r="134" spans="1:22" ht="12.75" customHeight="1">
      <c r="A134" s="22" t="s">
        <v>18</v>
      </c>
      <c r="B134" s="22" t="s">
        <v>19</v>
      </c>
      <c r="C134" s="22" t="s">
        <v>20</v>
      </c>
      <c r="D134" s="146" t="s">
        <v>188</v>
      </c>
      <c r="E134" s="147" t="s">
        <v>189</v>
      </c>
      <c r="F134" s="147" t="s">
        <v>278</v>
      </c>
      <c r="G134" s="148" t="s">
        <v>279</v>
      </c>
      <c r="H134" s="149">
        <v>450</v>
      </c>
      <c r="I134" s="150">
        <v>450</v>
      </c>
      <c r="J134" s="151">
        <v>0</v>
      </c>
      <c r="K134" s="149">
        <v>0</v>
      </c>
      <c r="L134" s="68">
        <f t="shared" si="13"/>
        <v>0</v>
      </c>
      <c r="M134" s="86">
        <f t="shared" si="14"/>
        <v>0</v>
      </c>
      <c r="N134" s="152">
        <v>0</v>
      </c>
      <c r="O134" s="152"/>
      <c r="P134" s="149">
        <v>0</v>
      </c>
      <c r="Q134" s="66">
        <f t="shared" si="15"/>
        <v>0</v>
      </c>
      <c r="R134" s="153"/>
      <c r="S134" s="78">
        <v>0</v>
      </c>
      <c r="T134" s="65">
        <f t="shared" si="16"/>
        <v>0</v>
      </c>
      <c r="U134" s="75"/>
      <c r="V134" s="154" t="s">
        <v>280</v>
      </c>
    </row>
    <row r="135" spans="1:22" ht="12.75" customHeight="1">
      <c r="A135" s="22" t="s">
        <v>18</v>
      </c>
      <c r="B135" s="22" t="s">
        <v>19</v>
      </c>
      <c r="C135" s="22" t="s">
        <v>20</v>
      </c>
      <c r="D135" s="146" t="s">
        <v>188</v>
      </c>
      <c r="E135" s="147" t="s">
        <v>189</v>
      </c>
      <c r="F135" s="147" t="s">
        <v>281</v>
      </c>
      <c r="G135" s="148" t="s">
        <v>282</v>
      </c>
      <c r="H135" s="149">
        <v>-1</v>
      </c>
      <c r="I135" s="150">
        <v>-1</v>
      </c>
      <c r="J135" s="151">
        <v>0</v>
      </c>
      <c r="K135" s="149">
        <v>0</v>
      </c>
      <c r="L135" s="68">
        <f t="shared" si="13"/>
        <v>0</v>
      </c>
      <c r="M135" s="86">
        <f t="shared" si="14"/>
        <v>0</v>
      </c>
      <c r="N135" s="152">
        <v>0</v>
      </c>
      <c r="O135" s="152"/>
      <c r="P135" s="149">
        <v>0</v>
      </c>
      <c r="Q135" s="66">
        <f t="shared" si="15"/>
        <v>0</v>
      </c>
      <c r="R135" s="153"/>
      <c r="S135" s="78">
        <v>0</v>
      </c>
      <c r="T135" s="65">
        <f t="shared" si="16"/>
        <v>0</v>
      </c>
      <c r="U135" s="75"/>
      <c r="V135" s="154" t="s">
        <v>257</v>
      </c>
    </row>
    <row r="136" spans="1:22" ht="12.75" customHeight="1">
      <c r="A136" s="22" t="s">
        <v>18</v>
      </c>
      <c r="B136" s="22" t="s">
        <v>19</v>
      </c>
      <c r="C136" s="22" t="s">
        <v>20</v>
      </c>
      <c r="D136" s="146" t="s">
        <v>188</v>
      </c>
      <c r="E136" s="147" t="s">
        <v>283</v>
      </c>
      <c r="F136" s="147" t="s">
        <v>283</v>
      </c>
      <c r="G136" s="148" t="s">
        <v>284</v>
      </c>
      <c r="H136" s="149" t="s">
        <v>24</v>
      </c>
      <c r="I136" s="150">
        <v>1</v>
      </c>
      <c r="J136" s="151">
        <v>0</v>
      </c>
      <c r="K136" s="149">
        <v>0</v>
      </c>
      <c r="L136" s="68">
        <f t="shared" si="13"/>
        <v>0</v>
      </c>
      <c r="M136" s="86">
        <f t="shared" si="14"/>
        <v>0</v>
      </c>
      <c r="N136" s="152">
        <v>0</v>
      </c>
      <c r="O136" s="152"/>
      <c r="P136" s="149">
        <v>0</v>
      </c>
      <c r="Q136" s="66">
        <f t="shared" si="15"/>
        <v>0</v>
      </c>
      <c r="R136" s="153"/>
      <c r="S136" s="78">
        <v>0</v>
      </c>
      <c r="T136" s="65">
        <f t="shared" si="16"/>
        <v>0</v>
      </c>
      <c r="U136" s="75"/>
      <c r="V136" s="154" t="s">
        <v>285</v>
      </c>
    </row>
    <row r="137" spans="1:22" ht="12.75" customHeight="1">
      <c r="A137" s="22" t="s">
        <v>18</v>
      </c>
      <c r="B137" s="22" t="s">
        <v>19</v>
      </c>
      <c r="C137" s="22" t="s">
        <v>20</v>
      </c>
      <c r="D137" s="146" t="s">
        <v>188</v>
      </c>
      <c r="E137" s="147" t="s">
        <v>286</v>
      </c>
      <c r="F137" s="147" t="s">
        <v>286</v>
      </c>
      <c r="G137" s="148" t="s">
        <v>287</v>
      </c>
      <c r="H137" s="149" t="s">
        <v>24</v>
      </c>
      <c r="I137" s="150">
        <v>1</v>
      </c>
      <c r="J137" s="151">
        <v>0</v>
      </c>
      <c r="K137" s="149">
        <v>0</v>
      </c>
      <c r="L137" s="68">
        <f aca="true" t="shared" si="17" ref="L137:L168">J137-K137</f>
        <v>0</v>
      </c>
      <c r="M137" s="86">
        <f aca="true" t="shared" si="18" ref="M137:M152">J137-K137</f>
        <v>0</v>
      </c>
      <c r="N137" s="152">
        <v>0</v>
      </c>
      <c r="O137" s="152"/>
      <c r="P137" s="149">
        <v>0</v>
      </c>
      <c r="Q137" s="66">
        <f aca="true" t="shared" si="19" ref="Q137:Q168">SUM(M137:P137)</f>
        <v>0</v>
      </c>
      <c r="R137" s="153"/>
      <c r="S137" s="78">
        <v>0</v>
      </c>
      <c r="T137" s="65">
        <f t="shared" si="16"/>
        <v>0</v>
      </c>
      <c r="U137" s="75"/>
      <c r="V137" s="154" t="s">
        <v>288</v>
      </c>
    </row>
    <row r="138" spans="1:22" ht="12.75" customHeight="1">
      <c r="A138" s="22" t="s">
        <v>18</v>
      </c>
      <c r="B138" s="22" t="s">
        <v>19</v>
      </c>
      <c r="C138" s="22" t="s">
        <v>20</v>
      </c>
      <c r="D138" s="146" t="s">
        <v>188</v>
      </c>
      <c r="E138" s="147" t="s">
        <v>289</v>
      </c>
      <c r="F138" s="147" t="s">
        <v>289</v>
      </c>
      <c r="G138" s="148" t="s">
        <v>290</v>
      </c>
      <c r="H138" s="149" t="s">
        <v>24</v>
      </c>
      <c r="I138" s="150" t="s">
        <v>24</v>
      </c>
      <c r="J138" s="151">
        <v>0</v>
      </c>
      <c r="K138" s="149">
        <v>0</v>
      </c>
      <c r="L138" s="68">
        <f t="shared" si="17"/>
        <v>0</v>
      </c>
      <c r="M138" s="86">
        <f t="shared" si="18"/>
        <v>0</v>
      </c>
      <c r="N138" s="152">
        <v>0</v>
      </c>
      <c r="O138" s="152"/>
      <c r="P138" s="149">
        <v>0</v>
      </c>
      <c r="Q138" s="66">
        <f t="shared" si="19"/>
        <v>0</v>
      </c>
      <c r="R138" s="153"/>
      <c r="S138" s="78">
        <v>0</v>
      </c>
      <c r="T138" s="65">
        <f t="shared" si="16"/>
        <v>0</v>
      </c>
      <c r="U138" s="75"/>
      <c r="V138" s="154" t="s">
        <v>291</v>
      </c>
    </row>
    <row r="139" spans="1:22" ht="12.75" customHeight="1">
      <c r="A139" s="22" t="s">
        <v>18</v>
      </c>
      <c r="B139" s="22" t="s">
        <v>19</v>
      </c>
      <c r="C139" s="22" t="s">
        <v>20</v>
      </c>
      <c r="D139" s="146" t="s">
        <v>188</v>
      </c>
      <c r="E139" s="147" t="s">
        <v>292</v>
      </c>
      <c r="F139" s="147" t="s">
        <v>292</v>
      </c>
      <c r="G139" s="148" t="s">
        <v>293</v>
      </c>
      <c r="H139" s="149">
        <v>10000</v>
      </c>
      <c r="I139" s="150" t="s">
        <v>24</v>
      </c>
      <c r="J139" s="151">
        <v>0</v>
      </c>
      <c r="K139" s="149">
        <v>0</v>
      </c>
      <c r="L139" s="68">
        <f t="shared" si="17"/>
        <v>0</v>
      </c>
      <c r="M139" s="86">
        <f t="shared" si="18"/>
        <v>0</v>
      </c>
      <c r="N139" s="152">
        <v>0</v>
      </c>
      <c r="O139" s="152"/>
      <c r="P139" s="149">
        <v>0</v>
      </c>
      <c r="Q139" s="66">
        <f t="shared" si="19"/>
        <v>0</v>
      </c>
      <c r="R139" s="153"/>
      <c r="S139" s="78">
        <v>0</v>
      </c>
      <c r="T139" s="65">
        <f t="shared" si="16"/>
        <v>0</v>
      </c>
      <c r="U139" s="75"/>
      <c r="V139" s="154" t="s">
        <v>294</v>
      </c>
    </row>
    <row r="140" spans="1:22" ht="12.75" customHeight="1">
      <c r="A140" s="22" t="s">
        <v>18</v>
      </c>
      <c r="B140" s="22" t="s">
        <v>19</v>
      </c>
      <c r="C140" s="22" t="s">
        <v>20</v>
      </c>
      <c r="D140" s="146" t="s">
        <v>188</v>
      </c>
      <c r="E140" s="147" t="s">
        <v>295</v>
      </c>
      <c r="F140" s="147" t="s">
        <v>295</v>
      </c>
      <c r="G140" s="148" t="s">
        <v>296</v>
      </c>
      <c r="H140" s="149">
        <v>5857</v>
      </c>
      <c r="I140" s="150" t="s">
        <v>24</v>
      </c>
      <c r="J140" s="151">
        <v>0</v>
      </c>
      <c r="K140" s="149">
        <v>0</v>
      </c>
      <c r="L140" s="68">
        <f t="shared" si="17"/>
        <v>0</v>
      </c>
      <c r="M140" s="86">
        <f t="shared" si="18"/>
        <v>0</v>
      </c>
      <c r="N140" s="152">
        <v>0</v>
      </c>
      <c r="O140" s="152"/>
      <c r="P140" s="149">
        <v>0</v>
      </c>
      <c r="Q140" s="66">
        <f t="shared" si="19"/>
        <v>0</v>
      </c>
      <c r="R140" s="153"/>
      <c r="S140" s="78">
        <v>0</v>
      </c>
      <c r="T140" s="65">
        <f t="shared" si="16"/>
        <v>0</v>
      </c>
      <c r="U140" s="75"/>
      <c r="V140" s="154" t="s">
        <v>294</v>
      </c>
    </row>
    <row r="141" spans="1:22" ht="12.75" customHeight="1">
      <c r="A141" s="22" t="s">
        <v>18</v>
      </c>
      <c r="B141" s="22" t="s">
        <v>19</v>
      </c>
      <c r="C141" s="22" t="s">
        <v>20</v>
      </c>
      <c r="D141" s="146" t="s">
        <v>188</v>
      </c>
      <c r="E141" s="147" t="s">
        <v>297</v>
      </c>
      <c r="F141" s="147" t="s">
        <v>297</v>
      </c>
      <c r="G141" s="148" t="s">
        <v>298</v>
      </c>
      <c r="H141" s="149">
        <v>22516</v>
      </c>
      <c r="I141" s="150" t="s">
        <v>24</v>
      </c>
      <c r="J141" s="151">
        <v>0</v>
      </c>
      <c r="K141" s="149">
        <v>0</v>
      </c>
      <c r="L141" s="68">
        <f t="shared" si="17"/>
        <v>0</v>
      </c>
      <c r="M141" s="86">
        <f t="shared" si="18"/>
        <v>0</v>
      </c>
      <c r="N141" s="152">
        <v>0</v>
      </c>
      <c r="O141" s="152"/>
      <c r="P141" s="149">
        <v>0</v>
      </c>
      <c r="Q141" s="66">
        <f t="shared" si="19"/>
        <v>0</v>
      </c>
      <c r="R141" s="153"/>
      <c r="S141" s="78">
        <v>0</v>
      </c>
      <c r="T141" s="65">
        <f t="shared" si="16"/>
        <v>0</v>
      </c>
      <c r="U141" s="75"/>
      <c r="V141" s="154" t="s">
        <v>299</v>
      </c>
    </row>
    <row r="142" spans="1:22" ht="12.75" customHeight="1">
      <c r="A142" s="22" t="s">
        <v>18</v>
      </c>
      <c r="B142" s="22" t="s">
        <v>19</v>
      </c>
      <c r="C142" s="22" t="s">
        <v>20</v>
      </c>
      <c r="D142" s="146" t="s">
        <v>188</v>
      </c>
      <c r="E142" s="147" t="s">
        <v>300</v>
      </c>
      <c r="F142" s="147" t="s">
        <v>300</v>
      </c>
      <c r="G142" s="148" t="s">
        <v>301</v>
      </c>
      <c r="H142" s="149">
        <v>30000</v>
      </c>
      <c r="I142" s="150" t="s">
        <v>24</v>
      </c>
      <c r="J142" s="151">
        <v>0</v>
      </c>
      <c r="K142" s="149">
        <v>0</v>
      </c>
      <c r="L142" s="68">
        <f t="shared" si="17"/>
        <v>0</v>
      </c>
      <c r="M142" s="86">
        <f t="shared" si="18"/>
        <v>0</v>
      </c>
      <c r="N142" s="152">
        <v>0</v>
      </c>
      <c r="O142" s="152"/>
      <c r="P142" s="149">
        <v>0</v>
      </c>
      <c r="Q142" s="66">
        <f t="shared" si="19"/>
        <v>0</v>
      </c>
      <c r="R142" s="153"/>
      <c r="S142" s="78">
        <v>0</v>
      </c>
      <c r="T142" s="65">
        <f t="shared" si="16"/>
        <v>0</v>
      </c>
      <c r="U142" s="75"/>
      <c r="V142" s="154" t="s">
        <v>302</v>
      </c>
    </row>
    <row r="143" spans="1:22" ht="12.75" customHeight="1">
      <c r="A143" s="22" t="s">
        <v>18</v>
      </c>
      <c r="B143" s="22" t="s">
        <v>19</v>
      </c>
      <c r="C143" s="22" t="s">
        <v>20</v>
      </c>
      <c r="D143" s="146" t="s">
        <v>188</v>
      </c>
      <c r="E143" s="147" t="s">
        <v>303</v>
      </c>
      <c r="F143" s="147" t="s">
        <v>303</v>
      </c>
      <c r="G143" s="148" t="s">
        <v>304</v>
      </c>
      <c r="H143" s="149">
        <v>24249</v>
      </c>
      <c r="I143" s="150" t="s">
        <v>24</v>
      </c>
      <c r="J143" s="151">
        <v>0</v>
      </c>
      <c r="K143" s="149">
        <v>0</v>
      </c>
      <c r="L143" s="68">
        <f t="shared" si="17"/>
        <v>0</v>
      </c>
      <c r="M143" s="86">
        <f t="shared" si="18"/>
        <v>0</v>
      </c>
      <c r="N143" s="152">
        <v>0</v>
      </c>
      <c r="O143" s="152"/>
      <c r="P143" s="149">
        <v>0</v>
      </c>
      <c r="Q143" s="66">
        <f t="shared" si="19"/>
        <v>0</v>
      </c>
      <c r="R143" s="153"/>
      <c r="S143" s="78">
        <v>0</v>
      </c>
      <c r="T143" s="65">
        <f t="shared" si="16"/>
        <v>0</v>
      </c>
      <c r="U143" s="75"/>
      <c r="V143" s="154" t="s">
        <v>305</v>
      </c>
    </row>
    <row r="144" spans="1:22" ht="12.75" customHeight="1">
      <c r="A144" s="22" t="s">
        <v>18</v>
      </c>
      <c r="B144" s="22" t="s">
        <v>19</v>
      </c>
      <c r="C144" s="22" t="s">
        <v>20</v>
      </c>
      <c r="D144" s="146" t="s">
        <v>188</v>
      </c>
      <c r="E144" s="147" t="s">
        <v>306</v>
      </c>
      <c r="F144" s="147" t="s">
        <v>306</v>
      </c>
      <c r="G144" s="148" t="s">
        <v>307</v>
      </c>
      <c r="H144" s="149">
        <v>15000</v>
      </c>
      <c r="I144" s="150" t="s">
        <v>24</v>
      </c>
      <c r="J144" s="151">
        <v>0</v>
      </c>
      <c r="K144" s="149">
        <v>0</v>
      </c>
      <c r="L144" s="68">
        <f t="shared" si="17"/>
        <v>0</v>
      </c>
      <c r="M144" s="86">
        <f t="shared" si="18"/>
        <v>0</v>
      </c>
      <c r="N144" s="152">
        <v>0</v>
      </c>
      <c r="O144" s="152"/>
      <c r="P144" s="149">
        <v>0</v>
      </c>
      <c r="Q144" s="66">
        <f t="shared" si="19"/>
        <v>0</v>
      </c>
      <c r="R144" s="153"/>
      <c r="S144" s="78">
        <v>0</v>
      </c>
      <c r="T144" s="65">
        <f t="shared" si="16"/>
        <v>0</v>
      </c>
      <c r="U144" s="75"/>
      <c r="V144" s="154" t="s">
        <v>308</v>
      </c>
    </row>
    <row r="145" spans="1:22" s="82" customFormat="1" ht="12.75" customHeight="1">
      <c r="A145" s="81" t="s">
        <v>18</v>
      </c>
      <c r="B145" s="81" t="s">
        <v>19</v>
      </c>
      <c r="C145" s="81" t="s">
        <v>20</v>
      </c>
      <c r="D145" s="72" t="s">
        <v>309</v>
      </c>
      <c r="E145" s="73" t="s">
        <v>189</v>
      </c>
      <c r="F145" s="73" t="s">
        <v>310</v>
      </c>
      <c r="G145" s="74" t="s">
        <v>311</v>
      </c>
      <c r="H145" s="75">
        <v>1520837</v>
      </c>
      <c r="I145" s="76">
        <v>1487796</v>
      </c>
      <c r="J145" s="77">
        <v>1520837</v>
      </c>
      <c r="K145" s="75">
        <v>1487796</v>
      </c>
      <c r="L145" s="68">
        <f t="shared" si="17"/>
        <v>33041</v>
      </c>
      <c r="M145" s="86">
        <f t="shared" si="18"/>
        <v>33041</v>
      </c>
      <c r="N145" s="78">
        <v>2</v>
      </c>
      <c r="O145" s="78"/>
      <c r="P145" s="75">
        <v>0</v>
      </c>
      <c r="Q145" s="66">
        <f t="shared" si="19"/>
        <v>33043</v>
      </c>
      <c r="R145" s="79"/>
      <c r="S145" s="78">
        <v>0</v>
      </c>
      <c r="T145" s="65">
        <f t="shared" si="16"/>
        <v>33043</v>
      </c>
      <c r="U145" s="75" t="s">
        <v>594</v>
      </c>
      <c r="V145" s="80" t="s">
        <v>312</v>
      </c>
    </row>
    <row r="146" spans="1:22" s="82" customFormat="1" ht="12.75" customHeight="1">
      <c r="A146" s="81" t="s">
        <v>18</v>
      </c>
      <c r="B146" s="81" t="s">
        <v>19</v>
      </c>
      <c r="C146" s="81" t="s">
        <v>20</v>
      </c>
      <c r="D146" s="72" t="s">
        <v>313</v>
      </c>
      <c r="E146" s="73" t="s">
        <v>314</v>
      </c>
      <c r="F146" s="73" t="s">
        <v>314</v>
      </c>
      <c r="G146" s="74" t="s">
        <v>315</v>
      </c>
      <c r="H146" s="75">
        <v>30413</v>
      </c>
      <c r="I146" s="76">
        <v>5488</v>
      </c>
      <c r="J146" s="77">
        <v>30413</v>
      </c>
      <c r="K146" s="75">
        <v>5488</v>
      </c>
      <c r="L146" s="68">
        <f t="shared" si="17"/>
        <v>24925</v>
      </c>
      <c r="M146" s="86">
        <f t="shared" si="18"/>
        <v>24925</v>
      </c>
      <c r="N146" s="78">
        <v>0</v>
      </c>
      <c r="O146" s="78">
        <v>79848</v>
      </c>
      <c r="P146" s="75" t="s">
        <v>549</v>
      </c>
      <c r="Q146" s="66">
        <f t="shared" si="19"/>
        <v>104773</v>
      </c>
      <c r="R146" s="79">
        <v>6</v>
      </c>
      <c r="S146" s="78">
        <v>0</v>
      </c>
      <c r="T146" s="65">
        <f t="shared" si="16"/>
        <v>104773</v>
      </c>
      <c r="U146" s="75" t="s">
        <v>597</v>
      </c>
      <c r="V146" s="80" t="s">
        <v>316</v>
      </c>
    </row>
    <row r="147" spans="1:22" s="82" customFormat="1" ht="12.75" customHeight="1">
      <c r="A147" s="81" t="s">
        <v>18</v>
      </c>
      <c r="B147" s="81" t="s">
        <v>19</v>
      </c>
      <c r="C147" s="81" t="s">
        <v>20</v>
      </c>
      <c r="D147" s="72" t="s">
        <v>313</v>
      </c>
      <c r="E147" s="73" t="s">
        <v>317</v>
      </c>
      <c r="F147" s="73" t="s">
        <v>317</v>
      </c>
      <c r="G147" s="74" t="s">
        <v>318</v>
      </c>
      <c r="H147" s="75">
        <v>189678</v>
      </c>
      <c r="I147" s="76">
        <v>186196</v>
      </c>
      <c r="J147" s="77">
        <v>189678</v>
      </c>
      <c r="K147" s="75">
        <v>186196</v>
      </c>
      <c r="L147" s="68">
        <f t="shared" si="17"/>
        <v>3482</v>
      </c>
      <c r="M147" s="86">
        <f t="shared" si="18"/>
        <v>3482</v>
      </c>
      <c r="N147" s="78">
        <v>0</v>
      </c>
      <c r="O147" s="78"/>
      <c r="P147" s="75">
        <v>0</v>
      </c>
      <c r="Q147" s="66">
        <f t="shared" si="19"/>
        <v>3482</v>
      </c>
      <c r="R147" s="79"/>
      <c r="S147" s="78">
        <v>0</v>
      </c>
      <c r="T147" s="65">
        <f t="shared" si="16"/>
        <v>3482</v>
      </c>
      <c r="U147" s="75" t="s">
        <v>594</v>
      </c>
      <c r="V147" s="80" t="s">
        <v>25</v>
      </c>
    </row>
    <row r="148" spans="1:22" ht="12.75" customHeight="1">
      <c r="A148" s="22" t="s">
        <v>18</v>
      </c>
      <c r="B148" s="22" t="s">
        <v>19</v>
      </c>
      <c r="C148" s="22" t="s">
        <v>20</v>
      </c>
      <c r="D148" s="146" t="s">
        <v>319</v>
      </c>
      <c r="E148" s="147" t="s">
        <v>320</v>
      </c>
      <c r="F148" s="147" t="s">
        <v>321</v>
      </c>
      <c r="G148" s="148" t="s">
        <v>322</v>
      </c>
      <c r="H148" s="149" t="s">
        <v>24</v>
      </c>
      <c r="I148" s="150" t="s">
        <v>24</v>
      </c>
      <c r="J148" s="151">
        <v>0</v>
      </c>
      <c r="K148" s="149">
        <v>0</v>
      </c>
      <c r="L148" s="68">
        <f t="shared" si="17"/>
        <v>0</v>
      </c>
      <c r="M148" s="86">
        <f t="shared" si="18"/>
        <v>0</v>
      </c>
      <c r="N148" s="152">
        <v>0</v>
      </c>
      <c r="O148" s="152"/>
      <c r="P148" s="149">
        <v>0</v>
      </c>
      <c r="Q148" s="66">
        <f t="shared" si="19"/>
        <v>0</v>
      </c>
      <c r="R148" s="153"/>
      <c r="S148" s="78">
        <v>0</v>
      </c>
      <c r="T148" s="65">
        <f t="shared" si="16"/>
        <v>0</v>
      </c>
      <c r="U148" s="75"/>
      <c r="V148" s="154" t="s">
        <v>323</v>
      </c>
    </row>
    <row r="149" spans="1:22" ht="12.75" customHeight="1">
      <c r="A149" s="22" t="s">
        <v>18</v>
      </c>
      <c r="B149" s="22" t="s">
        <v>19</v>
      </c>
      <c r="C149" s="22" t="s">
        <v>20</v>
      </c>
      <c r="D149" s="146" t="s">
        <v>319</v>
      </c>
      <c r="E149" s="147" t="s">
        <v>320</v>
      </c>
      <c r="F149" s="147" t="s">
        <v>324</v>
      </c>
      <c r="G149" s="148" t="s">
        <v>325</v>
      </c>
      <c r="H149" s="149" t="s">
        <v>24</v>
      </c>
      <c r="I149" s="150" t="s">
        <v>24</v>
      </c>
      <c r="J149" s="151">
        <v>0</v>
      </c>
      <c r="K149" s="149">
        <v>0</v>
      </c>
      <c r="L149" s="68">
        <f t="shared" si="17"/>
        <v>0</v>
      </c>
      <c r="M149" s="86">
        <f t="shared" si="18"/>
        <v>0</v>
      </c>
      <c r="N149" s="152">
        <v>0</v>
      </c>
      <c r="O149" s="152"/>
      <c r="P149" s="149">
        <v>0</v>
      </c>
      <c r="Q149" s="66">
        <f t="shared" si="19"/>
        <v>0</v>
      </c>
      <c r="R149" s="153"/>
      <c r="S149" s="78">
        <v>0</v>
      </c>
      <c r="T149" s="65">
        <f t="shared" si="16"/>
        <v>0</v>
      </c>
      <c r="U149" s="75"/>
      <c r="V149" s="154" t="s">
        <v>323</v>
      </c>
    </row>
    <row r="150" spans="1:22" s="82" customFormat="1" ht="12.75" customHeight="1">
      <c r="A150" s="81" t="s">
        <v>18</v>
      </c>
      <c r="B150" s="81" t="s">
        <v>19</v>
      </c>
      <c r="C150" s="81" t="s">
        <v>20</v>
      </c>
      <c r="D150" s="72" t="s">
        <v>319</v>
      </c>
      <c r="E150" s="73" t="s">
        <v>326</v>
      </c>
      <c r="F150" s="73" t="s">
        <v>326</v>
      </c>
      <c r="G150" s="74" t="s">
        <v>327</v>
      </c>
      <c r="H150" s="75">
        <v>69034</v>
      </c>
      <c r="I150" s="76">
        <v>189</v>
      </c>
      <c r="J150" s="77">
        <f>SUM(H148:H150)</f>
        <v>69034</v>
      </c>
      <c r="K150" s="75">
        <f>SUM(I148:I150)</f>
        <v>189</v>
      </c>
      <c r="L150" s="68">
        <f t="shared" si="17"/>
        <v>68845</v>
      </c>
      <c r="M150" s="86">
        <f t="shared" si="18"/>
        <v>68845</v>
      </c>
      <c r="N150" s="78">
        <v>1</v>
      </c>
      <c r="O150" s="78"/>
      <c r="P150" s="75">
        <v>0</v>
      </c>
      <c r="Q150" s="66">
        <f t="shared" si="19"/>
        <v>68846</v>
      </c>
      <c r="R150" s="79"/>
      <c r="S150" s="78">
        <v>0</v>
      </c>
      <c r="T150" s="65">
        <f t="shared" si="16"/>
        <v>68846</v>
      </c>
      <c r="U150" s="75" t="s">
        <v>594</v>
      </c>
      <c r="V150" s="80" t="s">
        <v>160</v>
      </c>
    </row>
    <row r="151" spans="1:22" ht="12.75" customHeight="1">
      <c r="A151" s="22" t="s">
        <v>18</v>
      </c>
      <c r="B151" s="22" t="s">
        <v>19</v>
      </c>
      <c r="C151" s="22" t="s">
        <v>20</v>
      </c>
      <c r="D151" s="146" t="s">
        <v>328</v>
      </c>
      <c r="E151" s="147" t="s">
        <v>329</v>
      </c>
      <c r="F151" s="147" t="s">
        <v>330</v>
      </c>
      <c r="G151" s="148" t="s">
        <v>331</v>
      </c>
      <c r="H151" s="149">
        <v>-17798</v>
      </c>
      <c r="I151" s="150">
        <v>-17798</v>
      </c>
      <c r="J151" s="151">
        <v>0</v>
      </c>
      <c r="K151" s="149">
        <f>SUM(I151:I152)</f>
        <v>0</v>
      </c>
      <c r="L151" s="68">
        <f t="shared" si="17"/>
        <v>0</v>
      </c>
      <c r="M151" s="86">
        <f t="shared" si="18"/>
        <v>0</v>
      </c>
      <c r="N151" s="152">
        <v>0</v>
      </c>
      <c r="O151" s="152"/>
      <c r="P151" s="149">
        <v>0</v>
      </c>
      <c r="Q151" s="66">
        <f t="shared" si="19"/>
        <v>0</v>
      </c>
      <c r="R151" s="153"/>
      <c r="S151" s="78">
        <v>0</v>
      </c>
      <c r="T151" s="65">
        <f t="shared" si="16"/>
        <v>0</v>
      </c>
      <c r="U151" s="75"/>
      <c r="V151" s="154" t="s">
        <v>332</v>
      </c>
    </row>
    <row r="152" spans="1:22" s="82" customFormat="1" ht="12.75" customHeight="1">
      <c r="A152" s="81" t="s">
        <v>18</v>
      </c>
      <c r="B152" s="81" t="s">
        <v>19</v>
      </c>
      <c r="C152" s="81" t="s">
        <v>20</v>
      </c>
      <c r="D152" s="72" t="s">
        <v>328</v>
      </c>
      <c r="E152" s="73" t="s">
        <v>329</v>
      </c>
      <c r="F152" s="73" t="s">
        <v>329</v>
      </c>
      <c r="G152" s="74" t="s">
        <v>333</v>
      </c>
      <c r="H152" s="75">
        <v>21690</v>
      </c>
      <c r="I152" s="76">
        <v>17798</v>
      </c>
      <c r="J152" s="77">
        <f>SUM(H151:H152)</f>
        <v>3892</v>
      </c>
      <c r="K152" s="75">
        <f>SUM(I151:I152)</f>
        <v>0</v>
      </c>
      <c r="L152" s="68">
        <f t="shared" si="17"/>
        <v>3892</v>
      </c>
      <c r="M152" s="86">
        <f t="shared" si="18"/>
        <v>3892</v>
      </c>
      <c r="N152" s="78">
        <v>0</v>
      </c>
      <c r="O152" s="78"/>
      <c r="P152" s="75">
        <v>-3892</v>
      </c>
      <c r="Q152" s="66">
        <f t="shared" si="19"/>
        <v>0</v>
      </c>
      <c r="R152" s="79">
        <v>3</v>
      </c>
      <c r="S152" s="78">
        <v>0</v>
      </c>
      <c r="T152" s="65">
        <f t="shared" si="16"/>
        <v>0</v>
      </c>
      <c r="U152" s="75" t="s">
        <v>593</v>
      </c>
      <c r="V152" s="80" t="s">
        <v>65</v>
      </c>
    </row>
    <row r="153" spans="1:22" s="82" customFormat="1" ht="12.75" customHeight="1">
      <c r="A153" s="81"/>
      <c r="B153" s="81"/>
      <c r="C153" s="81"/>
      <c r="D153" s="117">
        <v>61444</v>
      </c>
      <c r="E153" s="85">
        <v>395085</v>
      </c>
      <c r="F153" s="85">
        <v>395085</v>
      </c>
      <c r="G153" s="74" t="s">
        <v>525</v>
      </c>
      <c r="H153" s="75">
        <v>0</v>
      </c>
      <c r="I153" s="76">
        <v>0</v>
      </c>
      <c r="J153" s="77">
        <v>0</v>
      </c>
      <c r="K153" s="75">
        <v>0</v>
      </c>
      <c r="L153" s="68">
        <f t="shared" si="17"/>
        <v>0</v>
      </c>
      <c r="M153" s="86">
        <v>0</v>
      </c>
      <c r="N153" s="78">
        <v>0</v>
      </c>
      <c r="O153" s="78"/>
      <c r="P153" s="75">
        <v>0</v>
      </c>
      <c r="Q153" s="66">
        <f t="shared" si="19"/>
        <v>0</v>
      </c>
      <c r="R153" s="79">
        <v>3</v>
      </c>
      <c r="S153" s="78">
        <v>0</v>
      </c>
      <c r="T153" s="65">
        <f t="shared" si="16"/>
        <v>0</v>
      </c>
      <c r="U153" s="75" t="s">
        <v>594</v>
      </c>
      <c r="V153" s="118">
        <v>36797</v>
      </c>
    </row>
    <row r="154" spans="1:22" s="82" customFormat="1" ht="12.75" customHeight="1">
      <c r="A154" s="81" t="s">
        <v>18</v>
      </c>
      <c r="B154" s="81" t="s">
        <v>19</v>
      </c>
      <c r="C154" s="81" t="s">
        <v>20</v>
      </c>
      <c r="D154" s="72" t="s">
        <v>334</v>
      </c>
      <c r="E154" s="73" t="s">
        <v>335</v>
      </c>
      <c r="F154" s="73" t="s">
        <v>335</v>
      </c>
      <c r="G154" s="74" t="s">
        <v>336</v>
      </c>
      <c r="H154" s="75">
        <v>220857</v>
      </c>
      <c r="I154" s="76">
        <v>-5013</v>
      </c>
      <c r="J154" s="77">
        <f>SUM(H154:H162)</f>
        <v>3365101</v>
      </c>
      <c r="K154" s="75">
        <f>SUM(I154:I162)</f>
        <v>112505</v>
      </c>
      <c r="L154" s="68">
        <f t="shared" si="17"/>
        <v>3252596</v>
      </c>
      <c r="M154" s="86">
        <f aca="true" t="shared" si="20" ref="M154:M185">J154-K154</f>
        <v>3252596</v>
      </c>
      <c r="N154" s="78">
        <v>0</v>
      </c>
      <c r="O154" s="78"/>
      <c r="P154" s="75">
        <v>0</v>
      </c>
      <c r="Q154" s="66">
        <f t="shared" si="19"/>
        <v>3252596</v>
      </c>
      <c r="R154" s="79"/>
      <c r="S154" s="78">
        <v>0</v>
      </c>
      <c r="T154" s="65">
        <f t="shared" si="16"/>
        <v>3252596</v>
      </c>
      <c r="U154" s="75" t="s">
        <v>594</v>
      </c>
      <c r="V154" s="80" t="s">
        <v>170</v>
      </c>
    </row>
    <row r="155" spans="1:22" ht="12.75" customHeight="1">
      <c r="A155" s="22" t="s">
        <v>18</v>
      </c>
      <c r="B155" s="22" t="s">
        <v>19</v>
      </c>
      <c r="C155" s="22" t="s">
        <v>20</v>
      </c>
      <c r="D155" s="146" t="s">
        <v>334</v>
      </c>
      <c r="E155" s="147" t="s">
        <v>335</v>
      </c>
      <c r="F155" s="147" t="s">
        <v>337</v>
      </c>
      <c r="G155" s="148" t="s">
        <v>338</v>
      </c>
      <c r="H155" s="149">
        <v>2750000</v>
      </c>
      <c r="I155" s="150">
        <v>9931</v>
      </c>
      <c r="J155" s="151">
        <v>0</v>
      </c>
      <c r="K155" s="149">
        <v>0</v>
      </c>
      <c r="L155" s="68">
        <f t="shared" si="17"/>
        <v>0</v>
      </c>
      <c r="M155" s="86">
        <f t="shared" si="20"/>
        <v>0</v>
      </c>
      <c r="N155" s="152">
        <v>0</v>
      </c>
      <c r="O155" s="152"/>
      <c r="P155" s="149">
        <v>0</v>
      </c>
      <c r="Q155" s="66">
        <f t="shared" si="19"/>
        <v>0</v>
      </c>
      <c r="R155" s="153"/>
      <c r="S155" s="78">
        <v>0</v>
      </c>
      <c r="T155" s="65">
        <f t="shared" si="16"/>
        <v>0</v>
      </c>
      <c r="U155" s="75"/>
      <c r="V155" s="154" t="s">
        <v>65</v>
      </c>
    </row>
    <row r="156" spans="1:22" ht="12.75" customHeight="1">
      <c r="A156" s="22" t="s">
        <v>18</v>
      </c>
      <c r="B156" s="22" t="s">
        <v>19</v>
      </c>
      <c r="C156" s="22" t="s">
        <v>20</v>
      </c>
      <c r="D156" s="146" t="s">
        <v>334</v>
      </c>
      <c r="E156" s="147" t="s">
        <v>335</v>
      </c>
      <c r="F156" s="147" t="s">
        <v>339</v>
      </c>
      <c r="G156" s="148" t="s">
        <v>340</v>
      </c>
      <c r="H156" s="149">
        <v>69742</v>
      </c>
      <c r="I156" s="150">
        <v>16510</v>
      </c>
      <c r="J156" s="151">
        <v>0</v>
      </c>
      <c r="K156" s="149">
        <v>0</v>
      </c>
      <c r="L156" s="68">
        <f t="shared" si="17"/>
        <v>0</v>
      </c>
      <c r="M156" s="86">
        <f t="shared" si="20"/>
        <v>0</v>
      </c>
      <c r="N156" s="152">
        <v>0</v>
      </c>
      <c r="O156" s="152"/>
      <c r="P156" s="149">
        <v>0</v>
      </c>
      <c r="Q156" s="66">
        <f t="shared" si="19"/>
        <v>0</v>
      </c>
      <c r="R156" s="153"/>
      <c r="S156" s="78">
        <v>0</v>
      </c>
      <c r="T156" s="65">
        <f t="shared" si="16"/>
        <v>0</v>
      </c>
      <c r="U156" s="75"/>
      <c r="V156" s="154" t="s">
        <v>65</v>
      </c>
    </row>
    <row r="157" spans="1:22" ht="12.75" customHeight="1">
      <c r="A157" s="22" t="s">
        <v>18</v>
      </c>
      <c r="B157" s="22" t="s">
        <v>19</v>
      </c>
      <c r="C157" s="22" t="s">
        <v>20</v>
      </c>
      <c r="D157" s="146" t="s">
        <v>334</v>
      </c>
      <c r="E157" s="147" t="s">
        <v>335</v>
      </c>
      <c r="F157" s="147" t="s">
        <v>341</v>
      </c>
      <c r="G157" s="148" t="s">
        <v>342</v>
      </c>
      <c r="H157" s="149">
        <v>1084</v>
      </c>
      <c r="I157" s="150" t="s">
        <v>24</v>
      </c>
      <c r="J157" s="151">
        <v>0</v>
      </c>
      <c r="K157" s="149">
        <v>0</v>
      </c>
      <c r="L157" s="68">
        <f t="shared" si="17"/>
        <v>0</v>
      </c>
      <c r="M157" s="86">
        <f t="shared" si="20"/>
        <v>0</v>
      </c>
      <c r="N157" s="152">
        <v>0</v>
      </c>
      <c r="O157" s="152"/>
      <c r="P157" s="149">
        <v>0</v>
      </c>
      <c r="Q157" s="66">
        <f t="shared" si="19"/>
        <v>0</v>
      </c>
      <c r="R157" s="153"/>
      <c r="S157" s="78">
        <v>0</v>
      </c>
      <c r="T157" s="65">
        <f aca="true" t="shared" si="21" ref="T157:T188">Q157+S157</f>
        <v>0</v>
      </c>
      <c r="U157" s="75"/>
      <c r="V157" s="154" t="s">
        <v>65</v>
      </c>
    </row>
    <row r="158" spans="1:22" ht="12.75" customHeight="1">
      <c r="A158" s="22" t="s">
        <v>18</v>
      </c>
      <c r="B158" s="22" t="s">
        <v>19</v>
      </c>
      <c r="C158" s="22" t="s">
        <v>20</v>
      </c>
      <c r="D158" s="146" t="s">
        <v>334</v>
      </c>
      <c r="E158" s="147" t="s">
        <v>335</v>
      </c>
      <c r="F158" s="147" t="s">
        <v>343</v>
      </c>
      <c r="G158" s="148" t="s">
        <v>344</v>
      </c>
      <c r="H158" s="149">
        <v>106910</v>
      </c>
      <c r="I158" s="150">
        <v>11776</v>
      </c>
      <c r="J158" s="151">
        <v>0</v>
      </c>
      <c r="K158" s="149">
        <v>0</v>
      </c>
      <c r="L158" s="68">
        <f t="shared" si="17"/>
        <v>0</v>
      </c>
      <c r="M158" s="86">
        <f t="shared" si="20"/>
        <v>0</v>
      </c>
      <c r="N158" s="152">
        <v>0</v>
      </c>
      <c r="O158" s="152"/>
      <c r="P158" s="149">
        <v>0</v>
      </c>
      <c r="Q158" s="66">
        <f t="shared" si="19"/>
        <v>0</v>
      </c>
      <c r="R158" s="153"/>
      <c r="S158" s="78">
        <v>0</v>
      </c>
      <c r="T158" s="65">
        <f t="shared" si="21"/>
        <v>0</v>
      </c>
      <c r="U158" s="75"/>
      <c r="V158" s="154" t="s">
        <v>65</v>
      </c>
    </row>
    <row r="159" spans="1:22" ht="12.75" customHeight="1">
      <c r="A159" s="22" t="s">
        <v>18</v>
      </c>
      <c r="B159" s="22" t="s">
        <v>19</v>
      </c>
      <c r="C159" s="22" t="s">
        <v>20</v>
      </c>
      <c r="D159" s="146" t="s">
        <v>334</v>
      </c>
      <c r="E159" s="147" t="s">
        <v>335</v>
      </c>
      <c r="F159" s="147" t="s">
        <v>345</v>
      </c>
      <c r="G159" s="148" t="s">
        <v>346</v>
      </c>
      <c r="H159" s="149">
        <v>19471</v>
      </c>
      <c r="I159" s="150">
        <v>16245</v>
      </c>
      <c r="J159" s="151">
        <v>0</v>
      </c>
      <c r="K159" s="149">
        <v>0</v>
      </c>
      <c r="L159" s="68">
        <f t="shared" si="17"/>
        <v>0</v>
      </c>
      <c r="M159" s="86">
        <f t="shared" si="20"/>
        <v>0</v>
      </c>
      <c r="N159" s="152">
        <v>0</v>
      </c>
      <c r="O159" s="152"/>
      <c r="P159" s="149">
        <v>0</v>
      </c>
      <c r="Q159" s="66">
        <f t="shared" si="19"/>
        <v>0</v>
      </c>
      <c r="R159" s="153"/>
      <c r="S159" s="78">
        <v>0</v>
      </c>
      <c r="T159" s="65">
        <f t="shared" si="21"/>
        <v>0</v>
      </c>
      <c r="U159" s="75"/>
      <c r="V159" s="154" t="s">
        <v>65</v>
      </c>
    </row>
    <row r="160" spans="1:22" ht="12.75" customHeight="1">
      <c r="A160" s="22" t="s">
        <v>18</v>
      </c>
      <c r="B160" s="22" t="s">
        <v>19</v>
      </c>
      <c r="C160" s="22" t="s">
        <v>20</v>
      </c>
      <c r="D160" s="146" t="s">
        <v>334</v>
      </c>
      <c r="E160" s="147" t="s">
        <v>335</v>
      </c>
      <c r="F160" s="147" t="s">
        <v>347</v>
      </c>
      <c r="G160" s="148" t="s">
        <v>348</v>
      </c>
      <c r="H160" s="149">
        <v>73037</v>
      </c>
      <c r="I160" s="150">
        <v>62880</v>
      </c>
      <c r="J160" s="151">
        <v>0</v>
      </c>
      <c r="K160" s="149">
        <v>0</v>
      </c>
      <c r="L160" s="68">
        <f t="shared" si="17"/>
        <v>0</v>
      </c>
      <c r="M160" s="86">
        <f t="shared" si="20"/>
        <v>0</v>
      </c>
      <c r="N160" s="152">
        <v>0</v>
      </c>
      <c r="O160" s="152"/>
      <c r="P160" s="149">
        <v>0</v>
      </c>
      <c r="Q160" s="66">
        <f t="shared" si="19"/>
        <v>0</v>
      </c>
      <c r="R160" s="153"/>
      <c r="S160" s="78">
        <v>0</v>
      </c>
      <c r="T160" s="65">
        <f t="shared" si="21"/>
        <v>0</v>
      </c>
      <c r="U160" s="75"/>
      <c r="V160" s="154" t="s">
        <v>349</v>
      </c>
    </row>
    <row r="161" spans="1:22" ht="12.75" customHeight="1">
      <c r="A161" s="22" t="s">
        <v>18</v>
      </c>
      <c r="B161" s="22" t="s">
        <v>19</v>
      </c>
      <c r="C161" s="22" t="s">
        <v>20</v>
      </c>
      <c r="D161" s="146" t="s">
        <v>334</v>
      </c>
      <c r="E161" s="147" t="s">
        <v>335</v>
      </c>
      <c r="F161" s="147" t="s">
        <v>350</v>
      </c>
      <c r="G161" s="148" t="s">
        <v>351</v>
      </c>
      <c r="H161" s="149">
        <v>44000</v>
      </c>
      <c r="I161" s="150">
        <v>176</v>
      </c>
      <c r="J161" s="151">
        <v>0</v>
      </c>
      <c r="K161" s="149">
        <v>0</v>
      </c>
      <c r="L161" s="68">
        <f t="shared" si="17"/>
        <v>0</v>
      </c>
      <c r="M161" s="86">
        <f t="shared" si="20"/>
        <v>0</v>
      </c>
      <c r="N161" s="152">
        <v>0</v>
      </c>
      <c r="O161" s="152"/>
      <c r="P161" s="149">
        <v>0</v>
      </c>
      <c r="Q161" s="66">
        <f t="shared" si="19"/>
        <v>0</v>
      </c>
      <c r="R161" s="153"/>
      <c r="S161" s="78">
        <v>0</v>
      </c>
      <c r="T161" s="65">
        <f t="shared" si="21"/>
        <v>0</v>
      </c>
      <c r="U161" s="75"/>
      <c r="V161" s="154" t="s">
        <v>352</v>
      </c>
    </row>
    <row r="162" spans="1:22" ht="12.75" customHeight="1">
      <c r="A162" s="22" t="s">
        <v>18</v>
      </c>
      <c r="B162" s="22" t="s">
        <v>19</v>
      </c>
      <c r="C162" s="22" t="s">
        <v>20</v>
      </c>
      <c r="D162" s="146" t="s">
        <v>334</v>
      </c>
      <c r="E162" s="147" t="s">
        <v>335</v>
      </c>
      <c r="F162" s="147" t="s">
        <v>353</v>
      </c>
      <c r="G162" s="148" t="s">
        <v>354</v>
      </c>
      <c r="H162" s="149">
        <v>80000</v>
      </c>
      <c r="I162" s="150" t="s">
        <v>24</v>
      </c>
      <c r="J162" s="151">
        <v>0</v>
      </c>
      <c r="K162" s="149">
        <v>0</v>
      </c>
      <c r="L162" s="68">
        <f t="shared" si="17"/>
        <v>0</v>
      </c>
      <c r="M162" s="86">
        <f t="shared" si="20"/>
        <v>0</v>
      </c>
      <c r="N162" s="152">
        <v>0</v>
      </c>
      <c r="O162" s="152"/>
      <c r="P162" s="149">
        <v>0</v>
      </c>
      <c r="Q162" s="66">
        <f t="shared" si="19"/>
        <v>0</v>
      </c>
      <c r="R162" s="153"/>
      <c r="S162" s="78">
        <v>0</v>
      </c>
      <c r="T162" s="65">
        <f t="shared" si="21"/>
        <v>0</v>
      </c>
      <c r="U162" s="75"/>
      <c r="V162" s="154" t="s">
        <v>355</v>
      </c>
    </row>
    <row r="163" spans="1:22" ht="12.75" customHeight="1">
      <c r="A163" s="22" t="s">
        <v>18</v>
      </c>
      <c r="B163" s="22" t="s">
        <v>19</v>
      </c>
      <c r="C163" s="22" t="s">
        <v>20</v>
      </c>
      <c r="D163" s="146" t="s">
        <v>356</v>
      </c>
      <c r="E163" s="147" t="s">
        <v>357</v>
      </c>
      <c r="F163" s="147" t="s">
        <v>358</v>
      </c>
      <c r="G163" s="148" t="s">
        <v>359</v>
      </c>
      <c r="H163" s="149">
        <v>25000</v>
      </c>
      <c r="I163" s="150">
        <v>10843</v>
      </c>
      <c r="J163" s="151">
        <v>0</v>
      </c>
      <c r="K163" s="149">
        <v>0</v>
      </c>
      <c r="L163" s="68">
        <f t="shared" si="17"/>
        <v>0</v>
      </c>
      <c r="M163" s="86">
        <f t="shared" si="20"/>
        <v>0</v>
      </c>
      <c r="N163" s="152">
        <v>0</v>
      </c>
      <c r="O163" s="152"/>
      <c r="P163" s="149">
        <v>0</v>
      </c>
      <c r="Q163" s="66">
        <f t="shared" si="19"/>
        <v>0</v>
      </c>
      <c r="R163" s="153"/>
      <c r="S163" s="78">
        <v>0</v>
      </c>
      <c r="T163" s="65">
        <f t="shared" si="21"/>
        <v>0</v>
      </c>
      <c r="U163" s="75"/>
      <c r="V163" s="154" t="s">
        <v>360</v>
      </c>
    </row>
    <row r="164" spans="1:22" s="82" customFormat="1" ht="12.75" customHeight="1">
      <c r="A164" s="81" t="s">
        <v>18</v>
      </c>
      <c r="B164" s="81" t="s">
        <v>19</v>
      </c>
      <c r="C164" s="81" t="s">
        <v>20</v>
      </c>
      <c r="D164" s="72" t="s">
        <v>356</v>
      </c>
      <c r="E164" s="73" t="s">
        <v>357</v>
      </c>
      <c r="F164" s="73" t="s">
        <v>357</v>
      </c>
      <c r="G164" s="74" t="s">
        <v>361</v>
      </c>
      <c r="H164" s="75">
        <v>4009833</v>
      </c>
      <c r="I164" s="76">
        <v>1643642</v>
      </c>
      <c r="J164" s="77">
        <f>SUM(H163:H164)</f>
        <v>4034833</v>
      </c>
      <c r="K164" s="75">
        <f>SUM(I163:I164)</f>
        <v>1654485</v>
      </c>
      <c r="L164" s="68">
        <f t="shared" si="17"/>
        <v>2380348</v>
      </c>
      <c r="M164" s="86">
        <f t="shared" si="20"/>
        <v>2380348</v>
      </c>
      <c r="N164" s="78">
        <v>1</v>
      </c>
      <c r="O164" s="78"/>
      <c r="P164" s="75">
        <v>0</v>
      </c>
      <c r="Q164" s="66">
        <f t="shared" si="19"/>
        <v>2380349</v>
      </c>
      <c r="R164" s="79"/>
      <c r="S164" s="78">
        <v>0</v>
      </c>
      <c r="T164" s="65">
        <f t="shared" si="21"/>
        <v>2380349</v>
      </c>
      <c r="U164" s="75" t="s">
        <v>594</v>
      </c>
      <c r="V164" s="80" t="s">
        <v>47</v>
      </c>
    </row>
    <row r="165" spans="1:22" s="82" customFormat="1" ht="12.75" customHeight="1">
      <c r="A165" s="81" t="s">
        <v>18</v>
      </c>
      <c r="B165" s="81" t="s">
        <v>19</v>
      </c>
      <c r="C165" s="81" t="s">
        <v>20</v>
      </c>
      <c r="D165" s="72" t="s">
        <v>362</v>
      </c>
      <c r="E165" s="73" t="s">
        <v>363</v>
      </c>
      <c r="F165" s="73" t="s">
        <v>363</v>
      </c>
      <c r="G165" s="74" t="s">
        <v>364</v>
      </c>
      <c r="H165" s="75">
        <v>671405</v>
      </c>
      <c r="I165" s="76">
        <v>527363</v>
      </c>
      <c r="J165" s="77">
        <f>SUM(H165:H166)</f>
        <v>580508</v>
      </c>
      <c r="K165" s="75">
        <f>SUM(I165:I166)</f>
        <v>436468</v>
      </c>
      <c r="L165" s="68">
        <f t="shared" si="17"/>
        <v>144040</v>
      </c>
      <c r="M165" s="86">
        <f t="shared" si="20"/>
        <v>144040</v>
      </c>
      <c r="N165" s="78">
        <v>2</v>
      </c>
      <c r="O165" s="78"/>
      <c r="P165" s="75">
        <v>0</v>
      </c>
      <c r="Q165" s="66">
        <f t="shared" si="19"/>
        <v>144042</v>
      </c>
      <c r="R165" s="79"/>
      <c r="S165" s="78">
        <v>0</v>
      </c>
      <c r="T165" s="65">
        <f t="shared" si="21"/>
        <v>144042</v>
      </c>
      <c r="U165" s="75" t="s">
        <v>594</v>
      </c>
      <c r="V165" s="80" t="s">
        <v>90</v>
      </c>
    </row>
    <row r="166" spans="1:22" ht="12.75" customHeight="1">
      <c r="A166" s="22" t="s">
        <v>18</v>
      </c>
      <c r="B166" s="22" t="s">
        <v>19</v>
      </c>
      <c r="C166" s="22" t="s">
        <v>20</v>
      </c>
      <c r="D166" s="146" t="s">
        <v>362</v>
      </c>
      <c r="E166" s="147" t="s">
        <v>363</v>
      </c>
      <c r="F166" s="147" t="s">
        <v>365</v>
      </c>
      <c r="G166" s="148" t="s">
        <v>366</v>
      </c>
      <c r="H166" s="149">
        <v>-90897</v>
      </c>
      <c r="I166" s="150">
        <v>-90895</v>
      </c>
      <c r="J166" s="151">
        <v>0</v>
      </c>
      <c r="K166" s="149">
        <v>0</v>
      </c>
      <c r="L166" s="68">
        <f t="shared" si="17"/>
        <v>0</v>
      </c>
      <c r="M166" s="86">
        <f t="shared" si="20"/>
        <v>0</v>
      </c>
      <c r="N166" s="152">
        <v>0</v>
      </c>
      <c r="O166" s="152"/>
      <c r="P166" s="149">
        <v>0</v>
      </c>
      <c r="Q166" s="66">
        <f t="shared" si="19"/>
        <v>0</v>
      </c>
      <c r="R166" s="153"/>
      <c r="S166" s="78">
        <v>0</v>
      </c>
      <c r="T166" s="65">
        <f t="shared" si="21"/>
        <v>0</v>
      </c>
      <c r="U166" s="75"/>
      <c r="V166" s="154" t="s">
        <v>367</v>
      </c>
    </row>
    <row r="167" spans="1:22" s="82" customFormat="1" ht="12.75" customHeight="1">
      <c r="A167" s="81" t="s">
        <v>18</v>
      </c>
      <c r="B167" s="81" t="s">
        <v>19</v>
      </c>
      <c r="C167" s="81" t="s">
        <v>20</v>
      </c>
      <c r="D167" s="72" t="s">
        <v>368</v>
      </c>
      <c r="E167" s="73" t="s">
        <v>369</v>
      </c>
      <c r="F167" s="73" t="s">
        <v>369</v>
      </c>
      <c r="G167" s="74" t="s">
        <v>370</v>
      </c>
      <c r="H167" s="75">
        <v>6707</v>
      </c>
      <c r="I167" s="76">
        <v>6668</v>
      </c>
      <c r="J167" s="77">
        <v>6707</v>
      </c>
      <c r="K167" s="75">
        <v>6668</v>
      </c>
      <c r="L167" s="68">
        <f t="shared" si="17"/>
        <v>39</v>
      </c>
      <c r="M167" s="86">
        <f t="shared" si="20"/>
        <v>39</v>
      </c>
      <c r="N167" s="78">
        <v>0</v>
      </c>
      <c r="O167" s="78"/>
      <c r="P167" s="75">
        <v>-39</v>
      </c>
      <c r="Q167" s="66">
        <f t="shared" si="19"/>
        <v>0</v>
      </c>
      <c r="R167" s="79"/>
      <c r="S167" s="78">
        <v>0</v>
      </c>
      <c r="T167" s="65">
        <f t="shared" si="21"/>
        <v>0</v>
      </c>
      <c r="U167" s="75" t="s">
        <v>593</v>
      </c>
      <c r="V167" s="80" t="s">
        <v>25</v>
      </c>
    </row>
    <row r="168" spans="1:22" s="82" customFormat="1" ht="12.75" customHeight="1">
      <c r="A168" s="81" t="s">
        <v>18</v>
      </c>
      <c r="B168" s="81" t="s">
        <v>19</v>
      </c>
      <c r="C168" s="81" t="s">
        <v>20</v>
      </c>
      <c r="D168" s="72" t="s">
        <v>371</v>
      </c>
      <c r="E168" s="73" t="s">
        <v>372</v>
      </c>
      <c r="F168" s="73" t="s">
        <v>372</v>
      </c>
      <c r="G168" s="74" t="s">
        <v>373</v>
      </c>
      <c r="H168" s="75">
        <v>270500</v>
      </c>
      <c r="I168" s="76">
        <v>117351</v>
      </c>
      <c r="J168" s="77">
        <f>SUM(H168:H169)</f>
        <v>275000</v>
      </c>
      <c r="K168" s="75">
        <f>SUM(I168:I169)</f>
        <v>129615</v>
      </c>
      <c r="L168" s="68">
        <f t="shared" si="17"/>
        <v>145385</v>
      </c>
      <c r="M168" s="86">
        <f t="shared" si="20"/>
        <v>145385</v>
      </c>
      <c r="N168" s="78">
        <v>0</v>
      </c>
      <c r="O168" s="78"/>
      <c r="P168" s="75">
        <v>0</v>
      </c>
      <c r="Q168" s="66">
        <f t="shared" si="19"/>
        <v>145385</v>
      </c>
      <c r="R168" s="79"/>
      <c r="S168" s="78">
        <v>0</v>
      </c>
      <c r="T168" s="65">
        <f t="shared" si="21"/>
        <v>145385</v>
      </c>
      <c r="U168" s="75" t="s">
        <v>594</v>
      </c>
      <c r="V168" s="80" t="s">
        <v>108</v>
      </c>
    </row>
    <row r="169" spans="1:22" ht="12.75" customHeight="1">
      <c r="A169" s="22" t="s">
        <v>18</v>
      </c>
      <c r="B169" s="22" t="s">
        <v>19</v>
      </c>
      <c r="C169" s="22" t="s">
        <v>20</v>
      </c>
      <c r="D169" s="146" t="s">
        <v>371</v>
      </c>
      <c r="E169" s="147" t="s">
        <v>374</v>
      </c>
      <c r="F169" s="147" t="s">
        <v>374</v>
      </c>
      <c r="G169" s="148" t="s">
        <v>375</v>
      </c>
      <c r="H169" s="149">
        <v>4500</v>
      </c>
      <c r="I169" s="150">
        <v>12264</v>
      </c>
      <c r="J169" s="151">
        <v>0</v>
      </c>
      <c r="K169" s="149">
        <v>0</v>
      </c>
      <c r="L169" s="68">
        <f aca="true" t="shared" si="22" ref="L169:L200">J169-K169</f>
        <v>0</v>
      </c>
      <c r="M169" s="86">
        <f t="shared" si="20"/>
        <v>0</v>
      </c>
      <c r="N169" s="152">
        <v>0</v>
      </c>
      <c r="O169" s="152"/>
      <c r="P169" s="149">
        <v>0</v>
      </c>
      <c r="Q169" s="66">
        <f aca="true" t="shared" si="23" ref="Q169:Q200">SUM(M169:P169)</f>
        <v>0</v>
      </c>
      <c r="R169" s="153"/>
      <c r="S169" s="78">
        <v>0</v>
      </c>
      <c r="T169" s="65">
        <f t="shared" si="21"/>
        <v>0</v>
      </c>
      <c r="U169" s="75"/>
      <c r="V169" s="154" t="s">
        <v>376</v>
      </c>
    </row>
    <row r="170" spans="1:22" s="82" customFormat="1" ht="12.75" customHeight="1">
      <c r="A170" s="81" t="s">
        <v>18</v>
      </c>
      <c r="B170" s="81" t="s">
        <v>19</v>
      </c>
      <c r="C170" s="81" t="s">
        <v>20</v>
      </c>
      <c r="D170" s="72" t="s">
        <v>377</v>
      </c>
      <c r="E170" s="73" t="s">
        <v>378</v>
      </c>
      <c r="F170" s="73" t="s">
        <v>378</v>
      </c>
      <c r="G170" s="74" t="s">
        <v>379</v>
      </c>
      <c r="H170" s="75">
        <v>4572326</v>
      </c>
      <c r="I170" s="76">
        <v>1462384</v>
      </c>
      <c r="J170" s="77">
        <f>SUM(H170:H173)</f>
        <v>5196484</v>
      </c>
      <c r="K170" s="75">
        <f>SUM(I170:I173)</f>
        <v>1505832</v>
      </c>
      <c r="L170" s="68">
        <f t="shared" si="22"/>
        <v>3690652</v>
      </c>
      <c r="M170" s="86">
        <f t="shared" si="20"/>
        <v>3690652</v>
      </c>
      <c r="N170" s="78">
        <v>0</v>
      </c>
      <c r="O170" s="78"/>
      <c r="P170" s="75">
        <v>0</v>
      </c>
      <c r="Q170" s="66">
        <f t="shared" si="23"/>
        <v>3690652</v>
      </c>
      <c r="R170" s="79"/>
      <c r="S170" s="78">
        <v>0</v>
      </c>
      <c r="T170" s="65">
        <f t="shared" si="21"/>
        <v>3690652</v>
      </c>
      <c r="U170" s="75" t="s">
        <v>594</v>
      </c>
      <c r="V170" s="80" t="s">
        <v>380</v>
      </c>
    </row>
    <row r="171" spans="1:22" ht="12.75" customHeight="1">
      <c r="A171" s="22" t="s">
        <v>18</v>
      </c>
      <c r="B171" s="22" t="s">
        <v>19</v>
      </c>
      <c r="C171" s="22" t="s">
        <v>20</v>
      </c>
      <c r="D171" s="146" t="s">
        <v>377</v>
      </c>
      <c r="E171" s="147" t="s">
        <v>381</v>
      </c>
      <c r="F171" s="147" t="s">
        <v>381</v>
      </c>
      <c r="G171" s="148" t="s">
        <v>382</v>
      </c>
      <c r="H171" s="149">
        <v>84545</v>
      </c>
      <c r="I171" s="150">
        <v>25511</v>
      </c>
      <c r="J171" s="151">
        <v>0</v>
      </c>
      <c r="K171" s="149">
        <v>0</v>
      </c>
      <c r="L171" s="68">
        <f t="shared" si="22"/>
        <v>0</v>
      </c>
      <c r="M171" s="86">
        <f t="shared" si="20"/>
        <v>0</v>
      </c>
      <c r="N171" s="152">
        <v>0</v>
      </c>
      <c r="O171" s="152"/>
      <c r="P171" s="149">
        <v>0</v>
      </c>
      <c r="Q171" s="66">
        <f t="shared" si="23"/>
        <v>0</v>
      </c>
      <c r="R171" s="153"/>
      <c r="S171" s="78">
        <v>0</v>
      </c>
      <c r="T171" s="65">
        <f t="shared" si="21"/>
        <v>0</v>
      </c>
      <c r="U171" s="75"/>
      <c r="V171" s="154" t="s">
        <v>383</v>
      </c>
    </row>
    <row r="172" spans="1:22" ht="12.75" customHeight="1">
      <c r="A172" s="22" t="s">
        <v>18</v>
      </c>
      <c r="B172" s="22" t="s">
        <v>19</v>
      </c>
      <c r="C172" s="22" t="s">
        <v>20</v>
      </c>
      <c r="D172" s="146" t="s">
        <v>377</v>
      </c>
      <c r="E172" s="147" t="s">
        <v>384</v>
      </c>
      <c r="F172" s="147" t="s">
        <v>384</v>
      </c>
      <c r="G172" s="148" t="s">
        <v>385</v>
      </c>
      <c r="H172" s="149">
        <v>52543</v>
      </c>
      <c r="I172" s="150">
        <v>17937</v>
      </c>
      <c r="J172" s="151">
        <v>0</v>
      </c>
      <c r="K172" s="149">
        <v>0</v>
      </c>
      <c r="L172" s="68">
        <f t="shared" si="22"/>
        <v>0</v>
      </c>
      <c r="M172" s="86">
        <f t="shared" si="20"/>
        <v>0</v>
      </c>
      <c r="N172" s="152">
        <v>0</v>
      </c>
      <c r="O172" s="152"/>
      <c r="P172" s="149">
        <v>0</v>
      </c>
      <c r="Q172" s="66">
        <f t="shared" si="23"/>
        <v>0</v>
      </c>
      <c r="R172" s="153"/>
      <c r="S172" s="78">
        <v>0</v>
      </c>
      <c r="T172" s="65">
        <f t="shared" si="21"/>
        <v>0</v>
      </c>
      <c r="U172" s="75"/>
      <c r="V172" s="154" t="s">
        <v>184</v>
      </c>
    </row>
    <row r="173" spans="1:22" ht="12.75" customHeight="1">
      <c r="A173" s="22" t="s">
        <v>18</v>
      </c>
      <c r="B173" s="22" t="s">
        <v>19</v>
      </c>
      <c r="C173" s="22" t="s">
        <v>20</v>
      </c>
      <c r="D173" s="146" t="s">
        <v>377</v>
      </c>
      <c r="E173" s="147" t="s">
        <v>386</v>
      </c>
      <c r="F173" s="147" t="s">
        <v>386</v>
      </c>
      <c r="G173" s="148" t="s">
        <v>387</v>
      </c>
      <c r="H173" s="149">
        <v>487070</v>
      </c>
      <c r="I173" s="150" t="s">
        <v>24</v>
      </c>
      <c r="J173" s="151">
        <v>0</v>
      </c>
      <c r="K173" s="149">
        <v>0</v>
      </c>
      <c r="L173" s="68">
        <f t="shared" si="22"/>
        <v>0</v>
      </c>
      <c r="M173" s="86">
        <f t="shared" si="20"/>
        <v>0</v>
      </c>
      <c r="N173" s="152">
        <v>0</v>
      </c>
      <c r="O173" s="152"/>
      <c r="P173" s="149">
        <v>0</v>
      </c>
      <c r="Q173" s="66">
        <f t="shared" si="23"/>
        <v>0</v>
      </c>
      <c r="R173" s="153"/>
      <c r="S173" s="78">
        <v>0</v>
      </c>
      <c r="T173" s="65">
        <f t="shared" si="21"/>
        <v>0</v>
      </c>
      <c r="U173" s="75"/>
      <c r="V173" s="154" t="s">
        <v>388</v>
      </c>
    </row>
    <row r="174" spans="1:22" ht="12.75" customHeight="1">
      <c r="A174" s="22" t="s">
        <v>18</v>
      </c>
      <c r="B174" s="22" t="s">
        <v>19</v>
      </c>
      <c r="C174" s="22" t="s">
        <v>20</v>
      </c>
      <c r="D174" s="146" t="s">
        <v>389</v>
      </c>
      <c r="E174" s="147" t="s">
        <v>390</v>
      </c>
      <c r="F174" s="147" t="s">
        <v>390</v>
      </c>
      <c r="G174" s="148" t="s">
        <v>391</v>
      </c>
      <c r="H174" s="149">
        <v>60894</v>
      </c>
      <c r="I174" s="150">
        <v>58779</v>
      </c>
      <c r="J174" s="151">
        <v>0</v>
      </c>
      <c r="K174" s="149">
        <v>0</v>
      </c>
      <c r="L174" s="68">
        <f t="shared" si="22"/>
        <v>0</v>
      </c>
      <c r="M174" s="86">
        <f t="shared" si="20"/>
        <v>0</v>
      </c>
      <c r="N174" s="152">
        <v>0</v>
      </c>
      <c r="O174" s="152"/>
      <c r="P174" s="149">
        <v>0</v>
      </c>
      <c r="Q174" s="66">
        <f t="shared" si="23"/>
        <v>0</v>
      </c>
      <c r="R174" s="153"/>
      <c r="S174" s="78">
        <v>0</v>
      </c>
      <c r="T174" s="65">
        <f t="shared" si="21"/>
        <v>0</v>
      </c>
      <c r="U174" s="75"/>
      <c r="V174" s="154" t="s">
        <v>392</v>
      </c>
    </row>
    <row r="175" spans="1:22" ht="12.75" customHeight="1">
      <c r="A175" s="22" t="s">
        <v>18</v>
      </c>
      <c r="B175" s="22" t="s">
        <v>19</v>
      </c>
      <c r="C175" s="22" t="s">
        <v>20</v>
      </c>
      <c r="D175" s="146" t="s">
        <v>389</v>
      </c>
      <c r="E175" s="147" t="s">
        <v>393</v>
      </c>
      <c r="F175" s="147" t="s">
        <v>393</v>
      </c>
      <c r="G175" s="148" t="s">
        <v>394</v>
      </c>
      <c r="H175" s="149">
        <v>14613</v>
      </c>
      <c r="I175" s="150">
        <v>14613</v>
      </c>
      <c r="J175" s="151">
        <v>0</v>
      </c>
      <c r="K175" s="149">
        <v>0</v>
      </c>
      <c r="L175" s="68">
        <f t="shared" si="22"/>
        <v>0</v>
      </c>
      <c r="M175" s="86">
        <f t="shared" si="20"/>
        <v>0</v>
      </c>
      <c r="N175" s="152">
        <v>0</v>
      </c>
      <c r="O175" s="152"/>
      <c r="P175" s="149">
        <v>0</v>
      </c>
      <c r="Q175" s="66">
        <f t="shared" si="23"/>
        <v>0</v>
      </c>
      <c r="R175" s="153"/>
      <c r="S175" s="78">
        <v>0</v>
      </c>
      <c r="T175" s="65">
        <f t="shared" si="21"/>
        <v>0</v>
      </c>
      <c r="U175" s="75"/>
      <c r="V175" s="154" t="s">
        <v>294</v>
      </c>
    </row>
    <row r="176" spans="1:22" ht="12.75" customHeight="1">
      <c r="A176" s="22" t="s">
        <v>18</v>
      </c>
      <c r="B176" s="22" t="s">
        <v>19</v>
      </c>
      <c r="C176" s="22" t="s">
        <v>20</v>
      </c>
      <c r="D176" s="146" t="s">
        <v>389</v>
      </c>
      <c r="E176" s="147" t="s">
        <v>395</v>
      </c>
      <c r="F176" s="147" t="s">
        <v>395</v>
      </c>
      <c r="G176" s="148" t="s">
        <v>396</v>
      </c>
      <c r="H176" s="149" t="s">
        <v>24</v>
      </c>
      <c r="I176" s="150">
        <v>4244</v>
      </c>
      <c r="J176" s="151">
        <v>0</v>
      </c>
      <c r="K176" s="149">
        <v>0</v>
      </c>
      <c r="L176" s="68">
        <f t="shared" si="22"/>
        <v>0</v>
      </c>
      <c r="M176" s="86">
        <f t="shared" si="20"/>
        <v>0</v>
      </c>
      <c r="N176" s="152">
        <v>0</v>
      </c>
      <c r="O176" s="152"/>
      <c r="P176" s="149">
        <v>0</v>
      </c>
      <c r="Q176" s="66">
        <f t="shared" si="23"/>
        <v>0</v>
      </c>
      <c r="R176" s="153"/>
      <c r="S176" s="78">
        <v>0</v>
      </c>
      <c r="T176" s="65">
        <f t="shared" si="21"/>
        <v>0</v>
      </c>
      <c r="U176" s="75"/>
      <c r="V176" s="154" t="s">
        <v>294</v>
      </c>
    </row>
    <row r="177" spans="1:22" ht="12.75" customHeight="1">
      <c r="A177" s="22" t="s">
        <v>18</v>
      </c>
      <c r="B177" s="22" t="s">
        <v>19</v>
      </c>
      <c r="C177" s="22" t="s">
        <v>20</v>
      </c>
      <c r="D177" s="146" t="s">
        <v>389</v>
      </c>
      <c r="E177" s="147" t="s">
        <v>397</v>
      </c>
      <c r="F177" s="147" t="s">
        <v>397</v>
      </c>
      <c r="G177" s="148" t="s">
        <v>398</v>
      </c>
      <c r="H177" s="149">
        <v>50000</v>
      </c>
      <c r="I177" s="150">
        <v>62959</v>
      </c>
      <c r="J177" s="151">
        <v>0</v>
      </c>
      <c r="K177" s="149">
        <v>0</v>
      </c>
      <c r="L177" s="68">
        <f t="shared" si="22"/>
        <v>0</v>
      </c>
      <c r="M177" s="86">
        <f t="shared" si="20"/>
        <v>0</v>
      </c>
      <c r="N177" s="152">
        <v>0</v>
      </c>
      <c r="O177" s="152"/>
      <c r="P177" s="149">
        <v>0</v>
      </c>
      <c r="Q177" s="66">
        <f t="shared" si="23"/>
        <v>0</v>
      </c>
      <c r="R177" s="153"/>
      <c r="S177" s="78">
        <v>0</v>
      </c>
      <c r="T177" s="65">
        <f t="shared" si="21"/>
        <v>0</v>
      </c>
      <c r="U177" s="75"/>
      <c r="V177" s="154" t="s">
        <v>383</v>
      </c>
    </row>
    <row r="178" spans="1:22" ht="12.75" customHeight="1">
      <c r="A178" s="22" t="s">
        <v>18</v>
      </c>
      <c r="B178" s="22" t="s">
        <v>19</v>
      </c>
      <c r="C178" s="22" t="s">
        <v>20</v>
      </c>
      <c r="D178" s="146" t="s">
        <v>389</v>
      </c>
      <c r="E178" s="147" t="s">
        <v>399</v>
      </c>
      <c r="F178" s="147" t="s">
        <v>399</v>
      </c>
      <c r="G178" s="148" t="s">
        <v>400</v>
      </c>
      <c r="H178" s="149">
        <v>7398</v>
      </c>
      <c r="I178" s="150">
        <v>40743</v>
      </c>
      <c r="J178" s="151">
        <v>0</v>
      </c>
      <c r="K178" s="149">
        <v>0</v>
      </c>
      <c r="L178" s="68">
        <f t="shared" si="22"/>
        <v>0</v>
      </c>
      <c r="M178" s="86">
        <f t="shared" si="20"/>
        <v>0</v>
      </c>
      <c r="N178" s="152">
        <v>0</v>
      </c>
      <c r="O178" s="152"/>
      <c r="P178" s="149">
        <v>0</v>
      </c>
      <c r="Q178" s="66">
        <f t="shared" si="23"/>
        <v>0</v>
      </c>
      <c r="R178" s="153"/>
      <c r="S178" s="78">
        <v>0</v>
      </c>
      <c r="T178" s="65">
        <f t="shared" si="21"/>
        <v>0</v>
      </c>
      <c r="U178" s="75"/>
      <c r="V178" s="154" t="s">
        <v>308</v>
      </c>
    </row>
    <row r="179" spans="1:22" ht="12.75" customHeight="1">
      <c r="A179" s="22" t="s">
        <v>18</v>
      </c>
      <c r="B179" s="22" t="s">
        <v>19</v>
      </c>
      <c r="C179" s="22" t="s">
        <v>20</v>
      </c>
      <c r="D179" s="146" t="s">
        <v>389</v>
      </c>
      <c r="E179" s="147" t="s">
        <v>401</v>
      </c>
      <c r="F179" s="147" t="s">
        <v>401</v>
      </c>
      <c r="G179" s="148" t="s">
        <v>402</v>
      </c>
      <c r="H179" s="149" t="s">
        <v>24</v>
      </c>
      <c r="I179" s="150">
        <v>1282</v>
      </c>
      <c r="J179" s="151">
        <v>0</v>
      </c>
      <c r="K179" s="149">
        <v>0</v>
      </c>
      <c r="L179" s="68">
        <f t="shared" si="22"/>
        <v>0</v>
      </c>
      <c r="M179" s="86">
        <f t="shared" si="20"/>
        <v>0</v>
      </c>
      <c r="N179" s="152">
        <v>0</v>
      </c>
      <c r="O179" s="152"/>
      <c r="P179" s="149">
        <v>0</v>
      </c>
      <c r="Q179" s="66">
        <f t="shared" si="23"/>
        <v>0</v>
      </c>
      <c r="R179" s="153"/>
      <c r="S179" s="78">
        <v>0</v>
      </c>
      <c r="T179" s="65">
        <f t="shared" si="21"/>
        <v>0</v>
      </c>
      <c r="U179" s="75"/>
      <c r="V179" s="154" t="s">
        <v>388</v>
      </c>
    </row>
    <row r="180" spans="1:22" ht="12.75" customHeight="1">
      <c r="A180" s="22" t="s">
        <v>18</v>
      </c>
      <c r="B180" s="22" t="s">
        <v>19</v>
      </c>
      <c r="C180" s="22" t="s">
        <v>20</v>
      </c>
      <c r="D180" s="146" t="s">
        <v>389</v>
      </c>
      <c r="E180" s="147" t="s">
        <v>403</v>
      </c>
      <c r="F180" s="147" t="s">
        <v>403</v>
      </c>
      <c r="G180" s="148" t="s">
        <v>404</v>
      </c>
      <c r="H180" s="149" t="s">
        <v>24</v>
      </c>
      <c r="I180" s="150">
        <v>16585</v>
      </c>
      <c r="J180" s="151">
        <v>0</v>
      </c>
      <c r="K180" s="149">
        <v>0</v>
      </c>
      <c r="L180" s="68">
        <f t="shared" si="22"/>
        <v>0</v>
      </c>
      <c r="M180" s="86">
        <f t="shared" si="20"/>
        <v>0</v>
      </c>
      <c r="N180" s="152">
        <v>0</v>
      </c>
      <c r="O180" s="152"/>
      <c r="P180" s="149">
        <v>0</v>
      </c>
      <c r="Q180" s="66">
        <f t="shared" si="23"/>
        <v>0</v>
      </c>
      <c r="R180" s="153"/>
      <c r="S180" s="78">
        <v>0</v>
      </c>
      <c r="T180" s="65">
        <f t="shared" si="21"/>
        <v>0</v>
      </c>
      <c r="U180" s="75"/>
      <c r="V180" s="154" t="s">
        <v>405</v>
      </c>
    </row>
    <row r="181" spans="1:22" ht="12.75" customHeight="1">
      <c r="A181" s="22" t="s">
        <v>18</v>
      </c>
      <c r="B181" s="22" t="s">
        <v>19</v>
      </c>
      <c r="C181" s="22" t="s">
        <v>20</v>
      </c>
      <c r="D181" s="146" t="s">
        <v>389</v>
      </c>
      <c r="E181" s="147" t="s">
        <v>406</v>
      </c>
      <c r="F181" s="147" t="s">
        <v>406</v>
      </c>
      <c r="G181" s="148" t="s">
        <v>407</v>
      </c>
      <c r="H181" s="149">
        <v>5500</v>
      </c>
      <c r="I181" s="150" t="s">
        <v>24</v>
      </c>
      <c r="J181" s="151">
        <v>0</v>
      </c>
      <c r="K181" s="149">
        <v>0</v>
      </c>
      <c r="L181" s="68">
        <f t="shared" si="22"/>
        <v>0</v>
      </c>
      <c r="M181" s="86">
        <f t="shared" si="20"/>
        <v>0</v>
      </c>
      <c r="N181" s="152">
        <v>0</v>
      </c>
      <c r="O181" s="152"/>
      <c r="P181" s="149">
        <v>0</v>
      </c>
      <c r="Q181" s="66">
        <f t="shared" si="23"/>
        <v>0</v>
      </c>
      <c r="R181" s="153"/>
      <c r="S181" s="78">
        <v>0</v>
      </c>
      <c r="T181" s="65">
        <f t="shared" si="21"/>
        <v>0</v>
      </c>
      <c r="U181" s="75"/>
      <c r="V181" s="154" t="s">
        <v>388</v>
      </c>
    </row>
    <row r="182" spans="1:22" ht="12.75" customHeight="1">
      <c r="A182" s="22" t="s">
        <v>18</v>
      </c>
      <c r="B182" s="22" t="s">
        <v>19</v>
      </c>
      <c r="C182" s="22" t="s">
        <v>20</v>
      </c>
      <c r="D182" s="146" t="s">
        <v>389</v>
      </c>
      <c r="E182" s="147" t="s">
        <v>408</v>
      </c>
      <c r="F182" s="147" t="s">
        <v>409</v>
      </c>
      <c r="G182" s="148" t="s">
        <v>410</v>
      </c>
      <c r="H182" s="149">
        <v>178266</v>
      </c>
      <c r="I182" s="150">
        <v>238219</v>
      </c>
      <c r="J182" s="151">
        <v>0</v>
      </c>
      <c r="K182" s="149">
        <v>0</v>
      </c>
      <c r="L182" s="68">
        <f t="shared" si="22"/>
        <v>0</v>
      </c>
      <c r="M182" s="86">
        <f t="shared" si="20"/>
        <v>0</v>
      </c>
      <c r="N182" s="152">
        <v>0</v>
      </c>
      <c r="O182" s="152"/>
      <c r="P182" s="149">
        <v>0</v>
      </c>
      <c r="Q182" s="66">
        <f t="shared" si="23"/>
        <v>0</v>
      </c>
      <c r="R182" s="153"/>
      <c r="S182" s="78">
        <v>0</v>
      </c>
      <c r="T182" s="65">
        <f t="shared" si="21"/>
        <v>0</v>
      </c>
      <c r="U182" s="75"/>
      <c r="V182" s="154" t="s">
        <v>349</v>
      </c>
    </row>
    <row r="183" spans="1:22" ht="12.75" customHeight="1">
      <c r="A183" s="22" t="s">
        <v>18</v>
      </c>
      <c r="B183" s="22" t="s">
        <v>19</v>
      </c>
      <c r="C183" s="22" t="s">
        <v>20</v>
      </c>
      <c r="D183" s="146" t="s">
        <v>389</v>
      </c>
      <c r="E183" s="147" t="s">
        <v>408</v>
      </c>
      <c r="F183" s="147" t="s">
        <v>411</v>
      </c>
      <c r="G183" s="148" t="s">
        <v>412</v>
      </c>
      <c r="H183" s="149">
        <v>3500000</v>
      </c>
      <c r="I183" s="150">
        <v>100000</v>
      </c>
      <c r="J183" s="151">
        <v>0</v>
      </c>
      <c r="K183" s="149">
        <v>0</v>
      </c>
      <c r="L183" s="68">
        <f t="shared" si="22"/>
        <v>0</v>
      </c>
      <c r="M183" s="86">
        <f t="shared" si="20"/>
        <v>0</v>
      </c>
      <c r="N183" s="152">
        <v>0</v>
      </c>
      <c r="O183" s="152"/>
      <c r="P183" s="149">
        <v>0</v>
      </c>
      <c r="Q183" s="66">
        <f t="shared" si="23"/>
        <v>0</v>
      </c>
      <c r="R183" s="153"/>
      <c r="S183" s="78">
        <v>0</v>
      </c>
      <c r="T183" s="65">
        <f t="shared" si="21"/>
        <v>0</v>
      </c>
      <c r="U183" s="75"/>
      <c r="V183" s="154" t="s">
        <v>352</v>
      </c>
    </row>
    <row r="184" spans="1:22" ht="12.75" customHeight="1">
      <c r="A184" s="22" t="s">
        <v>18</v>
      </c>
      <c r="B184" s="22" t="s">
        <v>19</v>
      </c>
      <c r="C184" s="22" t="s">
        <v>20</v>
      </c>
      <c r="D184" s="146" t="s">
        <v>389</v>
      </c>
      <c r="E184" s="147" t="s">
        <v>408</v>
      </c>
      <c r="F184" s="147" t="s">
        <v>413</v>
      </c>
      <c r="G184" s="148" t="s">
        <v>414</v>
      </c>
      <c r="H184" s="149">
        <v>11109</v>
      </c>
      <c r="I184" s="150">
        <v>4335</v>
      </c>
      <c r="J184" s="151">
        <v>0</v>
      </c>
      <c r="K184" s="149">
        <v>0</v>
      </c>
      <c r="L184" s="68">
        <f t="shared" si="22"/>
        <v>0</v>
      </c>
      <c r="M184" s="86">
        <f t="shared" si="20"/>
        <v>0</v>
      </c>
      <c r="N184" s="152">
        <v>0</v>
      </c>
      <c r="O184" s="152"/>
      <c r="P184" s="149">
        <v>0</v>
      </c>
      <c r="Q184" s="66">
        <f t="shared" si="23"/>
        <v>0</v>
      </c>
      <c r="R184" s="153"/>
      <c r="S184" s="78">
        <v>0</v>
      </c>
      <c r="T184" s="65">
        <f t="shared" si="21"/>
        <v>0</v>
      </c>
      <c r="U184" s="75"/>
      <c r="V184" s="154" t="s">
        <v>352</v>
      </c>
    </row>
    <row r="185" spans="1:22" s="82" customFormat="1" ht="12.75" customHeight="1">
      <c r="A185" s="81" t="s">
        <v>18</v>
      </c>
      <c r="B185" s="81" t="s">
        <v>19</v>
      </c>
      <c r="C185" s="81" t="s">
        <v>20</v>
      </c>
      <c r="D185" s="72" t="s">
        <v>389</v>
      </c>
      <c r="E185" s="73" t="s">
        <v>408</v>
      </c>
      <c r="F185" s="73" t="s">
        <v>408</v>
      </c>
      <c r="G185" s="74" t="s">
        <v>415</v>
      </c>
      <c r="H185" s="75">
        <v>708319</v>
      </c>
      <c r="I185" s="76">
        <v>14496</v>
      </c>
      <c r="J185" s="77">
        <f>SUM(H174:H185)</f>
        <v>4536099</v>
      </c>
      <c r="K185" s="75">
        <f>SUM(I174:I185)</f>
        <v>556255</v>
      </c>
      <c r="L185" s="68">
        <f t="shared" si="22"/>
        <v>3979844</v>
      </c>
      <c r="M185" s="86">
        <f t="shared" si="20"/>
        <v>3979844</v>
      </c>
      <c r="N185" s="78">
        <v>0</v>
      </c>
      <c r="O185" s="78"/>
      <c r="P185" s="75">
        <v>0</v>
      </c>
      <c r="Q185" s="66">
        <f t="shared" si="23"/>
        <v>3979844</v>
      </c>
      <c r="R185" s="79">
        <v>3</v>
      </c>
      <c r="S185" s="78">
        <v>0</v>
      </c>
      <c r="T185" s="65">
        <f t="shared" si="21"/>
        <v>3979844</v>
      </c>
      <c r="U185" s="75" t="s">
        <v>594</v>
      </c>
      <c r="V185" s="80" t="s">
        <v>416</v>
      </c>
    </row>
    <row r="186" spans="1:22" s="82" customFormat="1" ht="12.75" customHeight="1">
      <c r="A186" s="81" t="s">
        <v>18</v>
      </c>
      <c r="B186" s="81" t="s">
        <v>19</v>
      </c>
      <c r="C186" s="81" t="s">
        <v>20</v>
      </c>
      <c r="D186" s="72" t="s">
        <v>417</v>
      </c>
      <c r="E186" s="73" t="s">
        <v>418</v>
      </c>
      <c r="F186" s="73" t="s">
        <v>418</v>
      </c>
      <c r="G186" s="74" t="s">
        <v>419</v>
      </c>
      <c r="H186" s="75">
        <v>16318</v>
      </c>
      <c r="I186" s="76" t="s">
        <v>24</v>
      </c>
      <c r="J186" s="77">
        <v>16318</v>
      </c>
      <c r="K186" s="75">
        <v>0</v>
      </c>
      <c r="L186" s="68">
        <f t="shared" si="22"/>
        <v>16318</v>
      </c>
      <c r="M186" s="86">
        <f aca="true" t="shared" si="24" ref="M186:M206">J186-K186</f>
        <v>16318</v>
      </c>
      <c r="N186" s="78">
        <v>0</v>
      </c>
      <c r="O186" s="78"/>
      <c r="P186" s="75">
        <v>0</v>
      </c>
      <c r="Q186" s="66">
        <f t="shared" si="23"/>
        <v>16318</v>
      </c>
      <c r="R186" s="79"/>
      <c r="S186" s="78">
        <v>0</v>
      </c>
      <c r="T186" s="65">
        <f t="shared" si="21"/>
        <v>16318</v>
      </c>
      <c r="U186" s="75" t="s">
        <v>594</v>
      </c>
      <c r="V186" s="80" t="s">
        <v>160</v>
      </c>
    </row>
    <row r="187" spans="1:22" s="82" customFormat="1" ht="12.75" customHeight="1">
      <c r="A187" s="81" t="s">
        <v>18</v>
      </c>
      <c r="B187" s="81" t="s">
        <v>19</v>
      </c>
      <c r="C187" s="81" t="s">
        <v>20</v>
      </c>
      <c r="D187" s="72" t="s">
        <v>420</v>
      </c>
      <c r="E187" s="73" t="s">
        <v>421</v>
      </c>
      <c r="F187" s="73" t="s">
        <v>421</v>
      </c>
      <c r="G187" s="74" t="s">
        <v>422</v>
      </c>
      <c r="H187" s="75">
        <v>7553</v>
      </c>
      <c r="I187" s="76">
        <v>433</v>
      </c>
      <c r="J187" s="77">
        <f>SUM(H187:H188)</f>
        <v>87420</v>
      </c>
      <c r="K187" s="75">
        <f>SUM(I187:I188)</f>
        <v>80298</v>
      </c>
      <c r="L187" s="68">
        <f t="shared" si="22"/>
        <v>7122</v>
      </c>
      <c r="M187" s="86">
        <f t="shared" si="24"/>
        <v>7122</v>
      </c>
      <c r="N187" s="78">
        <v>0</v>
      </c>
      <c r="O187" s="78"/>
      <c r="P187" s="75">
        <v>0</v>
      </c>
      <c r="Q187" s="66">
        <f t="shared" si="23"/>
        <v>7122</v>
      </c>
      <c r="R187" s="79">
        <v>3</v>
      </c>
      <c r="S187" s="78">
        <v>0</v>
      </c>
      <c r="T187" s="65">
        <f t="shared" si="21"/>
        <v>7122</v>
      </c>
      <c r="U187" s="75" t="s">
        <v>594</v>
      </c>
      <c r="V187" s="80" t="s">
        <v>170</v>
      </c>
    </row>
    <row r="188" spans="1:22" ht="12.75" customHeight="1">
      <c r="A188" s="22" t="s">
        <v>18</v>
      </c>
      <c r="B188" s="22" t="s">
        <v>19</v>
      </c>
      <c r="C188" s="22" t="s">
        <v>20</v>
      </c>
      <c r="D188" s="146" t="s">
        <v>420</v>
      </c>
      <c r="E188" s="147" t="s">
        <v>421</v>
      </c>
      <c r="F188" s="147" t="s">
        <v>423</v>
      </c>
      <c r="G188" s="148" t="s">
        <v>424</v>
      </c>
      <c r="H188" s="149">
        <v>79867</v>
      </c>
      <c r="I188" s="150">
        <v>79865</v>
      </c>
      <c r="J188" s="151">
        <v>0</v>
      </c>
      <c r="K188" s="149">
        <v>0</v>
      </c>
      <c r="L188" s="68">
        <f t="shared" si="22"/>
        <v>0</v>
      </c>
      <c r="M188" s="86">
        <f t="shared" si="24"/>
        <v>0</v>
      </c>
      <c r="N188" s="152">
        <v>0</v>
      </c>
      <c r="O188" s="152"/>
      <c r="P188" s="149">
        <v>0</v>
      </c>
      <c r="Q188" s="66">
        <f t="shared" si="23"/>
        <v>0</v>
      </c>
      <c r="R188" s="153"/>
      <c r="S188" s="78">
        <v>0</v>
      </c>
      <c r="T188" s="65">
        <f t="shared" si="21"/>
        <v>0</v>
      </c>
      <c r="U188" s="75"/>
      <c r="V188" s="154" t="s">
        <v>425</v>
      </c>
    </row>
    <row r="189" spans="1:22" s="82" customFormat="1" ht="12.75" customHeight="1">
      <c r="A189" s="81" t="s">
        <v>18</v>
      </c>
      <c r="B189" s="81" t="s">
        <v>19</v>
      </c>
      <c r="C189" s="81" t="s">
        <v>20</v>
      </c>
      <c r="D189" s="72" t="s">
        <v>426</v>
      </c>
      <c r="E189" s="73" t="s">
        <v>427</v>
      </c>
      <c r="F189" s="73" t="s">
        <v>427</v>
      </c>
      <c r="G189" s="74" t="s">
        <v>428</v>
      </c>
      <c r="H189" s="75">
        <v>17660</v>
      </c>
      <c r="I189" s="76">
        <v>3227</v>
      </c>
      <c r="J189" s="77">
        <v>17660</v>
      </c>
      <c r="K189" s="75">
        <v>3227</v>
      </c>
      <c r="L189" s="68">
        <f t="shared" si="22"/>
        <v>14433</v>
      </c>
      <c r="M189" s="86">
        <f t="shared" si="24"/>
        <v>14433</v>
      </c>
      <c r="N189" s="78">
        <v>0</v>
      </c>
      <c r="O189" s="78"/>
      <c r="P189" s="75">
        <v>0</v>
      </c>
      <c r="Q189" s="66">
        <f t="shared" si="23"/>
        <v>14433</v>
      </c>
      <c r="R189" s="79"/>
      <c r="S189" s="78">
        <v>0</v>
      </c>
      <c r="T189" s="65">
        <f aca="true" t="shared" si="25" ref="T189:T206">Q189+S189</f>
        <v>14433</v>
      </c>
      <c r="U189" s="75" t="s">
        <v>594</v>
      </c>
      <c r="V189" s="80" t="s">
        <v>429</v>
      </c>
    </row>
    <row r="190" spans="1:22" s="82" customFormat="1" ht="12.75" customHeight="1">
      <c r="A190" s="81" t="s">
        <v>18</v>
      </c>
      <c r="B190" s="81" t="s">
        <v>19</v>
      </c>
      <c r="C190" s="81" t="s">
        <v>20</v>
      </c>
      <c r="D190" s="72" t="s">
        <v>430</v>
      </c>
      <c r="E190" s="73" t="s">
        <v>431</v>
      </c>
      <c r="F190" s="73" t="s">
        <v>431</v>
      </c>
      <c r="G190" s="74" t="s">
        <v>432</v>
      </c>
      <c r="H190" s="75">
        <v>11244</v>
      </c>
      <c r="I190" s="76">
        <v>64</v>
      </c>
      <c r="J190" s="77">
        <v>11244</v>
      </c>
      <c r="K190" s="75">
        <v>64</v>
      </c>
      <c r="L190" s="68">
        <f t="shared" si="22"/>
        <v>11180</v>
      </c>
      <c r="M190" s="86">
        <f t="shared" si="24"/>
        <v>11180</v>
      </c>
      <c r="N190" s="78">
        <v>0</v>
      </c>
      <c r="O190" s="78"/>
      <c r="P190" s="75">
        <v>0</v>
      </c>
      <c r="Q190" s="66">
        <f t="shared" si="23"/>
        <v>11180</v>
      </c>
      <c r="R190" s="79"/>
      <c r="S190" s="78">
        <v>0</v>
      </c>
      <c r="T190" s="65">
        <f t="shared" si="25"/>
        <v>11180</v>
      </c>
      <c r="U190" s="75" t="s">
        <v>594</v>
      </c>
      <c r="V190" s="80" t="s">
        <v>429</v>
      </c>
    </row>
    <row r="191" spans="1:22" s="82" customFormat="1" ht="12.75" customHeight="1">
      <c r="A191" s="81" t="s">
        <v>18</v>
      </c>
      <c r="B191" s="81" t="s">
        <v>19</v>
      </c>
      <c r="C191" s="81" t="s">
        <v>20</v>
      </c>
      <c r="D191" s="72" t="s">
        <v>433</v>
      </c>
      <c r="E191" s="73" t="s">
        <v>434</v>
      </c>
      <c r="F191" s="73" t="s">
        <v>434</v>
      </c>
      <c r="G191" s="74" t="s">
        <v>435</v>
      </c>
      <c r="H191" s="75">
        <v>176746</v>
      </c>
      <c r="I191" s="76">
        <v>0</v>
      </c>
      <c r="J191" s="77">
        <v>176746</v>
      </c>
      <c r="K191" s="75">
        <v>0</v>
      </c>
      <c r="L191" s="68">
        <f t="shared" si="22"/>
        <v>176746</v>
      </c>
      <c r="M191" s="86">
        <f t="shared" si="24"/>
        <v>176746</v>
      </c>
      <c r="N191" s="78">
        <v>0</v>
      </c>
      <c r="O191" s="78"/>
      <c r="P191" s="75">
        <v>0</v>
      </c>
      <c r="Q191" s="66">
        <f t="shared" si="23"/>
        <v>176746</v>
      </c>
      <c r="R191" s="79"/>
      <c r="S191" s="78">
        <v>0</v>
      </c>
      <c r="T191" s="65">
        <f t="shared" si="25"/>
        <v>176746</v>
      </c>
      <c r="U191" s="75" t="s">
        <v>594</v>
      </c>
      <c r="V191" s="80" t="s">
        <v>429</v>
      </c>
    </row>
    <row r="192" spans="1:22" s="82" customFormat="1" ht="12.75" customHeight="1">
      <c r="A192" s="81" t="s">
        <v>18</v>
      </c>
      <c r="B192" s="81" t="s">
        <v>19</v>
      </c>
      <c r="C192" s="81" t="s">
        <v>20</v>
      </c>
      <c r="D192" s="72" t="s">
        <v>436</v>
      </c>
      <c r="E192" s="73" t="s">
        <v>437</v>
      </c>
      <c r="F192" s="73" t="s">
        <v>437</v>
      </c>
      <c r="G192" s="74" t="s">
        <v>438</v>
      </c>
      <c r="H192" s="75">
        <v>2940470</v>
      </c>
      <c r="I192" s="76">
        <v>651478</v>
      </c>
      <c r="J192" s="77">
        <v>2940470</v>
      </c>
      <c r="K192" s="75">
        <v>651478</v>
      </c>
      <c r="L192" s="68">
        <f t="shared" si="22"/>
        <v>2288992</v>
      </c>
      <c r="M192" s="86">
        <f t="shared" si="24"/>
        <v>2288992</v>
      </c>
      <c r="N192" s="78">
        <v>0</v>
      </c>
      <c r="O192" s="78"/>
      <c r="P192" s="75">
        <v>0</v>
      </c>
      <c r="Q192" s="66">
        <f t="shared" si="23"/>
        <v>2288992</v>
      </c>
      <c r="R192" s="79"/>
      <c r="S192" s="78">
        <v>0</v>
      </c>
      <c r="T192" s="65">
        <f t="shared" si="25"/>
        <v>2288992</v>
      </c>
      <c r="U192" s="75" t="s">
        <v>594</v>
      </c>
      <c r="V192" s="80" t="s">
        <v>429</v>
      </c>
    </row>
    <row r="193" spans="1:22" s="82" customFormat="1" ht="12.75" customHeight="1">
      <c r="A193" s="81"/>
      <c r="B193" s="81"/>
      <c r="C193" s="81"/>
      <c r="D193" s="72" t="s">
        <v>439</v>
      </c>
      <c r="E193" s="73" t="s">
        <v>440</v>
      </c>
      <c r="F193" s="73" t="s">
        <v>440</v>
      </c>
      <c r="G193" s="74" t="s">
        <v>529</v>
      </c>
      <c r="H193" s="75">
        <v>0</v>
      </c>
      <c r="I193" s="76">
        <v>0</v>
      </c>
      <c r="J193" s="77">
        <f>SUM(H194:H195)</f>
        <v>28618</v>
      </c>
      <c r="K193" s="75">
        <f>SUM(I194:I195)</f>
        <v>42047</v>
      </c>
      <c r="L193" s="68">
        <f t="shared" si="22"/>
        <v>-13429</v>
      </c>
      <c r="M193" s="86">
        <f t="shared" si="24"/>
        <v>-13429</v>
      </c>
      <c r="N193" s="78">
        <v>0</v>
      </c>
      <c r="O193" s="78"/>
      <c r="P193" s="75">
        <v>13429</v>
      </c>
      <c r="Q193" s="66">
        <f t="shared" si="23"/>
        <v>0</v>
      </c>
      <c r="R193" s="79"/>
      <c r="S193" s="78">
        <v>0</v>
      </c>
      <c r="T193" s="65">
        <f t="shared" si="25"/>
        <v>0</v>
      </c>
      <c r="U193" s="75" t="s">
        <v>593</v>
      </c>
      <c r="V193" s="118">
        <v>36245</v>
      </c>
    </row>
    <row r="194" spans="1:22" ht="12.75" customHeight="1">
      <c r="A194" s="22" t="s">
        <v>18</v>
      </c>
      <c r="B194" s="22" t="s">
        <v>19</v>
      </c>
      <c r="C194" s="22" t="s">
        <v>20</v>
      </c>
      <c r="D194" s="146" t="s">
        <v>439</v>
      </c>
      <c r="E194" s="147" t="s">
        <v>440</v>
      </c>
      <c r="F194" s="147" t="s">
        <v>441</v>
      </c>
      <c r="G194" s="148" t="s">
        <v>442</v>
      </c>
      <c r="H194" s="149">
        <v>27026</v>
      </c>
      <c r="I194" s="150">
        <v>38863</v>
      </c>
      <c r="J194" s="151">
        <v>0</v>
      </c>
      <c r="K194" s="149">
        <v>0</v>
      </c>
      <c r="L194" s="68">
        <f t="shared" si="22"/>
        <v>0</v>
      </c>
      <c r="M194" s="86">
        <f t="shared" si="24"/>
        <v>0</v>
      </c>
      <c r="N194" s="152">
        <v>0</v>
      </c>
      <c r="O194" s="152"/>
      <c r="P194" s="149">
        <v>0</v>
      </c>
      <c r="Q194" s="66">
        <f t="shared" si="23"/>
        <v>0</v>
      </c>
      <c r="R194" s="153"/>
      <c r="S194" s="78">
        <v>0</v>
      </c>
      <c r="T194" s="65">
        <f t="shared" si="25"/>
        <v>0</v>
      </c>
      <c r="U194" s="75"/>
      <c r="V194" s="154" t="s">
        <v>443</v>
      </c>
    </row>
    <row r="195" spans="1:22" ht="12.75" customHeight="1">
      <c r="A195" s="22" t="s">
        <v>18</v>
      </c>
      <c r="B195" s="22" t="s">
        <v>19</v>
      </c>
      <c r="C195" s="22" t="s">
        <v>20</v>
      </c>
      <c r="D195" s="146" t="s">
        <v>439</v>
      </c>
      <c r="E195" s="147" t="s">
        <v>440</v>
      </c>
      <c r="F195" s="147" t="s">
        <v>444</v>
      </c>
      <c r="G195" s="148" t="s">
        <v>445</v>
      </c>
      <c r="H195" s="149">
        <v>1592</v>
      </c>
      <c r="I195" s="150">
        <v>3184</v>
      </c>
      <c r="J195" s="151">
        <v>0</v>
      </c>
      <c r="K195" s="149">
        <v>0</v>
      </c>
      <c r="L195" s="68">
        <f t="shared" si="22"/>
        <v>0</v>
      </c>
      <c r="M195" s="86">
        <f t="shared" si="24"/>
        <v>0</v>
      </c>
      <c r="N195" s="152">
        <v>0</v>
      </c>
      <c r="O195" s="152"/>
      <c r="P195" s="149">
        <v>0</v>
      </c>
      <c r="Q195" s="66">
        <f t="shared" si="23"/>
        <v>0</v>
      </c>
      <c r="R195" s="153"/>
      <c r="S195" s="78">
        <v>0</v>
      </c>
      <c r="T195" s="65">
        <f t="shared" si="25"/>
        <v>0</v>
      </c>
      <c r="U195" s="75"/>
      <c r="V195" s="154" t="s">
        <v>443</v>
      </c>
    </row>
    <row r="196" spans="1:22" ht="12.75" customHeight="1">
      <c r="A196" s="22" t="s">
        <v>18</v>
      </c>
      <c r="B196" s="22" t="s">
        <v>19</v>
      </c>
      <c r="C196" s="22" t="s">
        <v>20</v>
      </c>
      <c r="D196" s="146" t="s">
        <v>446</v>
      </c>
      <c r="E196" s="147" t="s">
        <v>447</v>
      </c>
      <c r="F196" s="147" t="s">
        <v>448</v>
      </c>
      <c r="G196" s="148" t="s">
        <v>449</v>
      </c>
      <c r="H196" s="149">
        <v>106149</v>
      </c>
      <c r="I196" s="150">
        <v>80058</v>
      </c>
      <c r="J196" s="151">
        <v>0</v>
      </c>
      <c r="K196" s="149">
        <v>0</v>
      </c>
      <c r="L196" s="68">
        <f t="shared" si="22"/>
        <v>0</v>
      </c>
      <c r="M196" s="86">
        <f t="shared" si="24"/>
        <v>0</v>
      </c>
      <c r="N196" s="152">
        <v>0</v>
      </c>
      <c r="O196" s="152"/>
      <c r="P196" s="149">
        <v>0</v>
      </c>
      <c r="Q196" s="66">
        <f t="shared" si="23"/>
        <v>0</v>
      </c>
      <c r="R196" s="153"/>
      <c r="S196" s="78">
        <v>0</v>
      </c>
      <c r="T196" s="65">
        <f t="shared" si="25"/>
        <v>0</v>
      </c>
      <c r="U196" s="75"/>
      <c r="V196" s="154" t="s">
        <v>450</v>
      </c>
    </row>
    <row r="197" spans="1:22" ht="12.75" customHeight="1">
      <c r="A197" s="22" t="s">
        <v>18</v>
      </c>
      <c r="B197" s="22" t="s">
        <v>19</v>
      </c>
      <c r="C197" s="22" t="s">
        <v>20</v>
      </c>
      <c r="D197" s="146" t="s">
        <v>446</v>
      </c>
      <c r="E197" s="147" t="s">
        <v>447</v>
      </c>
      <c r="F197" s="147" t="s">
        <v>451</v>
      </c>
      <c r="G197" s="148" t="s">
        <v>452</v>
      </c>
      <c r="H197" s="149">
        <v>4157</v>
      </c>
      <c r="I197" s="150" t="s">
        <v>24</v>
      </c>
      <c r="J197" s="151">
        <v>0</v>
      </c>
      <c r="K197" s="149">
        <v>0</v>
      </c>
      <c r="L197" s="68">
        <f t="shared" si="22"/>
        <v>0</v>
      </c>
      <c r="M197" s="86">
        <f t="shared" si="24"/>
        <v>0</v>
      </c>
      <c r="N197" s="152">
        <v>0</v>
      </c>
      <c r="O197" s="152"/>
      <c r="P197" s="149">
        <v>0</v>
      </c>
      <c r="Q197" s="66">
        <f t="shared" si="23"/>
        <v>0</v>
      </c>
      <c r="R197" s="153"/>
      <c r="S197" s="78">
        <v>0</v>
      </c>
      <c r="T197" s="65">
        <f t="shared" si="25"/>
        <v>0</v>
      </c>
      <c r="U197" s="75"/>
      <c r="V197" s="154" t="s">
        <v>450</v>
      </c>
    </row>
    <row r="198" spans="1:22" ht="12.75" customHeight="1">
      <c r="A198" s="22" t="s">
        <v>18</v>
      </c>
      <c r="B198" s="22" t="s">
        <v>19</v>
      </c>
      <c r="C198" s="22" t="s">
        <v>20</v>
      </c>
      <c r="D198" s="146" t="s">
        <v>446</v>
      </c>
      <c r="E198" s="147" t="s">
        <v>447</v>
      </c>
      <c r="F198" s="147" t="s">
        <v>453</v>
      </c>
      <c r="G198" s="148" t="s">
        <v>454</v>
      </c>
      <c r="H198" s="149">
        <v>8891</v>
      </c>
      <c r="I198" s="150">
        <v>8890</v>
      </c>
      <c r="J198" s="151">
        <v>0</v>
      </c>
      <c r="K198" s="149">
        <v>0</v>
      </c>
      <c r="L198" s="68">
        <f t="shared" si="22"/>
        <v>0</v>
      </c>
      <c r="M198" s="86">
        <f t="shared" si="24"/>
        <v>0</v>
      </c>
      <c r="N198" s="152">
        <v>0</v>
      </c>
      <c r="O198" s="152"/>
      <c r="P198" s="149">
        <v>0</v>
      </c>
      <c r="Q198" s="66">
        <f t="shared" si="23"/>
        <v>0</v>
      </c>
      <c r="R198" s="153"/>
      <c r="S198" s="78">
        <v>0</v>
      </c>
      <c r="T198" s="65">
        <f t="shared" si="25"/>
        <v>0</v>
      </c>
      <c r="U198" s="75"/>
      <c r="V198" s="154" t="s">
        <v>455</v>
      </c>
    </row>
    <row r="199" spans="1:22" ht="12.75" customHeight="1">
      <c r="A199" s="22" t="s">
        <v>18</v>
      </c>
      <c r="B199" s="22" t="s">
        <v>19</v>
      </c>
      <c r="C199" s="22" t="s">
        <v>20</v>
      </c>
      <c r="D199" s="146" t="s">
        <v>446</v>
      </c>
      <c r="E199" s="147" t="s">
        <v>447</v>
      </c>
      <c r="F199" s="147" t="s">
        <v>456</v>
      </c>
      <c r="G199" s="148" t="s">
        <v>457</v>
      </c>
      <c r="H199" s="149">
        <v>1940</v>
      </c>
      <c r="I199" s="150">
        <v>1940</v>
      </c>
      <c r="J199" s="151">
        <v>0</v>
      </c>
      <c r="K199" s="149">
        <v>0</v>
      </c>
      <c r="L199" s="68">
        <f t="shared" si="22"/>
        <v>0</v>
      </c>
      <c r="M199" s="86">
        <f t="shared" si="24"/>
        <v>0</v>
      </c>
      <c r="N199" s="152">
        <v>0</v>
      </c>
      <c r="O199" s="152"/>
      <c r="P199" s="149">
        <v>0</v>
      </c>
      <c r="Q199" s="66">
        <f t="shared" si="23"/>
        <v>0</v>
      </c>
      <c r="R199" s="153"/>
      <c r="S199" s="78">
        <v>0</v>
      </c>
      <c r="T199" s="65">
        <f t="shared" si="25"/>
        <v>0</v>
      </c>
      <c r="U199" s="75"/>
      <c r="V199" s="154" t="s">
        <v>458</v>
      </c>
    </row>
    <row r="200" spans="1:22" s="82" customFormat="1" ht="12.75" customHeight="1">
      <c r="A200" s="81" t="s">
        <v>18</v>
      </c>
      <c r="B200" s="81" t="s">
        <v>19</v>
      </c>
      <c r="C200" s="81" t="s">
        <v>20</v>
      </c>
      <c r="D200" s="72" t="s">
        <v>446</v>
      </c>
      <c r="E200" s="73" t="s">
        <v>447</v>
      </c>
      <c r="F200" s="73" t="s">
        <v>447</v>
      </c>
      <c r="G200" s="74" t="s">
        <v>459</v>
      </c>
      <c r="H200" s="75">
        <v>99663</v>
      </c>
      <c r="I200" s="76">
        <v>11329</v>
      </c>
      <c r="J200" s="77">
        <f>SUM(H196:H200)</f>
        <v>220800</v>
      </c>
      <c r="K200" s="75">
        <f>SUM(I196:I200)</f>
        <v>102217</v>
      </c>
      <c r="L200" s="68">
        <f t="shared" si="22"/>
        <v>118583</v>
      </c>
      <c r="M200" s="86">
        <f t="shared" si="24"/>
        <v>118583</v>
      </c>
      <c r="N200" s="78">
        <v>1</v>
      </c>
      <c r="O200" s="78"/>
      <c r="P200" s="75">
        <v>0</v>
      </c>
      <c r="Q200" s="66">
        <f t="shared" si="23"/>
        <v>118584</v>
      </c>
      <c r="R200" s="79"/>
      <c r="S200" s="78">
        <v>0</v>
      </c>
      <c r="T200" s="65">
        <f t="shared" si="25"/>
        <v>118584</v>
      </c>
      <c r="U200" s="75" t="s">
        <v>594</v>
      </c>
      <c r="V200" s="80" t="s">
        <v>460</v>
      </c>
    </row>
    <row r="201" spans="1:22" s="82" customFormat="1" ht="12.75" customHeight="1">
      <c r="A201" s="81" t="s">
        <v>18</v>
      </c>
      <c r="B201" s="81" t="s">
        <v>19</v>
      </c>
      <c r="C201" s="81" t="s">
        <v>20</v>
      </c>
      <c r="D201" s="72" t="s">
        <v>461</v>
      </c>
      <c r="E201" s="73" t="s">
        <v>462</v>
      </c>
      <c r="F201" s="73" t="s">
        <v>462</v>
      </c>
      <c r="G201" s="74" t="s">
        <v>463</v>
      </c>
      <c r="H201" s="75">
        <v>15377</v>
      </c>
      <c r="I201" s="76">
        <v>3232</v>
      </c>
      <c r="J201" s="77">
        <v>15377</v>
      </c>
      <c r="K201" s="75">
        <v>3232</v>
      </c>
      <c r="L201" s="68">
        <f aca="true" t="shared" si="26" ref="L201:L206">J201-K201</f>
        <v>12145</v>
      </c>
      <c r="M201" s="86">
        <f t="shared" si="24"/>
        <v>12145</v>
      </c>
      <c r="N201" s="78">
        <v>0</v>
      </c>
      <c r="O201" s="78"/>
      <c r="P201" s="75">
        <v>0</v>
      </c>
      <c r="Q201" s="66">
        <f aca="true" t="shared" si="27" ref="Q201:Q206">SUM(M201:P201)</f>
        <v>12145</v>
      </c>
      <c r="R201" s="79"/>
      <c r="S201" s="78">
        <v>0</v>
      </c>
      <c r="T201" s="65">
        <f t="shared" si="25"/>
        <v>12145</v>
      </c>
      <c r="U201" s="75" t="s">
        <v>594</v>
      </c>
      <c r="V201" s="80" t="s">
        <v>460</v>
      </c>
    </row>
    <row r="202" spans="1:22" s="82" customFormat="1" ht="12.75" customHeight="1">
      <c r="A202" s="81" t="s">
        <v>18</v>
      </c>
      <c r="B202" s="81" t="s">
        <v>19</v>
      </c>
      <c r="C202" s="81" t="s">
        <v>20</v>
      </c>
      <c r="D202" s="72" t="s">
        <v>464</v>
      </c>
      <c r="E202" s="73" t="s">
        <v>465</v>
      </c>
      <c r="F202" s="73" t="s">
        <v>465</v>
      </c>
      <c r="G202" s="74" t="s">
        <v>466</v>
      </c>
      <c r="H202" s="75">
        <v>473253</v>
      </c>
      <c r="I202" s="76">
        <v>90929</v>
      </c>
      <c r="J202" s="77">
        <v>473253</v>
      </c>
      <c r="K202" s="75">
        <v>90929</v>
      </c>
      <c r="L202" s="68">
        <f t="shared" si="26"/>
        <v>382324</v>
      </c>
      <c r="M202" s="86">
        <f t="shared" si="24"/>
        <v>382324</v>
      </c>
      <c r="N202" s="78">
        <v>0</v>
      </c>
      <c r="O202" s="78"/>
      <c r="P202" s="75">
        <v>0</v>
      </c>
      <c r="Q202" s="66">
        <f t="shared" si="27"/>
        <v>382324</v>
      </c>
      <c r="R202" s="79"/>
      <c r="S202" s="78">
        <v>0</v>
      </c>
      <c r="T202" s="65">
        <f t="shared" si="25"/>
        <v>382324</v>
      </c>
      <c r="U202" s="75" t="s">
        <v>594</v>
      </c>
      <c r="V202" s="80" t="s">
        <v>460</v>
      </c>
    </row>
    <row r="203" spans="1:22" ht="12.75" customHeight="1">
      <c r="A203" s="22" t="s">
        <v>18</v>
      </c>
      <c r="B203" s="22" t="s">
        <v>19</v>
      </c>
      <c r="C203" s="22" t="s">
        <v>20</v>
      </c>
      <c r="D203" s="146" t="s">
        <v>467</v>
      </c>
      <c r="E203" s="147" t="s">
        <v>468</v>
      </c>
      <c r="F203" s="147" t="s">
        <v>469</v>
      </c>
      <c r="G203" s="148" t="s">
        <v>470</v>
      </c>
      <c r="H203" s="149">
        <v>1146</v>
      </c>
      <c r="I203" s="150">
        <v>1146</v>
      </c>
      <c r="J203" s="151">
        <v>0</v>
      </c>
      <c r="K203" s="149">
        <v>0</v>
      </c>
      <c r="L203" s="68">
        <f t="shared" si="26"/>
        <v>0</v>
      </c>
      <c r="M203" s="86">
        <f t="shared" si="24"/>
        <v>0</v>
      </c>
      <c r="N203" s="152">
        <v>0</v>
      </c>
      <c r="O203" s="152"/>
      <c r="P203" s="149">
        <v>0</v>
      </c>
      <c r="Q203" s="66">
        <f t="shared" si="27"/>
        <v>0</v>
      </c>
      <c r="R203" s="153"/>
      <c r="S203" s="78">
        <v>0</v>
      </c>
      <c r="T203" s="65">
        <f t="shared" si="25"/>
        <v>0</v>
      </c>
      <c r="U203" s="75"/>
      <c r="V203" s="154" t="s">
        <v>471</v>
      </c>
    </row>
    <row r="204" spans="1:22" s="82" customFormat="1" ht="12.75" customHeight="1">
      <c r="A204" s="81" t="s">
        <v>18</v>
      </c>
      <c r="B204" s="81" t="s">
        <v>19</v>
      </c>
      <c r="C204" s="81" t="s">
        <v>20</v>
      </c>
      <c r="D204" s="72" t="s">
        <v>467</v>
      </c>
      <c r="E204" s="73" t="s">
        <v>468</v>
      </c>
      <c r="F204" s="73" t="s">
        <v>468</v>
      </c>
      <c r="G204" s="74" t="s">
        <v>472</v>
      </c>
      <c r="H204" s="75">
        <v>79429</v>
      </c>
      <c r="I204" s="76">
        <v>1740</v>
      </c>
      <c r="J204" s="77">
        <f>SUM(H203:H204)</f>
        <v>80575</v>
      </c>
      <c r="K204" s="75">
        <f>SUM(I203:I204)</f>
        <v>2886</v>
      </c>
      <c r="L204" s="68">
        <f t="shared" si="26"/>
        <v>77689</v>
      </c>
      <c r="M204" s="86">
        <f t="shared" si="24"/>
        <v>77689</v>
      </c>
      <c r="N204" s="78">
        <v>0</v>
      </c>
      <c r="O204" s="78"/>
      <c r="P204" s="75">
        <v>0</v>
      </c>
      <c r="Q204" s="66">
        <f t="shared" si="27"/>
        <v>77689</v>
      </c>
      <c r="R204" s="79"/>
      <c r="S204" s="78">
        <v>0</v>
      </c>
      <c r="T204" s="65">
        <f t="shared" si="25"/>
        <v>77689</v>
      </c>
      <c r="U204" s="75" t="s">
        <v>594</v>
      </c>
      <c r="V204" s="80" t="s">
        <v>460</v>
      </c>
    </row>
    <row r="205" spans="1:22" s="82" customFormat="1" ht="12.75" customHeight="1">
      <c r="A205" s="81"/>
      <c r="B205" s="81"/>
      <c r="C205" s="81"/>
      <c r="D205" s="83" t="s">
        <v>473</v>
      </c>
      <c r="E205" s="73" t="s">
        <v>474</v>
      </c>
      <c r="F205" s="73" t="s">
        <v>474</v>
      </c>
      <c r="G205" s="74" t="s">
        <v>532</v>
      </c>
      <c r="H205" s="75">
        <v>0</v>
      </c>
      <c r="I205" s="76">
        <v>0</v>
      </c>
      <c r="J205" s="77">
        <f>SUM(H205:H206)</f>
        <v>739</v>
      </c>
      <c r="K205" s="75">
        <f>SUM(I205:I206)</f>
        <v>739</v>
      </c>
      <c r="L205" s="68">
        <f t="shared" si="26"/>
        <v>0</v>
      </c>
      <c r="M205" s="86">
        <f t="shared" si="24"/>
        <v>0</v>
      </c>
      <c r="N205" s="78">
        <v>0</v>
      </c>
      <c r="O205" s="78"/>
      <c r="P205" s="75">
        <v>0</v>
      </c>
      <c r="Q205" s="66">
        <f t="shared" si="27"/>
        <v>0</v>
      </c>
      <c r="R205" s="79"/>
      <c r="S205" s="78">
        <v>0</v>
      </c>
      <c r="T205" s="65">
        <f t="shared" si="25"/>
        <v>0</v>
      </c>
      <c r="U205" s="75" t="s">
        <v>593</v>
      </c>
      <c r="V205" s="118">
        <v>37987</v>
      </c>
    </row>
    <row r="206" spans="1:24" ht="12.75" customHeight="1">
      <c r="A206" s="22" t="s">
        <v>18</v>
      </c>
      <c r="B206" s="22" t="s">
        <v>19</v>
      </c>
      <c r="C206" s="22" t="s">
        <v>20</v>
      </c>
      <c r="D206" s="155" t="s">
        <v>473</v>
      </c>
      <c r="E206" s="156" t="s">
        <v>474</v>
      </c>
      <c r="F206" s="156" t="s">
        <v>475</v>
      </c>
      <c r="G206" s="157" t="s">
        <v>476</v>
      </c>
      <c r="H206" s="158">
        <v>739</v>
      </c>
      <c r="I206" s="159">
        <v>739</v>
      </c>
      <c r="J206" s="160">
        <v>0</v>
      </c>
      <c r="K206" s="158">
        <v>0</v>
      </c>
      <c r="L206" s="68">
        <f t="shared" si="26"/>
        <v>0</v>
      </c>
      <c r="M206" s="86">
        <f t="shared" si="24"/>
        <v>0</v>
      </c>
      <c r="N206" s="161">
        <v>0</v>
      </c>
      <c r="O206" s="161"/>
      <c r="P206" s="158">
        <v>0</v>
      </c>
      <c r="Q206" s="211">
        <f t="shared" si="27"/>
        <v>0</v>
      </c>
      <c r="R206" s="162"/>
      <c r="S206" s="87">
        <v>0</v>
      </c>
      <c r="T206" s="88">
        <f t="shared" si="25"/>
        <v>0</v>
      </c>
      <c r="U206" s="88"/>
      <c r="V206" s="163" t="s">
        <v>477</v>
      </c>
      <c r="X206" s="24" t="s">
        <v>549</v>
      </c>
    </row>
    <row r="207" spans="1:22" s="82" customFormat="1" ht="12.75" customHeight="1">
      <c r="A207" s="81" t="s">
        <v>18</v>
      </c>
      <c r="B207" s="81" t="s">
        <v>19</v>
      </c>
      <c r="C207" s="81" t="s">
        <v>20</v>
      </c>
      <c r="D207" s="72" t="s">
        <v>153</v>
      </c>
      <c r="E207" s="73" t="s">
        <v>154</v>
      </c>
      <c r="F207" s="73" t="s">
        <v>154</v>
      </c>
      <c r="G207" s="74" t="s">
        <v>155</v>
      </c>
      <c r="H207" s="75">
        <v>1</v>
      </c>
      <c r="I207" s="76">
        <v>104289</v>
      </c>
      <c r="J207" s="77">
        <v>1</v>
      </c>
      <c r="K207" s="75">
        <v>104289</v>
      </c>
      <c r="L207" s="68">
        <f>J207-K207</f>
        <v>-104288</v>
      </c>
      <c r="M207" s="86">
        <f>J207-K207</f>
        <v>-104288</v>
      </c>
      <c r="N207" s="78">
        <v>0</v>
      </c>
      <c r="O207" s="78"/>
      <c r="P207" s="75">
        <v>104288</v>
      </c>
      <c r="Q207" s="66">
        <f>SUM(M207:P207)</f>
        <v>0</v>
      </c>
      <c r="R207" s="79">
        <v>5</v>
      </c>
      <c r="S207" s="78">
        <v>0</v>
      </c>
      <c r="T207" s="65">
        <f>Q207+S207</f>
        <v>0</v>
      </c>
      <c r="U207" s="75"/>
      <c r="V207" s="80" t="s">
        <v>156</v>
      </c>
    </row>
    <row r="208" spans="10:18" ht="12.75" customHeight="1">
      <c r="J208" s="51"/>
      <c r="K208" s="4" t="s">
        <v>549</v>
      </c>
      <c r="L208" s="53"/>
      <c r="R208" s="54"/>
    </row>
    <row r="209" spans="4:22" ht="15" customHeight="1" thickBot="1">
      <c r="D209" s="61"/>
      <c r="E209" s="12"/>
      <c r="F209" s="12"/>
      <c r="G209" s="13" t="s">
        <v>482</v>
      </c>
      <c r="H209" s="52">
        <f aca="true" t="shared" si="28" ref="H209:Q209">SUM(H10:H208)</f>
        <v>54407264</v>
      </c>
      <c r="I209" s="52">
        <f t="shared" si="28"/>
        <v>20277657</v>
      </c>
      <c r="J209" s="52">
        <f t="shared" si="28"/>
        <v>54407264</v>
      </c>
      <c r="K209" s="14">
        <f t="shared" si="28"/>
        <v>20277657</v>
      </c>
      <c r="L209" s="14">
        <f t="shared" si="28"/>
        <v>34129607</v>
      </c>
      <c r="M209" s="14">
        <f t="shared" si="28"/>
        <v>34129607</v>
      </c>
      <c r="N209" s="14">
        <f>SUM(N10:N208)</f>
        <v>4</v>
      </c>
      <c r="O209" s="14">
        <f t="shared" si="28"/>
        <v>79848</v>
      </c>
      <c r="P209" s="14">
        <f t="shared" si="28"/>
        <v>-2451294</v>
      </c>
      <c r="Q209" s="14">
        <f t="shared" si="28"/>
        <v>31758165</v>
      </c>
      <c r="R209" s="55"/>
      <c r="S209" s="14">
        <f>SUM(S10:S208)</f>
        <v>1537733</v>
      </c>
      <c r="T209" s="14">
        <f>SUM(T10:T208)</f>
        <v>33295898</v>
      </c>
      <c r="U209" s="14"/>
      <c r="V209" s="15"/>
    </row>
    <row r="210" spans="9:11" ht="12.75" customHeight="1" thickTop="1">
      <c r="I210" s="50"/>
      <c r="J210" s="50"/>
      <c r="K210" s="50"/>
    </row>
    <row r="211" spans="5:12" ht="12.75" customHeight="1">
      <c r="E211" s="1" t="s">
        <v>548</v>
      </c>
      <c r="H211" s="4">
        <v>54407264</v>
      </c>
      <c r="I211" s="4">
        <v>20277655</v>
      </c>
      <c r="J211" s="4" t="s">
        <v>549</v>
      </c>
      <c r="K211" s="4" t="s">
        <v>549</v>
      </c>
      <c r="L211" s="4">
        <v>34129609</v>
      </c>
    </row>
    <row r="212" ht="12.75" customHeight="1"/>
    <row r="213" spans="5:12" ht="12.75" customHeight="1">
      <c r="E213" s="1" t="s">
        <v>550</v>
      </c>
      <c r="H213" s="4">
        <f>H209-H211</f>
        <v>0</v>
      </c>
      <c r="I213" s="4">
        <f>I209-I211</f>
        <v>2</v>
      </c>
      <c r="J213" s="84" t="s">
        <v>549</v>
      </c>
      <c r="K213" s="4" t="s">
        <v>549</v>
      </c>
      <c r="L213" s="4">
        <f>L209-L211</f>
        <v>-2</v>
      </c>
    </row>
    <row r="214" ht="12.75" customHeight="1"/>
    <row r="215" ht="12.75" customHeight="1"/>
    <row r="216" ht="12.75" customHeight="1">
      <c r="D216" s="1" t="s">
        <v>602</v>
      </c>
    </row>
    <row r="217" ht="12.75" customHeight="1"/>
    <row r="218" ht="12.75" customHeight="1">
      <c r="D218" s="1" t="s">
        <v>605</v>
      </c>
    </row>
    <row r="219" ht="12.75" customHeight="1">
      <c r="D219" s="1" t="s">
        <v>607</v>
      </c>
    </row>
    <row r="220" ht="12.75" customHeight="1">
      <c r="D220" s="1" t="s">
        <v>606</v>
      </c>
    </row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</sheetData>
  <dataValidations count="1">
    <dataValidation type="list" allowBlank="1" showErrorMessage="1" prompt="Insert either COMPLETED, CANCELLED, DELAYED, ON SCHEDULE, ON HOLD" error="Not appropriate for this cell." sqref="U10:U425">
      <formula1>"COMPLETED, CANCELLED, DELAYED, ON SCHEDULE, ON HOLD,"</formula1>
    </dataValidation>
  </dataValidations>
  <printOptions gridLines="1"/>
  <pageMargins left="0" right="0" top="0.75" bottom="0.75" header="0.5" footer="0.5"/>
  <pageSetup fitToHeight="5" horizontalDpi="600" verticalDpi="600" orientation="landscape" paperSize="5" scale="85" r:id="rId3"/>
  <headerFooter alignWithMargins="0">
    <oddFooter>&amp;L&amp;7&amp;T &amp;D&amp;R&amp;7&amp;A 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Allende-Foss, Angel</cp:lastModifiedBy>
  <cp:lastPrinted>2007-04-11T18:34:59Z</cp:lastPrinted>
  <dcterms:created xsi:type="dcterms:W3CDTF">2006-04-06T20:27:54Z</dcterms:created>
  <dcterms:modified xsi:type="dcterms:W3CDTF">2007-04-12T17:43:00Z</dcterms:modified>
  <cp:category/>
  <cp:version/>
  <cp:contentType/>
  <cp:contentStatus/>
</cp:coreProperties>
</file>