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30" windowWidth="9380" windowHeight="4190" firstSheet="2" activeTab="2"/>
  </bookViews>
  <sheets>
    <sheet name="2016 Fiscal Note BHO Fund 1120" sheetId="1" state="hidden" r:id="rId1"/>
    <sheet name="2016 Fiscal Note SA Fund 1260" sheetId="2" state="hidden" r:id="rId2"/>
    <sheet name="2016 Fiscal Note BSK" sheetId="3" r:id="rId3"/>
    <sheet name="2016 Fiscal Note BSK DCHS" sheetId="4" state="hidden" r:id="rId4"/>
    <sheet name="2016 Fiscal Note BSK PH" sheetId="5" state="hidden" r:id="rId5"/>
  </sheets>
  <definedNames>
    <definedName name="_xlnm.Print_Area" localSheetId="0">'2016 Fiscal Note BHO Fund 1120'!$A$1:$G$46</definedName>
    <definedName name="_xlnm.Print_Area" localSheetId="2">'2016 Fiscal Note BSK'!$A$1:$G$48</definedName>
    <definedName name="_xlnm.Print_Area" localSheetId="3">'2016 Fiscal Note BSK DCHS'!$A$1:$G$45</definedName>
    <definedName name="_xlnm.Print_Area" localSheetId="4">'2016 Fiscal Note BSK PH'!$A$1:$G$45</definedName>
    <definedName name="_xlnm.Print_Area" localSheetId="1">'2016 Fiscal Note SA Fund 1260'!$A$1:$G$46</definedName>
  </definedNames>
  <calcPr fullCalcOnLoad="1"/>
</workbook>
</file>

<file path=xl/sharedStrings.xml><?xml version="1.0" encoding="utf-8"?>
<sst xmlns="http://schemas.openxmlformats.org/spreadsheetml/2006/main" count="303" uniqueCount="86">
  <si>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</si>
  <si>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</si>
  <si>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</si>
  <si>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</si>
  <si>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</si>
  <si>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</si>
  <si>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</si>
  <si>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</si>
  <si>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</si>
  <si>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</si>
  <si>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</si>
  <si>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</si>
  <si>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</si>
  <si>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</si>
  <si>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</si>
  <si>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</si>
  <si>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</si>
  <si>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</si>
  <si>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</si>
  <si>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</si>
  <si>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</si>
  <si>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</si>
  <si>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</si>
  <si>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</si>
  <si>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</si>
  <si>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</si>
  <si>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</si>
  <si>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</si>
  <si>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</si>
  <si>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</si>
  <si>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</si>
  <si>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</si>
  <si>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</si>
  <si>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</si>
  <si>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</si>
  <si>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</si>
  <si>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</si>
  <si>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</si>
  <si>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</si>
  <si>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</si>
  <si>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</si>
  <si>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</si>
  <si>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</si>
  <si>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</si>
  <si>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</si>
  <si>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</si>
  <si>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</si>
  <si>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</si>
  <si>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</si>
  <si>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</si>
  <si>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</si>
  <si>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</si>
  <si>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</si>
  <si>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</si>
  <si>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</si>
  <si>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</si>
  <si>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</si>
  <si>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</si>
  <si>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</si>
  <si>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</si>
  <si>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XXXX</t>
  </si>
  <si>
    <t>Other</t>
  </si>
  <si>
    <t>Wages and Benefits</t>
  </si>
  <si>
    <t>Supplies</t>
  </si>
  <si>
    <t>Interfund Transfers</t>
  </si>
  <si>
    <t xml:space="preserve">Best Starts For Kids </t>
  </si>
  <si>
    <t>Date Prepared: 10/26/2015</t>
  </si>
  <si>
    <t>Initial Supplemental Appropriation request for planning costs, election costs and specific health expenditures as approved by Council in Ordinance 18088, Section 5.</t>
  </si>
  <si>
    <t>Public Health</t>
  </si>
  <si>
    <t>Interfund Transfer</t>
  </si>
  <si>
    <t>Vehicles</t>
  </si>
  <si>
    <t>Contracts</t>
  </si>
  <si>
    <t>PHSKC</t>
  </si>
  <si>
    <t>Note Prepared By:  PH Staff</t>
  </si>
  <si>
    <t>Christopher McGowen</t>
  </si>
  <si>
    <t>Affected Agency and/or Agencies:   KC DCHS, PHSKC</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</si>
  <si>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</si>
  <si>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Initial Supplemental Appropriation request for planning costs and specific health expenditures as approved by Council in Ordinance 18088, Section 5.</t>
  </si>
  <si>
    <t>This fiscal note requests additional appropriation for Public Health to carry out the planning for Best Starts for Kids and administer specific health programs as approved in Ordinance 18088, Section 5.</t>
  </si>
  <si>
    <t>Central Rates</t>
  </si>
  <si>
    <t>Steve Andryszewski &amp; Alex Yoon</t>
  </si>
  <si>
    <t>DCHS &amp; PH Staff</t>
  </si>
  <si>
    <t xml:space="preserve">Date Prepared: </t>
  </si>
  <si>
    <t xml:space="preserve">Note Prepared By: </t>
  </si>
  <si>
    <t>Supplemental appropriation request for expenditure authority to implement the proposed Best Starts for Kids Implementation Plan, as directed by Council in Ordinance 18088, Section 8C.</t>
  </si>
  <si>
    <t>This fiscal note represents a 2016 appropriation request of $4,832,000 for DCHS Best Starts for Kids (BSK), which includes $789,000 for an interfund transfer to Department of Public Health and $117,000 for an interfund transfer to Elections, to implement the Best Starts for Kids (BSK) programming in 2016 as approved in Ordinance 18088.
All expenditures listed are supported by the BSK levy lid lift. Only interfund transfers to Funds 2464 and 1800 are shown, since collection of levy revenues was previously approved.
2015/2016 biennial amounts represent total planned 2015/2016 expenditures minus any expenditures and revenue previously appropriated in ordinances 18207, 18239, and 18287.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</si>
</sst>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0.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19" xfId="0" applyFont="1" applyBorder="1" applyAlignment="1">
      <alignment horizontal="left" wrapText="1"/>
    </xf>
    <xf numFmtId="167" fontId="4" fillId="0" borderId="32" xfId="42" applyNumberFormat="1" applyFont="1" applyBorder="1" applyAlignment="1">
      <alignment/>
    </xf>
    <xf numFmtId="167" fontId="4" fillId="0" borderId="33" xfId="42" applyNumberFormat="1" applyFont="1" applyBorder="1" applyAlignment="1">
      <alignment/>
    </xf>
    <xf numFmtId="14" fontId="4" fillId="0" borderId="16" xfId="0" applyNumberFormat="1" applyFont="1" applyBorder="1" applyAlignment="1">
      <alignment/>
    </xf>
    <xf numFmtId="3" fontId="4" fillId="0" borderId="32" xfId="0" applyNumberFormat="1" applyFont="1" applyBorder="1" applyAlignment="1">
      <alignment wrapText="1"/>
    </xf>
    <xf numFmtId="3" fontId="4" fillId="0" borderId="33" xfId="0" applyNumberFormat="1" applyFont="1" applyBorder="1" applyAlignment="1">
      <alignment wrapText="1"/>
    </xf>
    <xf numFmtId="0" fontId="4" fillId="0" borderId="24"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wrapText="1"/>
    </xf>
    <xf numFmtId="0" fontId="4" fillId="0" borderId="29" xfId="0" applyFont="1" applyFill="1" applyBorder="1" applyAlignment="1">
      <alignment/>
    </xf>
    <xf numFmtId="0" fontId="4" fillId="0" borderId="30" xfId="0" applyFont="1" applyFill="1" applyBorder="1" applyAlignment="1">
      <alignment/>
    </xf>
    <xf numFmtId="0" fontId="4" fillId="0" borderId="24" xfId="56" applyFont="1" applyFill="1" applyBorder="1">
      <alignment/>
      <protection/>
    </xf>
    <xf numFmtId="3" fontId="4" fillId="0" borderId="0" xfId="0" applyNumberFormat="1" applyFont="1" applyFill="1" applyBorder="1" applyAlignment="1">
      <alignment wrapText="1"/>
    </xf>
    <xf numFmtId="3" fontId="4" fillId="0" borderId="0" xfId="0" applyNumberFormat="1" applyFont="1" applyFill="1" applyBorder="1" applyAlignment="1">
      <alignment/>
    </xf>
    <xf numFmtId="169" fontId="0" fillId="0" borderId="0" xfId="0" applyNumberFormat="1" applyAlignment="1">
      <alignment/>
    </xf>
    <xf numFmtId="0" fontId="4" fillId="0" borderId="29" xfId="56" applyFont="1" applyFill="1" applyBorder="1">
      <alignment/>
      <protection/>
    </xf>
    <xf numFmtId="14" fontId="4" fillId="0" borderId="0" xfId="0" applyNumberFormat="1" applyFont="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5" xfId="0" applyFont="1" applyBorder="1" applyAlignment="1">
      <alignment horizontal="left" wrapText="1"/>
    </xf>
    <xf numFmtId="0" fontId="4" fillId="0" borderId="45"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7"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8" t="s">
        <v>50</v>
      </c>
      <c r="B12" s="89"/>
      <c r="C12" s="89"/>
      <c r="D12" s="89"/>
      <c r="E12" s="89"/>
      <c r="F12" s="89"/>
      <c r="G12" s="90"/>
      <c r="I12" s="53"/>
    </row>
    <row r="13" spans="1:7" ht="35.25" customHeight="1" thickBot="1">
      <c r="A13" s="91"/>
      <c r="B13" s="92"/>
      <c r="C13" s="92"/>
      <c r="D13" s="92"/>
      <c r="E13" s="92"/>
      <c r="F13" s="92"/>
      <c r="G13" s="93"/>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6" t="s">
        <v>54</v>
      </c>
      <c r="B44" s="96"/>
      <c r="C44" s="96"/>
      <c r="D44" s="96"/>
      <c r="E44" s="96"/>
      <c r="F44" s="96"/>
      <c r="G44" s="96"/>
      <c r="H44" s="28"/>
      <c r="I44" s="28"/>
    </row>
    <row r="45" spans="1:9" ht="18" customHeight="1">
      <c r="A45" s="96"/>
      <c r="B45" s="96"/>
      <c r="C45" s="96"/>
      <c r="D45" s="96"/>
      <c r="E45" s="96"/>
      <c r="F45" s="96"/>
      <c r="G45" s="96"/>
      <c r="H45" s="28"/>
      <c r="I45" s="28"/>
    </row>
    <row r="46" spans="1:9" ht="18" customHeight="1">
      <c r="A46" s="96"/>
      <c r="B46" s="96"/>
      <c r="C46" s="96"/>
      <c r="D46" s="96"/>
      <c r="E46" s="96"/>
      <c r="F46" s="96"/>
      <c r="G46" s="96"/>
      <c r="H46" s="28"/>
      <c r="I46" s="28"/>
    </row>
    <row r="47" spans="1:9" ht="18" customHeight="1">
      <c r="A47" s="97"/>
      <c r="B47" s="97"/>
      <c r="C47" s="97"/>
      <c r="D47" s="97"/>
      <c r="E47" s="97"/>
      <c r="F47" s="97"/>
      <c r="G47" s="97"/>
      <c r="H47" s="28"/>
      <c r="I47" s="28"/>
    </row>
    <row r="48" spans="1:9" ht="18" customHeight="1">
      <c r="A48" s="39" t="s">
        <v>25</v>
      </c>
      <c r="B48" s="13"/>
      <c r="C48" s="13"/>
      <c r="D48" s="13"/>
      <c r="E48" s="68"/>
      <c r="F48" s="68"/>
      <c r="G48" s="68"/>
      <c r="H48" s="28"/>
      <c r="I48" s="28"/>
    </row>
    <row r="49" spans="1:9" ht="42" customHeight="1">
      <c r="A49" s="94" t="s">
        <v>19</v>
      </c>
      <c r="B49" s="95"/>
      <c r="C49" s="95"/>
      <c r="D49" s="95"/>
      <c r="E49" s="95"/>
      <c r="F49" s="95"/>
      <c r="G49" s="95"/>
      <c r="H49" s="28"/>
      <c r="I49" s="28"/>
    </row>
    <row r="50" spans="1:7" ht="13.5">
      <c r="A50" s="13" t="s">
        <v>20</v>
      </c>
      <c r="B50" s="13"/>
      <c r="C50" s="13"/>
      <c r="D50" s="13"/>
      <c r="E50" s="13"/>
      <c r="F50" s="13"/>
      <c r="G50" s="13"/>
    </row>
    <row r="51" spans="1:7" ht="28.5" customHeight="1">
      <c r="A51" s="96" t="s">
        <v>22</v>
      </c>
      <c r="B51" s="96"/>
      <c r="C51" s="96"/>
      <c r="D51" s="96"/>
      <c r="E51" s="96"/>
      <c r="F51" s="96"/>
      <c r="G51" s="96"/>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8" t="s">
        <v>48</v>
      </c>
      <c r="B12" s="89"/>
      <c r="C12" s="89"/>
      <c r="D12" s="89"/>
      <c r="E12" s="89"/>
      <c r="F12" s="89"/>
      <c r="G12" s="90"/>
      <c r="I12" s="53"/>
    </row>
    <row r="13" spans="1:7" ht="35.25" customHeight="1" thickBot="1">
      <c r="A13" s="91"/>
      <c r="B13" s="92"/>
      <c r="C13" s="92"/>
      <c r="D13" s="92"/>
      <c r="E13" s="92"/>
      <c r="F13" s="92"/>
      <c r="G13" s="93"/>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4" t="s">
        <v>56</v>
      </c>
      <c r="B44" s="94"/>
      <c r="C44" s="94"/>
      <c r="D44" s="94"/>
      <c r="E44" s="94"/>
      <c r="F44" s="94"/>
      <c r="G44" s="94"/>
      <c r="H44" s="28"/>
      <c r="I44" s="28"/>
    </row>
    <row r="45" spans="1:9" ht="18" customHeight="1">
      <c r="A45" s="94"/>
      <c r="B45" s="94"/>
      <c r="C45" s="94"/>
      <c r="D45" s="94"/>
      <c r="E45" s="94"/>
      <c r="F45" s="94"/>
      <c r="G45" s="94"/>
      <c r="H45" s="28"/>
      <c r="I45" s="28"/>
    </row>
    <row r="46" spans="1:9" ht="18" customHeight="1">
      <c r="A46" s="94"/>
      <c r="B46" s="94"/>
      <c r="C46" s="94"/>
      <c r="D46" s="94"/>
      <c r="E46" s="94"/>
      <c r="F46" s="94"/>
      <c r="G46" s="94"/>
      <c r="H46" s="28"/>
      <c r="I46" s="28"/>
    </row>
    <row r="47" spans="1:9" ht="18" customHeight="1">
      <c r="A47" s="98"/>
      <c r="B47" s="98"/>
      <c r="C47" s="98"/>
      <c r="D47" s="98"/>
      <c r="E47" s="98"/>
      <c r="F47" s="98"/>
      <c r="G47" s="98"/>
      <c r="H47" s="28"/>
      <c r="I47" s="28"/>
    </row>
    <row r="48" spans="1:9" ht="18" customHeight="1">
      <c r="A48" s="39" t="s">
        <v>25</v>
      </c>
      <c r="B48" s="13"/>
      <c r="C48" s="13"/>
      <c r="D48" s="13"/>
      <c r="E48" s="68"/>
      <c r="F48" s="68"/>
      <c r="G48" s="68"/>
      <c r="H48" s="28"/>
      <c r="I48" s="28"/>
    </row>
    <row r="49" spans="1:9" ht="42" customHeight="1">
      <c r="A49" s="94" t="s">
        <v>19</v>
      </c>
      <c r="B49" s="95"/>
      <c r="C49" s="95"/>
      <c r="D49" s="95"/>
      <c r="E49" s="95"/>
      <c r="F49" s="95"/>
      <c r="G49" s="95"/>
      <c r="H49" s="28"/>
      <c r="I49" s="28"/>
    </row>
    <row r="50" spans="1:7" ht="13.5">
      <c r="A50" s="13" t="s">
        <v>20</v>
      </c>
      <c r="B50" s="13"/>
      <c r="C50" s="13"/>
      <c r="D50" s="13"/>
      <c r="E50" s="13"/>
      <c r="F50" s="13"/>
      <c r="G50" s="13"/>
    </row>
    <row r="51" spans="1:7" ht="28.5" customHeight="1">
      <c r="A51" s="96" t="s">
        <v>22</v>
      </c>
      <c r="B51" s="96"/>
      <c r="C51" s="96"/>
      <c r="D51" s="96"/>
      <c r="E51" s="96"/>
      <c r="F51" s="96"/>
      <c r="G51" s="96"/>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34"/>
  <sheetViews>
    <sheetView tabSelected="1" workbookViewId="0" topLeftCell="A43">
      <selection activeCell="A56" sqref="A56:G56"/>
    </sheetView>
  </sheetViews>
  <sheetFormatPr defaultColWidth="9.140625" defaultRowHeight="12.75"/>
  <cols>
    <col min="1" max="1" width="20.28125" style="0" customWidth="1"/>
    <col min="2" max="2" width="17.8515625" style="0" customWidth="1"/>
    <col min="3" max="3" width="15.7109375" style="0" customWidth="1"/>
    <col min="4" max="4" width="17.57421875" style="0" bestFit="1" customWidth="1"/>
    <col min="5" max="7" width="15.7109375" style="0" customWidth="1"/>
    <col min="9" max="9" width="12.00390625" style="0" customWidth="1"/>
    <col min="10" max="10" width="15.140625" style="0" hidden="1" customWidth="1"/>
    <col min="11" max="11" width="14.00390625" style="0" hidden="1"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83</v>
      </c>
      <c r="B6" s="13" t="s">
        <v>81</v>
      </c>
      <c r="C6" s="13"/>
      <c r="D6" s="13"/>
      <c r="E6" s="13"/>
      <c r="F6" s="13"/>
      <c r="G6" s="14"/>
    </row>
    <row r="7" spans="1:7" ht="18" customHeight="1">
      <c r="A7" s="12" t="s">
        <v>82</v>
      </c>
      <c r="B7" s="87">
        <v>42496</v>
      </c>
      <c r="C7" s="13"/>
      <c r="D7" s="13"/>
      <c r="E7" s="13"/>
      <c r="F7" s="13"/>
      <c r="G7" s="14"/>
    </row>
    <row r="8" spans="1:7" ht="18" customHeight="1">
      <c r="A8" s="12" t="s">
        <v>1</v>
      </c>
      <c r="B8" s="13" t="s">
        <v>80</v>
      </c>
      <c r="D8" s="13"/>
      <c r="E8" s="13"/>
      <c r="F8" s="13"/>
      <c r="G8" s="14"/>
    </row>
    <row r="9" spans="1:7" ht="18" customHeight="1" thickBot="1">
      <c r="A9" s="15" t="s">
        <v>14</v>
      </c>
      <c r="B9" s="74">
        <v>42514</v>
      </c>
      <c r="C9" s="74"/>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8" t="s">
        <v>84</v>
      </c>
      <c r="B12" s="89"/>
      <c r="C12" s="89"/>
      <c r="D12" s="89"/>
      <c r="E12" s="89"/>
      <c r="F12" s="89"/>
      <c r="G12" s="90"/>
      <c r="I12" s="53"/>
    </row>
    <row r="13" spans="1:7" ht="35.25" customHeight="1" thickBot="1">
      <c r="A13" s="91"/>
      <c r="B13" s="92"/>
      <c r="C13" s="92"/>
      <c r="D13" s="92"/>
      <c r="E13" s="92"/>
      <c r="F13" s="92"/>
      <c r="G13" s="93"/>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2464</v>
      </c>
      <c r="D17" s="71" t="s">
        <v>69</v>
      </c>
      <c r="E17" s="20"/>
      <c r="F17" s="20">
        <v>10000000</v>
      </c>
      <c r="G17" s="64">
        <v>5833000</v>
      </c>
    </row>
    <row r="18" spans="1:7" ht="18" customHeight="1">
      <c r="A18" s="33" t="s">
        <v>68</v>
      </c>
      <c r="B18" s="19"/>
      <c r="C18" s="56">
        <v>1800</v>
      </c>
      <c r="D18" s="71" t="s">
        <v>69</v>
      </c>
      <c r="E18" s="20">
        <v>789000</v>
      </c>
      <c r="F18" s="20">
        <v>56287000</v>
      </c>
      <c r="G18" s="64">
        <v>68654000</v>
      </c>
    </row>
    <row r="19" spans="1:7" ht="18" customHeight="1">
      <c r="A19" s="33"/>
      <c r="B19" s="19"/>
      <c r="C19" s="57"/>
      <c r="D19" s="71"/>
      <c r="E19" s="20"/>
      <c r="F19" s="20"/>
      <c r="G19" s="64"/>
    </row>
    <row r="20" spans="1:7" ht="18" customHeight="1">
      <c r="A20" s="33"/>
      <c r="B20" s="19"/>
      <c r="C20" s="56"/>
      <c r="D20" s="71"/>
      <c r="E20" s="20"/>
      <c r="F20" s="21"/>
      <c r="G20" s="65"/>
    </row>
    <row r="21" spans="1:7" ht="18" customHeight="1">
      <c r="A21" s="33"/>
      <c r="B21" s="19"/>
      <c r="C21" s="56"/>
      <c r="D21" s="71"/>
      <c r="E21" s="20"/>
      <c r="F21" s="20"/>
      <c r="G21" s="64"/>
    </row>
    <row r="22" spans="1:7" ht="18" customHeight="1">
      <c r="A22" s="33"/>
      <c r="B22" s="19"/>
      <c r="C22" s="56"/>
      <c r="D22" s="71"/>
      <c r="E22" s="20"/>
      <c r="F22" s="21"/>
      <c r="G22" s="65"/>
    </row>
    <row r="23" spans="1:10" ht="18" customHeight="1" thickBot="1">
      <c r="A23" s="34"/>
      <c r="B23" s="35" t="s">
        <v>3</v>
      </c>
      <c r="C23" s="59"/>
      <c r="D23" s="59"/>
      <c r="E23" s="48">
        <f>SUM(E17:E22)</f>
        <v>789000</v>
      </c>
      <c r="F23" s="48">
        <f>SUM(F17:F22)</f>
        <v>66287000</v>
      </c>
      <c r="G23" s="63">
        <f>SUM(G17:G22)</f>
        <v>74487000</v>
      </c>
      <c r="J23">
        <v>139077803</v>
      </c>
    </row>
    <row r="24" spans="1:7" ht="18" customHeight="1">
      <c r="A24" s="18"/>
      <c r="B24" s="18"/>
      <c r="C24" s="60"/>
      <c r="D24" s="60"/>
      <c r="E24" s="22"/>
      <c r="F24" s="22"/>
      <c r="G24" s="22"/>
    </row>
    <row r="25" spans="1:10" ht="18" customHeight="1" thickBot="1">
      <c r="A25" s="39" t="s">
        <v>41</v>
      </c>
      <c r="B25" s="13"/>
      <c r="C25" s="61"/>
      <c r="D25" s="60"/>
      <c r="E25" s="18"/>
      <c r="F25" s="18"/>
      <c r="G25" s="18"/>
      <c r="J25">
        <v>123319000</v>
      </c>
    </row>
    <row r="26" spans="1:7" ht="16.5" customHeight="1">
      <c r="A26" s="30" t="s">
        <v>15</v>
      </c>
      <c r="B26" s="31"/>
      <c r="C26" s="49" t="s">
        <v>7</v>
      </c>
      <c r="D26" s="32" t="s">
        <v>5</v>
      </c>
      <c r="E26" s="49" t="str">
        <f>E16</f>
        <v>2015/2016</v>
      </c>
      <c r="F26" s="49" t="str">
        <f>F16</f>
        <v>2017/2018</v>
      </c>
      <c r="G26" s="62" t="str">
        <f>G16</f>
        <v>2019/2020</v>
      </c>
    </row>
    <row r="27" spans="1:11" ht="18" customHeight="1">
      <c r="A27" s="33" t="s">
        <v>46</v>
      </c>
      <c r="B27" s="23"/>
      <c r="C27" s="56">
        <v>1480</v>
      </c>
      <c r="D27" s="56" t="s">
        <v>46</v>
      </c>
      <c r="E27" s="51">
        <v>-4832000</v>
      </c>
      <c r="F27" s="51">
        <f>ROUND(-136353133,-3)</f>
        <v>-136353000</v>
      </c>
      <c r="G27" s="66">
        <v>-156896000</v>
      </c>
      <c r="I27" s="28"/>
      <c r="J27">
        <v>-68265000</v>
      </c>
      <c r="K27">
        <v>-82299500</v>
      </c>
    </row>
    <row r="28" spans="1:9" ht="18" customHeight="1">
      <c r="A28" s="33" t="s">
        <v>46</v>
      </c>
      <c r="B28" s="23"/>
      <c r="C28" s="56">
        <v>2464</v>
      </c>
      <c r="D28" s="56" t="s">
        <v>46</v>
      </c>
      <c r="E28" s="51"/>
      <c r="F28" s="51">
        <v>-10000000</v>
      </c>
      <c r="G28" s="66">
        <v>-5833000</v>
      </c>
      <c r="I28" s="28"/>
    </row>
    <row r="29" spans="1:11" ht="18" customHeight="1">
      <c r="A29" s="33" t="s">
        <v>68</v>
      </c>
      <c r="B29" s="23"/>
      <c r="C29" s="56">
        <v>1800</v>
      </c>
      <c r="D29" s="79" t="s">
        <v>72</v>
      </c>
      <c r="E29" s="20">
        <v>-789000</v>
      </c>
      <c r="F29" s="20">
        <f>ROUND(-56287303,-3)</f>
        <v>-56287000</v>
      </c>
      <c r="G29" s="64">
        <f>ROUND(-68653599,-3)</f>
        <v>-68654000</v>
      </c>
      <c r="J29" s="84">
        <v>2113523</v>
      </c>
      <c r="K29" s="84">
        <v>2241753</v>
      </c>
    </row>
    <row r="30" spans="1:11" ht="18" customHeight="1">
      <c r="A30" s="33"/>
      <c r="B30" s="23"/>
      <c r="C30" s="56"/>
      <c r="D30" s="79"/>
      <c r="E30" s="20"/>
      <c r="F30" s="20"/>
      <c r="G30" s="64"/>
      <c r="J30" s="84"/>
      <c r="K30" s="84"/>
    </row>
    <row r="31" spans="1:11" ht="18" customHeight="1">
      <c r="A31" s="33"/>
      <c r="B31" s="23"/>
      <c r="C31" s="56"/>
      <c r="D31" s="79"/>
      <c r="E31" s="20"/>
      <c r="F31" s="20"/>
      <c r="G31" s="64"/>
      <c r="J31" s="84"/>
      <c r="K31" s="84"/>
    </row>
    <row r="32" spans="1:11" ht="18" customHeight="1">
      <c r="A32" s="33"/>
      <c r="B32" s="23"/>
      <c r="C32" s="56"/>
      <c r="D32" s="56"/>
      <c r="E32" s="20"/>
      <c r="F32" s="20"/>
      <c r="G32" s="64"/>
      <c r="J32">
        <f>SUM(J27:J29)</f>
        <v>-66151477</v>
      </c>
      <c r="K32">
        <f>SUM(K27:K29)</f>
        <v>-80057747</v>
      </c>
    </row>
    <row r="33" spans="1:11" ht="18" customHeight="1" thickBot="1">
      <c r="A33" s="34"/>
      <c r="B33" s="35" t="s">
        <v>6</v>
      </c>
      <c r="C33" s="59"/>
      <c r="D33" s="59"/>
      <c r="E33" s="48">
        <f>SUM(E27:E32)</f>
        <v>-5621000</v>
      </c>
      <c r="F33" s="48">
        <f>SUM(F27:F32)</f>
        <v>-202640000</v>
      </c>
      <c r="G33" s="63">
        <f>SUM(G27:G32)</f>
        <v>-231383000</v>
      </c>
      <c r="H33" s="47"/>
      <c r="J33">
        <v>2113523</v>
      </c>
      <c r="K33">
        <v>2113523</v>
      </c>
    </row>
    <row r="34" spans="1:11" ht="18" customHeight="1">
      <c r="A34" s="18"/>
      <c r="B34" s="18"/>
      <c r="C34" s="18"/>
      <c r="D34" s="18"/>
      <c r="E34" s="22"/>
      <c r="F34" s="22"/>
      <c r="G34" s="22"/>
      <c r="J34">
        <f>J32+J33</f>
        <v>-64037954</v>
      </c>
      <c r="K34">
        <f>K32+K33</f>
        <v>-77944224</v>
      </c>
    </row>
    <row r="35" spans="1:7" ht="18" customHeight="1" thickBot="1">
      <c r="A35" s="39" t="s">
        <v>16</v>
      </c>
      <c r="B35" s="13"/>
      <c r="C35" s="13"/>
      <c r="D35" s="13"/>
      <c r="E35" s="18"/>
      <c r="F35" s="18"/>
      <c r="G35" s="18"/>
    </row>
    <row r="36" spans="1:11" ht="36" customHeight="1">
      <c r="A36" s="30"/>
      <c r="B36" s="31"/>
      <c r="C36" s="49" t="s">
        <v>7</v>
      </c>
      <c r="D36" s="32" t="s">
        <v>5</v>
      </c>
      <c r="E36" s="49" t="str">
        <f>E16</f>
        <v>2015/2016</v>
      </c>
      <c r="F36" s="32" t="str">
        <f>F16</f>
        <v>2017/2018</v>
      </c>
      <c r="G36" s="67" t="str">
        <f>G16</f>
        <v>2019/2020</v>
      </c>
      <c r="H36" s="26"/>
      <c r="I36" s="26"/>
      <c r="J36">
        <f>J25+J34</f>
        <v>59281046</v>
      </c>
      <c r="K36">
        <v>-149362500</v>
      </c>
    </row>
    <row r="37" spans="1:10" ht="18" customHeight="1">
      <c r="A37" s="33" t="s">
        <v>62</v>
      </c>
      <c r="B37" s="19"/>
      <c r="C37" s="56">
        <v>1480</v>
      </c>
      <c r="D37" s="56" t="s">
        <v>46</v>
      </c>
      <c r="E37" s="51">
        <v>-364000</v>
      </c>
      <c r="F37" s="51">
        <v>-6968000</v>
      </c>
      <c r="G37" s="66">
        <v>-7249000</v>
      </c>
      <c r="H37" s="26"/>
      <c r="J37" s="83"/>
    </row>
    <row r="38" spans="1:10" ht="18" customHeight="1">
      <c r="A38" s="82" t="s">
        <v>79</v>
      </c>
      <c r="B38" s="19"/>
      <c r="C38" s="56">
        <v>1480</v>
      </c>
      <c r="D38" s="56" t="s">
        <v>46</v>
      </c>
      <c r="E38" s="51">
        <v>-82000</v>
      </c>
      <c r="F38" s="75">
        <v>-2585000</v>
      </c>
      <c r="G38" s="76">
        <v>-2689000</v>
      </c>
      <c r="H38" s="26"/>
      <c r="J38" s="85">
        <f>F38/F37</f>
        <v>0.37098163030998854</v>
      </c>
    </row>
    <row r="39" spans="1:8" ht="18" customHeight="1">
      <c r="A39" s="33" t="s">
        <v>63</v>
      </c>
      <c r="B39" s="19"/>
      <c r="C39" s="56">
        <v>1480</v>
      </c>
      <c r="D39" s="56" t="s">
        <v>46</v>
      </c>
      <c r="E39" s="51">
        <v>-12000</v>
      </c>
      <c r="F39" s="51">
        <v>-100000</v>
      </c>
      <c r="G39" s="66">
        <v>-100000</v>
      </c>
      <c r="H39" s="27"/>
    </row>
    <row r="40" spans="1:7" ht="18" customHeight="1">
      <c r="A40" s="77" t="s">
        <v>64</v>
      </c>
      <c r="B40" s="19"/>
      <c r="C40" s="56">
        <v>1480</v>
      </c>
      <c r="D40" s="56" t="s">
        <v>46</v>
      </c>
      <c r="E40" s="51">
        <v>-906000</v>
      </c>
      <c r="F40" s="51">
        <v>-66287000</v>
      </c>
      <c r="G40" s="66">
        <v>-74487000</v>
      </c>
    </row>
    <row r="41" spans="1:10" ht="18" customHeight="1">
      <c r="A41" s="77" t="s">
        <v>71</v>
      </c>
      <c r="B41" s="19"/>
      <c r="C41" s="56">
        <v>1480</v>
      </c>
      <c r="D41" s="56" t="s">
        <v>46</v>
      </c>
      <c r="E41" s="51">
        <f>32000-3500000</f>
        <v>-3468000</v>
      </c>
      <c r="F41" s="51">
        <v>-60413000</v>
      </c>
      <c r="G41" s="66">
        <v>-72371000</v>
      </c>
      <c r="J41">
        <v>28565968</v>
      </c>
    </row>
    <row r="42" spans="1:7" ht="18" customHeight="1">
      <c r="A42" s="86" t="s">
        <v>62</v>
      </c>
      <c r="B42" s="19"/>
      <c r="C42" s="56">
        <v>2464</v>
      </c>
      <c r="D42" s="56" t="s">
        <v>46</v>
      </c>
      <c r="E42" s="51"/>
      <c r="F42" s="75">
        <v>-406000</v>
      </c>
      <c r="G42" s="76">
        <v>-406000</v>
      </c>
    </row>
    <row r="43" spans="1:9" ht="18" customHeight="1">
      <c r="A43" s="82" t="s">
        <v>79</v>
      </c>
      <c r="B43" s="19"/>
      <c r="C43" s="56">
        <v>2464</v>
      </c>
      <c r="D43" s="56" t="s">
        <v>46</v>
      </c>
      <c r="E43" s="51"/>
      <c r="F43" s="75">
        <v>-151000</v>
      </c>
      <c r="G43" s="76">
        <v>-151000</v>
      </c>
      <c r="I43" s="28"/>
    </row>
    <row r="44" spans="1:9" ht="18" customHeight="1">
      <c r="A44" s="82" t="s">
        <v>71</v>
      </c>
      <c r="B44" s="19"/>
      <c r="C44" s="56">
        <v>2464</v>
      </c>
      <c r="D44" s="56" t="s">
        <v>46</v>
      </c>
      <c r="E44" s="51"/>
      <c r="F44" s="75">
        <v>-9443000</v>
      </c>
      <c r="G44" s="76">
        <v>-5276000</v>
      </c>
      <c r="I44" s="28"/>
    </row>
    <row r="45" spans="1:10" ht="18" customHeight="1">
      <c r="A45" s="33" t="s">
        <v>62</v>
      </c>
      <c r="B45" s="78"/>
      <c r="C45" s="57">
        <v>1800</v>
      </c>
      <c r="D45" s="79" t="s">
        <v>72</v>
      </c>
      <c r="E45" s="51">
        <v>-452000</v>
      </c>
      <c r="F45" s="75">
        <v>-13690000</v>
      </c>
      <c r="G45" s="76">
        <v>-17997000</v>
      </c>
      <c r="I45" s="28"/>
      <c r="J45" s="28">
        <v>28565968</v>
      </c>
    </row>
    <row r="46" spans="1:10" ht="18" customHeight="1">
      <c r="A46" s="82" t="s">
        <v>79</v>
      </c>
      <c r="B46" s="78"/>
      <c r="C46" s="57">
        <v>1800</v>
      </c>
      <c r="D46" s="79" t="s">
        <v>72</v>
      </c>
      <c r="E46" s="51">
        <v>-106000</v>
      </c>
      <c r="F46" s="75">
        <v>-8041000</v>
      </c>
      <c r="G46" s="76">
        <v>-10569000</v>
      </c>
      <c r="J46">
        <f>F46/J45</f>
        <v>-0.2814887981391003</v>
      </c>
    </row>
    <row r="47" spans="1:10" ht="18" customHeight="1">
      <c r="A47" s="80" t="s">
        <v>71</v>
      </c>
      <c r="B47" s="81"/>
      <c r="C47" s="57">
        <v>1800</v>
      </c>
      <c r="D47" s="79" t="s">
        <v>72</v>
      </c>
      <c r="E47" s="75">
        <v>-231000</v>
      </c>
      <c r="F47" s="75">
        <v>-34556000</v>
      </c>
      <c r="G47" s="66">
        <v>-40088000</v>
      </c>
      <c r="H47" s="28"/>
      <c r="I47" s="28"/>
      <c r="J47">
        <f>F46/F45</f>
        <v>0.5873630387143901</v>
      </c>
    </row>
    <row r="48" spans="1:9" ht="18" customHeight="1" thickBot="1">
      <c r="A48" s="34" t="s">
        <v>6</v>
      </c>
      <c r="B48" s="35"/>
      <c r="C48" s="35"/>
      <c r="D48" s="38"/>
      <c r="E48" s="48">
        <f>SUM(E37:E47)</f>
        <v>-5621000</v>
      </c>
      <c r="F48" s="48">
        <f>SUM(F37:F47)</f>
        <v>-202640000</v>
      </c>
      <c r="G48" s="63">
        <f>SUM(G37:G47)</f>
        <v>-231383000</v>
      </c>
      <c r="H48" s="28"/>
      <c r="I48" s="28"/>
    </row>
    <row r="49" spans="1:10" ht="18" customHeight="1">
      <c r="A49" s="39" t="s">
        <v>58</v>
      </c>
      <c r="B49" s="13"/>
      <c r="C49" s="13"/>
      <c r="D49" s="13"/>
      <c r="E49" s="68"/>
      <c r="F49" s="68"/>
      <c r="G49" s="68"/>
      <c r="H49" s="28"/>
      <c r="I49" s="28"/>
      <c r="J49">
        <f>J45*(1-0.37)</f>
        <v>17996559.84</v>
      </c>
    </row>
    <row r="50" spans="1:9" ht="18" customHeight="1">
      <c r="A50" s="13" t="s">
        <v>17</v>
      </c>
      <c r="B50" s="13"/>
      <c r="C50" s="13"/>
      <c r="D50" s="13"/>
      <c r="E50" s="68"/>
      <c r="F50" s="68"/>
      <c r="G50" s="68"/>
      <c r="H50" s="28"/>
      <c r="I50" s="28"/>
    </row>
    <row r="51" spans="1:9" ht="33.75" customHeight="1">
      <c r="A51" s="94" t="s">
        <v>85</v>
      </c>
      <c r="B51" s="94"/>
      <c r="C51" s="94"/>
      <c r="D51" s="94"/>
      <c r="E51" s="94"/>
      <c r="F51" s="94"/>
      <c r="G51" s="94"/>
      <c r="H51" s="28"/>
      <c r="I51" s="28"/>
    </row>
    <row r="52" spans="1:7" ht="13.5" customHeight="1">
      <c r="A52" s="94"/>
      <c r="B52" s="94"/>
      <c r="C52" s="94"/>
      <c r="D52" s="94"/>
      <c r="E52" s="94"/>
      <c r="F52" s="94"/>
      <c r="G52" s="94"/>
    </row>
    <row r="53" spans="1:7" ht="28.5" customHeight="1">
      <c r="A53" s="94"/>
      <c r="B53" s="94"/>
      <c r="C53" s="94"/>
      <c r="D53" s="94"/>
      <c r="E53" s="94"/>
      <c r="F53" s="94"/>
      <c r="G53" s="94"/>
    </row>
    <row r="54" spans="1:9" ht="27.75" customHeight="1">
      <c r="A54" s="98"/>
      <c r="B54" s="98"/>
      <c r="C54" s="98"/>
      <c r="D54" s="98"/>
      <c r="E54" s="98"/>
      <c r="F54" s="98"/>
      <c r="G54" s="98"/>
      <c r="H54" s="28"/>
      <c r="I54" s="54"/>
    </row>
    <row r="55" spans="1:7" ht="13.5">
      <c r="A55" s="39" t="s">
        <v>25</v>
      </c>
      <c r="B55" s="13"/>
      <c r="C55" s="13"/>
      <c r="D55" s="13"/>
      <c r="E55" s="68"/>
      <c r="F55" s="68"/>
      <c r="G55" s="68"/>
    </row>
    <row r="56" spans="1:7" ht="51" customHeight="1">
      <c r="A56" s="94" t="s">
        <v>19</v>
      </c>
      <c r="B56" s="94"/>
      <c r="C56" s="94"/>
      <c r="D56" s="94"/>
      <c r="E56" s="94"/>
      <c r="F56" s="94"/>
      <c r="G56" s="94"/>
    </row>
    <row r="57" spans="1:7" ht="13.5">
      <c r="A57" s="13" t="s">
        <v>20</v>
      </c>
      <c r="B57" s="13"/>
      <c r="C57" s="13"/>
      <c r="D57" s="13"/>
      <c r="E57" s="13"/>
      <c r="F57" s="13"/>
      <c r="G57" s="13"/>
    </row>
    <row r="58" spans="1:7" ht="40.5" customHeight="1">
      <c r="A58" s="96" t="s">
        <v>59</v>
      </c>
      <c r="B58" s="96"/>
      <c r="C58" s="96"/>
      <c r="D58" s="96"/>
      <c r="E58" s="96"/>
      <c r="F58" s="96"/>
      <c r="G58" s="96"/>
    </row>
    <row r="59" spans="1:7" ht="13.5">
      <c r="A59" s="13" t="s">
        <v>21</v>
      </c>
      <c r="B59" s="13"/>
      <c r="C59" s="13"/>
      <c r="D59" s="13"/>
      <c r="E59" s="13"/>
      <c r="F59" s="13"/>
      <c r="G59" s="13"/>
    </row>
    <row r="60" spans="1:7" ht="13.5">
      <c r="A60" s="13" t="s">
        <v>23</v>
      </c>
      <c r="B60" s="13"/>
      <c r="C60" s="13"/>
      <c r="D60" s="13"/>
      <c r="E60" s="13"/>
      <c r="F60" s="13"/>
      <c r="G60" s="13"/>
    </row>
    <row r="61" spans="1:7" ht="13.5">
      <c r="A61" s="13" t="s">
        <v>24</v>
      </c>
      <c r="B61" s="13"/>
      <c r="C61" s="13"/>
      <c r="D61" s="13"/>
      <c r="E61" s="13"/>
      <c r="F61" s="13"/>
      <c r="G61" s="13"/>
    </row>
    <row r="62" spans="1:7" ht="13.5">
      <c r="A62" s="13" t="s">
        <v>26</v>
      </c>
      <c r="B62" s="13"/>
      <c r="C62" s="13"/>
      <c r="D62" s="13"/>
      <c r="E62" s="13"/>
      <c r="F62" s="13"/>
      <c r="G62" s="13"/>
    </row>
    <row r="63" spans="1:7" ht="13.5">
      <c r="A63" s="13" t="s">
        <v>27</v>
      </c>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3.5">
      <c r="A82" s="13"/>
      <c r="B82" s="13"/>
      <c r="C82" s="13"/>
      <c r="D82" s="13"/>
      <c r="E82" s="13"/>
      <c r="F82" s="13"/>
      <c r="G82" s="13"/>
    </row>
    <row r="83" spans="1:7" ht="13.5">
      <c r="A83" s="13"/>
      <c r="B83" s="13"/>
      <c r="C83" s="13"/>
      <c r="D83" s="13"/>
      <c r="E83" s="13"/>
      <c r="F83" s="13"/>
      <c r="G83" s="13"/>
    </row>
    <row r="84" spans="1:7" ht="13.5">
      <c r="A84" s="13"/>
      <c r="B84" s="13"/>
      <c r="C84" s="13"/>
      <c r="D84" s="13"/>
      <c r="E84" s="13"/>
      <c r="F84" s="13"/>
      <c r="G84" s="1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row r="428" spans="1:7" ht="12">
      <c r="A428" s="53"/>
      <c r="B428" s="53"/>
      <c r="C428" s="53"/>
      <c r="D428" s="53"/>
      <c r="E428" s="53"/>
      <c r="F428" s="53"/>
      <c r="G428" s="53"/>
    </row>
    <row r="429" spans="1:7" ht="12">
      <c r="A429" s="53"/>
      <c r="B429" s="53"/>
      <c r="C429" s="53"/>
      <c r="D429" s="53"/>
      <c r="E429" s="53"/>
      <c r="F429" s="53"/>
      <c r="G429" s="53"/>
    </row>
    <row r="430" spans="1:7" ht="12">
      <c r="A430" s="53"/>
      <c r="B430" s="53"/>
      <c r="C430" s="53"/>
      <c r="D430" s="53"/>
      <c r="E430" s="53"/>
      <c r="F430" s="53"/>
      <c r="G430" s="53"/>
    </row>
    <row r="431" spans="1:7" ht="12">
      <c r="A431" s="53"/>
      <c r="B431" s="53"/>
      <c r="C431" s="53"/>
      <c r="D431" s="53"/>
      <c r="E431" s="53"/>
      <c r="F431" s="53"/>
      <c r="G431" s="53"/>
    </row>
    <row r="432" spans="1:7" ht="12">
      <c r="A432" s="53"/>
      <c r="B432" s="53"/>
      <c r="C432" s="53"/>
      <c r="D432" s="53"/>
      <c r="E432" s="53"/>
      <c r="F432" s="53"/>
      <c r="G432" s="53"/>
    </row>
    <row r="433" spans="1:7" ht="12">
      <c r="A433" s="53"/>
      <c r="B433" s="53"/>
      <c r="C433" s="53"/>
      <c r="D433" s="53"/>
      <c r="E433" s="53"/>
      <c r="F433" s="53"/>
      <c r="G433" s="53"/>
    </row>
    <row r="434" spans="1:7" ht="12">
      <c r="A434" s="53"/>
      <c r="B434" s="53"/>
      <c r="C434" s="53"/>
      <c r="D434" s="53"/>
      <c r="E434" s="53"/>
      <c r="F434" s="53"/>
      <c r="G434" s="53"/>
    </row>
  </sheetData>
  <sheetProtection/>
  <mergeCells count="4">
    <mergeCell ref="A12:G13"/>
    <mergeCell ref="A56:G56"/>
    <mergeCell ref="A51:G54"/>
    <mergeCell ref="A58:G58"/>
  </mergeCells>
  <printOptions/>
  <pageMargins left="0.77" right="0.75" top="1" bottom="1" header="0.5" footer="0.5"/>
  <pageSetup fitToHeight="1" fitToWidth="1" horizontalDpi="600" verticalDpi="600" orientation="portrait" scale="75"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30</v>
      </c>
      <c r="B6" s="13"/>
      <c r="C6" s="13"/>
      <c r="D6" s="13"/>
      <c r="E6" s="13"/>
      <c r="F6" s="13"/>
      <c r="G6" s="14"/>
    </row>
    <row r="7" spans="1:7" ht="18" customHeight="1">
      <c r="A7" s="12" t="s">
        <v>66</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8" t="s">
        <v>67</v>
      </c>
      <c r="B12" s="89"/>
      <c r="C12" s="89"/>
      <c r="D12" s="89"/>
      <c r="E12" s="89"/>
      <c r="F12" s="89"/>
      <c r="G12" s="90"/>
      <c r="I12" s="53"/>
    </row>
    <row r="13" spans="1:7" ht="35.25" customHeight="1" thickBot="1">
      <c r="A13" s="91"/>
      <c r="B13" s="92"/>
      <c r="C13" s="92"/>
      <c r="D13" s="92"/>
      <c r="E13" s="92"/>
      <c r="F13" s="92"/>
      <c r="G13" s="93"/>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-6951000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94" t="s">
        <v>76</v>
      </c>
      <c r="B48" s="94"/>
      <c r="C48" s="94"/>
      <c r="D48" s="94"/>
      <c r="E48" s="94"/>
      <c r="F48" s="94"/>
      <c r="G48" s="94"/>
      <c r="H48" s="28"/>
      <c r="I48" s="28"/>
    </row>
    <row r="49" spans="1:7" ht="13.5" customHeight="1">
      <c r="A49" s="94"/>
      <c r="B49" s="94"/>
      <c r="C49" s="94"/>
      <c r="D49" s="94"/>
      <c r="E49" s="94"/>
      <c r="F49" s="94"/>
      <c r="G49" s="94"/>
    </row>
    <row r="50" spans="1:7" ht="28.5" customHeight="1">
      <c r="A50" s="94"/>
      <c r="B50" s="94"/>
      <c r="C50" s="94"/>
      <c r="D50" s="94"/>
      <c r="E50" s="94"/>
      <c r="F50" s="94"/>
      <c r="G50" s="94"/>
    </row>
    <row r="51" spans="1:9" ht="13.5" customHeight="1">
      <c r="A51" s="98"/>
      <c r="B51" s="98"/>
      <c r="C51" s="98"/>
      <c r="D51" s="98"/>
      <c r="E51" s="98"/>
      <c r="F51" s="98"/>
      <c r="G51" s="98"/>
      <c r="H51" s="28"/>
      <c r="I51" s="54"/>
    </row>
    <row r="52" spans="1:7" ht="13.5">
      <c r="A52" s="39" t="s">
        <v>25</v>
      </c>
      <c r="B52" s="13"/>
      <c r="C52" s="13"/>
      <c r="D52" s="13"/>
      <c r="E52" s="68"/>
      <c r="F52" s="68"/>
      <c r="G52" s="68"/>
    </row>
    <row r="53" spans="1:7" ht="51" customHeight="1">
      <c r="A53" s="94" t="s">
        <v>19</v>
      </c>
      <c r="B53" s="94"/>
      <c r="C53" s="94"/>
      <c r="D53" s="94"/>
      <c r="E53" s="94"/>
      <c r="F53" s="94"/>
      <c r="G53" s="94"/>
    </row>
    <row r="54" spans="1:7" ht="13.5">
      <c r="A54" s="13" t="s">
        <v>20</v>
      </c>
      <c r="B54" s="13"/>
      <c r="C54" s="13"/>
      <c r="D54" s="13"/>
      <c r="E54" s="13"/>
      <c r="F54" s="13"/>
      <c r="G54" s="13"/>
    </row>
    <row r="55" spans="1:7" ht="40.5" customHeight="1">
      <c r="A55" s="96" t="s">
        <v>59</v>
      </c>
      <c r="B55" s="96"/>
      <c r="C55" s="96"/>
      <c r="D55" s="96"/>
      <c r="E55" s="96"/>
      <c r="F55" s="96"/>
      <c r="G55" s="96"/>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row r="428" spans="1:7" ht="12">
      <c r="A428" s="53"/>
      <c r="B428" s="53"/>
      <c r="C428" s="53"/>
      <c r="D428" s="53"/>
      <c r="E428" s="53"/>
      <c r="F428" s="53"/>
      <c r="G428" s="53"/>
    </row>
    <row r="429" spans="1:7" ht="12">
      <c r="A429" s="53"/>
      <c r="B429" s="53"/>
      <c r="C429" s="53"/>
      <c r="D429" s="53"/>
      <c r="E429" s="53"/>
      <c r="F429" s="53"/>
      <c r="G429" s="53"/>
    </row>
    <row r="430" spans="1:7" ht="12">
      <c r="A430" s="53"/>
      <c r="B430" s="53"/>
      <c r="C430" s="53"/>
      <c r="D430" s="53"/>
      <c r="E430" s="53"/>
      <c r="F430" s="53"/>
      <c r="G430" s="53"/>
    </row>
    <row r="431" spans="1:7" ht="12">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73</v>
      </c>
      <c r="B6" s="13"/>
      <c r="C6" s="13"/>
      <c r="D6" s="13"/>
      <c r="E6" s="13"/>
      <c r="F6" s="13"/>
      <c r="G6" s="14"/>
    </row>
    <row r="7" spans="1:7" ht="18" customHeight="1">
      <c r="A7" s="12" t="s">
        <v>66</v>
      </c>
      <c r="B7" s="13"/>
      <c r="C7" s="13"/>
      <c r="D7" s="13"/>
      <c r="E7" s="13"/>
      <c r="F7" s="13"/>
      <c r="G7" s="14"/>
    </row>
    <row r="8" spans="1:7" ht="18" customHeight="1">
      <c r="A8" s="12" t="s">
        <v>1</v>
      </c>
      <c r="B8" s="13"/>
      <c r="C8" s="13" t="s">
        <v>74</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8" t="s">
        <v>77</v>
      </c>
      <c r="B12" s="89"/>
      <c r="C12" s="89"/>
      <c r="D12" s="89"/>
      <c r="E12" s="89"/>
      <c r="F12" s="89"/>
      <c r="G12" s="90"/>
      <c r="I12" s="53"/>
    </row>
    <row r="13" spans="1:7" ht="35.25" customHeight="1" thickBot="1">
      <c r="A13" s="91"/>
      <c r="B13" s="92"/>
      <c r="C13" s="92"/>
      <c r="D13" s="92"/>
      <c r="E13" s="92"/>
      <c r="F13" s="92"/>
      <c r="G13" s="93"/>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68</v>
      </c>
      <c r="B17" s="19"/>
      <c r="C17" s="57">
        <v>1800</v>
      </c>
      <c r="D17" s="71" t="s">
        <v>69</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68</v>
      </c>
      <c r="B30" s="23"/>
      <c r="C30" s="56">
        <v>1800</v>
      </c>
      <c r="D30" s="79" t="s">
        <v>72</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78"/>
      <c r="C38" s="57">
        <v>1800</v>
      </c>
      <c r="D38" s="79" t="s">
        <v>72</v>
      </c>
      <c r="E38" s="51">
        <v>-2476000</v>
      </c>
      <c r="F38" s="51"/>
      <c r="G38" s="66"/>
      <c r="H38" s="26"/>
      <c r="I38" s="26"/>
    </row>
    <row r="39" spans="1:9" ht="18" customHeight="1">
      <c r="A39" s="77" t="s">
        <v>63</v>
      </c>
      <c r="B39" s="78"/>
      <c r="C39" s="57">
        <v>1800</v>
      </c>
      <c r="D39" s="79" t="s">
        <v>72</v>
      </c>
      <c r="E39" s="51">
        <f>-9000-35000</f>
        <v>-44000</v>
      </c>
      <c r="F39" s="51"/>
      <c r="G39" s="66"/>
      <c r="H39" s="27"/>
      <c r="I39" s="27"/>
    </row>
    <row r="40" spans="1:7" ht="18" customHeight="1">
      <c r="A40" s="77" t="s">
        <v>70</v>
      </c>
      <c r="B40" s="78"/>
      <c r="C40" s="57">
        <v>1800</v>
      </c>
      <c r="D40" s="79" t="s">
        <v>72</v>
      </c>
      <c r="E40" s="51">
        <v>-12000</v>
      </c>
      <c r="F40" s="51"/>
      <c r="G40" s="66"/>
    </row>
    <row r="41" spans="1:7" ht="18" customHeight="1">
      <c r="A41" s="80" t="s">
        <v>71</v>
      </c>
      <c r="B41" s="81"/>
      <c r="C41" s="57">
        <v>1800</v>
      </c>
      <c r="D41" s="79" t="s">
        <v>72</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-2667000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94" t="s">
        <v>78</v>
      </c>
      <c r="B48" s="94"/>
      <c r="C48" s="94"/>
      <c r="D48" s="94"/>
      <c r="E48" s="94"/>
      <c r="F48" s="94"/>
      <c r="G48" s="94"/>
      <c r="H48" s="28"/>
      <c r="I48" s="28"/>
    </row>
    <row r="49" spans="1:7" ht="13.5" customHeight="1">
      <c r="A49" s="94"/>
      <c r="B49" s="94"/>
      <c r="C49" s="94"/>
      <c r="D49" s="94"/>
      <c r="E49" s="94"/>
      <c r="F49" s="94"/>
      <c r="G49" s="94"/>
    </row>
    <row r="50" spans="1:7" ht="28.5" customHeight="1">
      <c r="A50" s="94"/>
      <c r="B50" s="94"/>
      <c r="C50" s="94"/>
      <c r="D50" s="94"/>
      <c r="E50" s="94"/>
      <c r="F50" s="94"/>
      <c r="G50" s="94"/>
    </row>
    <row r="51" spans="1:9" ht="13.5" customHeight="1">
      <c r="A51" s="98"/>
      <c r="B51" s="98"/>
      <c r="C51" s="98"/>
      <c r="D51" s="98"/>
      <c r="E51" s="98"/>
      <c r="F51" s="98"/>
      <c r="G51" s="98"/>
      <c r="H51" s="28"/>
      <c r="I51" s="54"/>
    </row>
    <row r="52" spans="1:7" ht="13.5">
      <c r="A52" s="39" t="s">
        <v>25</v>
      </c>
      <c r="B52" s="13"/>
      <c r="C52" s="13"/>
      <c r="D52" s="13"/>
      <c r="E52" s="68"/>
      <c r="F52" s="68"/>
      <c r="G52" s="68"/>
    </row>
    <row r="53" spans="1:7" ht="51" customHeight="1">
      <c r="A53" s="94" t="s">
        <v>19</v>
      </c>
      <c r="B53" s="94"/>
      <c r="C53" s="94"/>
      <c r="D53" s="94"/>
      <c r="E53" s="94"/>
      <c r="F53" s="94"/>
      <c r="G53" s="94"/>
    </row>
    <row r="54" spans="1:7" ht="13.5">
      <c r="A54" s="13" t="s">
        <v>20</v>
      </c>
      <c r="B54" s="13"/>
      <c r="C54" s="13"/>
      <c r="D54" s="13"/>
      <c r="E54" s="13"/>
      <c r="F54" s="13"/>
      <c r="G54" s="13"/>
    </row>
    <row r="55" spans="1:7" ht="40.5" customHeight="1">
      <c r="A55" s="96" t="s">
        <v>59</v>
      </c>
      <c r="B55" s="96"/>
      <c r="C55" s="96"/>
      <c r="D55" s="96"/>
      <c r="E55" s="96"/>
      <c r="F55" s="96"/>
      <c r="G55" s="96"/>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row r="428" spans="1:7" ht="12">
      <c r="A428" s="53"/>
      <c r="B428" s="53"/>
      <c r="C428" s="53"/>
      <c r="D428" s="53"/>
      <c r="E428" s="53"/>
      <c r="F428" s="53"/>
      <c r="G428" s="53"/>
    </row>
    <row r="429" spans="1:7" ht="12">
      <c r="A429" s="53"/>
      <c r="B429" s="53"/>
      <c r="C429" s="53"/>
      <c r="D429" s="53"/>
      <c r="E429" s="53"/>
      <c r="F429" s="53"/>
      <c r="G429" s="53"/>
    </row>
    <row r="430" spans="1:7" ht="12">
      <c r="A430" s="53"/>
      <c r="B430" s="53"/>
      <c r="C430" s="53"/>
      <c r="D430" s="53"/>
      <c r="E430" s="53"/>
      <c r="F430" s="53"/>
      <c r="G430" s="53"/>
    </row>
    <row r="431" spans="1:7" ht="12">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note-appropriation</dc:title>
  <dc:subject/>
  <dc:creator>Jos Mapranath</dc:creator>
  <cp:keywords/>
  <dc:description/>
  <cp:lastModifiedBy>Shelley Harrison</cp:lastModifiedBy>
  <cp:lastPrinted>2016-05-24T19:58:55Z</cp:lastPrinted>
  <dcterms:created xsi:type="dcterms:W3CDTF">1999-06-02T23:29:55Z</dcterms:created>
  <dcterms:modified xsi:type="dcterms:W3CDTF">2016-06-01T21:24:11Z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Proposed/Passed #:">
    <vt:lpwstr/>
  </property>
  <property fmtid="{D5CDD505-2E9C-101B-9397-08002B2CF9AE}" pid="6" name="AssignedTo">
    <vt:lpwstr/>
  </property>
  <property fmtid="{D5CDD505-2E9C-101B-9397-08002B2CF9AE}" pid="7" name="Date transmitted">
    <vt:lpwstr/>
  </property>
  <property fmtid="{D5CDD505-2E9C-101B-9397-08002B2CF9AE}" pid="8" name="TaskDueDate">
    <vt:lpwstr/>
  </property>
  <property fmtid="{D5CDD505-2E9C-101B-9397-08002B2CF9AE}" pid="9" name="Date ready for signature">
    <vt:lpwstr/>
  </property>
</Properties>
</file>