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ET #2" sheetId="1" r:id="rId1"/>
  </sheets>
  <externalReferences>
    <externalReference r:id="rId4"/>
  </externalReferences>
  <definedNames>
    <definedName name="Footnote">'[1]Footnote'!$A$4:$C$19</definedName>
    <definedName name="_xlnm.Print_Area" localSheetId="0">'REET #2'!$A$1:$G$39</definedName>
  </definedNames>
  <calcPr fullCalcOnLoad="1"/>
</workbook>
</file>

<file path=xl/sharedStrings.xml><?xml version="1.0" encoding="utf-8"?>
<sst xmlns="http://schemas.openxmlformats.org/spreadsheetml/2006/main" count="49" uniqueCount="47">
  <si>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</si>
  <si>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</si>
  <si>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</si>
  <si>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</si>
  <si>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</si>
  <si>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</si>
  <si>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</si>
  <si>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</si>
  <si>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</si>
  <si>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</si>
  <si>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</si>
  <si>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</si>
  <si>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</si>
  <si>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</si>
  <si>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</si>
  <si>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</si>
  <si>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 xml:space="preserve">*  REET Tax </t>
    </r>
    <r>
      <rPr>
        <vertAlign val="superscript"/>
        <sz val="12"/>
        <rFont val="Times New Roman"/>
        <family val="1"/>
      </rPr>
      <t>3</t>
    </r>
  </si>
  <si>
    <t>Total Expenditures</t>
  </si>
  <si>
    <t>Estimated Underexpenditures</t>
  </si>
  <si>
    <t xml:space="preserve">   *  T/T Parks CIP Fund 3160 </t>
  </si>
  <si>
    <t xml:space="preserve">   *  T/T Parks CIP Fund 3490 </t>
  </si>
  <si>
    <t>See above.</t>
  </si>
  <si>
    <t>Fund Name:  REET 2</t>
  </si>
  <si>
    <t>Fund Number:  3682</t>
  </si>
  <si>
    <t>*  Parks Expenditures</t>
  </si>
  <si>
    <t>*  Debt Service</t>
  </si>
  <si>
    <t xml:space="preserve">*  REET 2 Finance Charges </t>
  </si>
  <si>
    <t>Prepared by:  E. Wise</t>
  </si>
  <si>
    <t>Date Prepared:  May 2005</t>
  </si>
  <si>
    <r>
      <t xml:space="preserve">2004 Actual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</si>
  <si>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2005 Adopted </t>
    </r>
    <r>
      <rPr>
        <b/>
        <vertAlign val="superscript"/>
        <sz val="12"/>
        <rFont val="Times New Roman"/>
        <family val="1"/>
      </rPr>
      <t>2</t>
    </r>
  </si>
  <si>
    <t xml:space="preserve">2005 Revised  </t>
  </si>
  <si>
    <t>2005 Estimated</t>
  </si>
  <si>
    <t xml:space="preserve">*  Estimated 2004 Carryover/CIP Rec </t>
  </si>
  <si>
    <t>*  Estimated 2004 CIP Carryover/CIP Rec</t>
  </si>
  <si>
    <t>Reflects 2004 Actuals per the 14th Month.</t>
  </si>
  <si>
    <t>Ordinance 15125, SWM CIP Fund 3292 (Joe's Creek)</t>
  </si>
  <si>
    <r>
      <t xml:space="preserve">1  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2004 Actuals are per 14th Month ARMS.  Beg. Fund Balance for REET 2 includes (30,311)  equity adjustment per Financial Accounting 5/3/05.</t>
    </r>
  </si>
  <si>
    <r>
      <t>2</t>
    </r>
    <r>
      <rPr>
        <sz val="10"/>
        <rFont val="Times New Roman"/>
        <family val="1"/>
      </rPr>
      <t xml:space="preserve">  </t>
    </r>
    <r>
      <rPr>
        <sz val="11"/>
        <rFont val="Arial"/>
        <family val="2"/>
      </rPr>
      <t>2005 Adopted is per the 2005 Adopted Budget Book.</t>
    </r>
  </si>
  <si>
    <r>
      <t>3</t>
    </r>
    <r>
      <rPr>
        <sz val="10"/>
        <rFont val="Times New Roman"/>
        <family val="1"/>
      </rPr>
      <t xml:space="preserve">  </t>
    </r>
    <r>
      <rPr>
        <sz val="11"/>
        <rFont val="Arial"/>
        <family val="2"/>
      </rPr>
      <t>2005 REET Tax is based on a February 2005 Budget Office projection.</t>
    </r>
  </si>
  <si>
    <r>
      <t xml:space="preserve">4  </t>
    </r>
    <r>
      <rPr>
        <sz val="11"/>
        <rFont val="Arial"/>
        <family val="2"/>
      </rPr>
      <t>Current target fund balance policy requires a $500,000 undesignated fund balance for the provision of mid-year contingencies and emergencies.</t>
    </r>
  </si>
  <si>
    <t xml:space="preserve">*  T/T SWM CIP Fund 3292 </t>
  </si>
  <si>
    <t xml:space="preserve">*  Annexation Incentive Reserve </t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</si>
  <si>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</si>
  <si>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Reserve was moved to REET #2 to follow prescribed use.</t>
  </si>
  <si>
    <t>Second Quarter Omnibus request</t>
  </si>
  <si>
    <t>Estimated 2004 Carryover/CIP Reconciliation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</si>
</sst>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8" xfId="21" applyFont="1" applyBorder="1" applyAlignment="1">
      <alignment horizontal="left"/>
      <protection/>
    </xf>
    <xf numFmtId="164" fontId="3" fillId="0" borderId="12" xfId="15" applyNumberFormat="1" applyFont="1" applyBorder="1" applyAlignment="1">
      <alignment/>
    </xf>
    <xf numFmtId="164" fontId="11" fillId="0" borderId="8" xfId="15" applyNumberFormat="1" applyFont="1" applyBorder="1" applyAlignment="1">
      <alignment/>
    </xf>
    <xf numFmtId="164" fontId="13" fillId="0" borderId="8" xfId="15" applyNumberFormat="1" applyFont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7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13" fillId="0" borderId="9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3" fillId="0" borderId="8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37" fontId="6" fillId="0" borderId="7" xfId="21" applyFont="1" applyBorder="1" applyAlignment="1" quotePrefix="1">
      <alignment horizontal="left"/>
      <protection/>
    </xf>
    <xf numFmtId="164" fontId="13" fillId="0" borderId="14" xfId="15" applyNumberFormat="1" applyFont="1" applyBorder="1" applyAlignment="1">
      <alignment horizontal="lef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6" fillId="0" borderId="2" xfId="15" applyNumberFormat="1" applyFont="1" applyFill="1" applyBorder="1" applyAlignment="1" quotePrefix="1">
      <alignment/>
    </xf>
    <xf numFmtId="164" fontId="13" fillId="0" borderId="14" xfId="15" applyNumberFormat="1" applyFont="1" applyBorder="1" applyAlignment="1">
      <alignment/>
    </xf>
    <xf numFmtId="164" fontId="3" fillId="0" borderId="15" xfId="15" applyNumberFormat="1" applyFont="1" applyFill="1" applyBorder="1" applyAlignment="1">
      <alignment/>
    </xf>
    <xf numFmtId="164" fontId="3" fillId="0" borderId="9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37" fontId="6" fillId="0" borderId="14" xfId="15" applyNumberFormat="1" applyFont="1" applyBorder="1" applyAlignment="1">
      <alignment/>
    </xf>
    <xf numFmtId="37" fontId="3" fillId="0" borderId="10" xfId="15" applyNumberFormat="1" applyFont="1" applyBorder="1" applyAlignment="1">
      <alignment/>
    </xf>
    <xf numFmtId="37" fontId="3" fillId="0" borderId="8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3" fillId="0" borderId="9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 horizontal="right"/>
    </xf>
    <xf numFmtId="164" fontId="6" fillId="0" borderId="16" xfId="15" applyNumberFormat="1" applyFont="1" applyFill="1" applyBorder="1" applyAlignment="1">
      <alignment/>
    </xf>
    <xf numFmtId="164" fontId="6" fillId="0" borderId="13" xfId="15" applyNumberFormat="1" applyFont="1" applyBorder="1" applyAlignment="1">
      <alignment/>
    </xf>
    <xf numFmtId="37" fontId="6" fillId="0" borderId="17" xfId="15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  <xf numFmtId="37" fontId="13" fillId="0" borderId="8" xfId="21" applyFont="1" applyBorder="1" applyAlignment="1">
      <alignment horizontal="left" vertical="top" wrapText="1"/>
      <protection/>
    </xf>
    <xf numFmtId="37" fontId="3" fillId="0" borderId="8" xfId="21" applyFont="1" applyBorder="1" applyAlignment="1" quotePrefix="1">
      <alignment horizontal="left" vertical="top"/>
      <protection/>
    </xf>
    <xf numFmtId="37" fontId="3" fillId="0" borderId="9" xfId="15" applyNumberFormat="1" applyFont="1" applyFill="1" applyBorder="1" applyAlignment="1">
      <alignment vertical="top"/>
    </xf>
    <xf numFmtId="164" fontId="3" fillId="0" borderId="9" xfId="15" applyNumberFormat="1" applyFont="1" applyFill="1" applyBorder="1" applyAlignment="1">
      <alignment vertical="top"/>
    </xf>
    <xf numFmtId="164" fontId="3" fillId="0" borderId="8" xfId="15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7" fontId="14" fillId="0" borderId="0" xfId="21" applyFont="1" applyBorder="1" applyAlignment="1">
      <alignment horizontal="left" vertical="top" wrapText="1"/>
      <protection/>
    </xf>
    <xf numFmtId="0" fontId="13" fillId="0" borderId="0" xfId="0" applyFont="1" applyAlignment="1">
      <alignment horizontal="left" wrapText="1"/>
    </xf>
    <xf numFmtId="37" fontId="5" fillId="0" borderId="0" xfId="21" applyFont="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24"/>
  <sheetViews>
    <sheetView tabSelected="1" zoomScale="75" zoomScaleNormal="75" workbookViewId="0" topLeftCell="A1">
      <selection activeCell="G28" sqref="G28"/>
    </sheetView>
  </sheetViews>
  <sheetFormatPr defaultColWidth="9.140625" defaultRowHeight="12.75"/>
  <cols>
    <col min="1" max="1" width="58.8515625" style="71" bestFit="1" customWidth="1"/>
    <col min="2" max="2" width="14.7109375" style="3" customWidth="1"/>
    <col min="3" max="3" width="15.421875" style="18" customWidth="1"/>
    <col min="4" max="4" width="16.28125" style="3" customWidth="1"/>
    <col min="5" max="5" width="17.57421875" style="3" customWidth="1"/>
    <col min="6" max="6" width="17.8515625" style="3" customWidth="1"/>
    <col min="7" max="7" width="49.28125" style="7" customWidth="1"/>
    <col min="8" max="8" width="12.8515625" style="7" bestFit="1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2" t="s">
        <v>1</v>
      </c>
      <c r="B2" s="102"/>
      <c r="C2" s="102"/>
      <c r="D2" s="102"/>
      <c r="E2" s="102"/>
      <c r="F2" s="102"/>
      <c r="G2" s="102"/>
      <c r="H2" s="6"/>
    </row>
    <row r="3" spans="1:8" s="7" customFormat="1" ht="19.5" customHeight="1">
      <c r="A3" s="8" t="s">
        <v>22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23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27</v>
      </c>
      <c r="B5" s="10"/>
      <c r="C5" s="10"/>
      <c r="D5" s="10"/>
      <c r="E5" s="10"/>
      <c r="F5" s="15"/>
      <c r="G5" s="11" t="s">
        <v>28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2</v>
      </c>
      <c r="B7" s="21" t="s">
        <v>29</v>
      </c>
      <c r="C7" s="22" t="s">
        <v>30</v>
      </c>
      <c r="D7" s="23" t="s">
        <v>31</v>
      </c>
      <c r="E7" s="24" t="s">
        <v>32</v>
      </c>
      <c r="F7" s="25" t="s">
        <v>3</v>
      </c>
      <c r="G7" s="26" t="s">
        <v>4</v>
      </c>
      <c r="H7" s="27"/>
    </row>
    <row r="8" spans="1:9" s="32" customFormat="1" ht="15.75">
      <c r="A8" s="29" t="s">
        <v>5</v>
      </c>
      <c r="B8" s="83">
        <v>16536105</v>
      </c>
      <c r="C8" s="83">
        <v>6133579</v>
      </c>
      <c r="D8" s="64">
        <f>B25</f>
        <v>14304061</v>
      </c>
      <c r="E8" s="90">
        <f>B25</f>
        <v>14304061</v>
      </c>
      <c r="F8" s="91">
        <f>E8-C8</f>
        <v>8170482</v>
      </c>
      <c r="G8" s="79" t="s">
        <v>35</v>
      </c>
      <c r="H8" s="30"/>
      <c r="I8" s="31"/>
    </row>
    <row r="9" spans="1:9" s="41" customFormat="1" ht="15.75">
      <c r="A9" s="33" t="s">
        <v>6</v>
      </c>
      <c r="B9" s="84"/>
      <c r="C9" s="84"/>
      <c r="D9" s="35"/>
      <c r="E9" s="36"/>
      <c r="F9" s="37"/>
      <c r="G9" s="38"/>
      <c r="H9" s="39"/>
      <c r="I9" s="40"/>
    </row>
    <row r="10" spans="1:9" s="41" customFormat="1" ht="18.75">
      <c r="A10" s="42" t="s">
        <v>16</v>
      </c>
      <c r="B10" s="85">
        <v>9895781</v>
      </c>
      <c r="C10" s="85">
        <v>4934211</v>
      </c>
      <c r="D10" s="35">
        <f>C10</f>
        <v>4934211</v>
      </c>
      <c r="E10" s="35">
        <v>8145335</v>
      </c>
      <c r="F10" s="43">
        <f>+E10-C10</f>
        <v>3211124</v>
      </c>
      <c r="G10" s="44"/>
      <c r="H10" s="39"/>
      <c r="I10" s="40"/>
    </row>
    <row r="11" spans="1:9" s="32" customFormat="1" ht="15.75">
      <c r="A11" s="29" t="s">
        <v>7</v>
      </c>
      <c r="B11" s="86">
        <f>SUM(B10)</f>
        <v>9895781</v>
      </c>
      <c r="C11" s="86">
        <f>SUM(C10)</f>
        <v>4934211</v>
      </c>
      <c r="D11" s="46">
        <f>SUM(D10:D10)</f>
        <v>4934211</v>
      </c>
      <c r="E11" s="46">
        <f>SUM(E10:E10)</f>
        <v>8145335</v>
      </c>
      <c r="F11" s="46">
        <f>SUM(F10:F10)</f>
        <v>3211124</v>
      </c>
      <c r="G11" s="47"/>
      <c r="H11" s="30"/>
      <c r="I11" s="31"/>
    </row>
    <row r="12" spans="1:9" s="41" customFormat="1" ht="15.75">
      <c r="A12" s="33" t="s">
        <v>8</v>
      </c>
      <c r="B12" s="84"/>
      <c r="C12" s="84"/>
      <c r="D12" s="35"/>
      <c r="E12" s="48"/>
      <c r="F12" s="43"/>
      <c r="G12" s="49"/>
      <c r="H12" s="39"/>
      <c r="I12" s="40"/>
    </row>
    <row r="13" spans="1:9" s="41" customFormat="1" ht="15.75">
      <c r="A13" s="42" t="s">
        <v>24</v>
      </c>
      <c r="B13" s="85"/>
      <c r="C13" s="85"/>
      <c r="D13" s="35"/>
      <c r="E13" s="50"/>
      <c r="F13" s="43"/>
      <c r="G13" s="45"/>
      <c r="H13" s="39"/>
      <c r="I13" s="40"/>
    </row>
    <row r="14" spans="1:9" s="41" customFormat="1" ht="15.75">
      <c r="A14" s="42" t="s">
        <v>19</v>
      </c>
      <c r="B14" s="85">
        <v>-4822092</v>
      </c>
      <c r="C14" s="85">
        <v>-2718926</v>
      </c>
      <c r="D14" s="35">
        <f aca="true" t="shared" si="0" ref="D14:E18">C14</f>
        <v>-2718926</v>
      </c>
      <c r="E14" s="50">
        <f>D14-865000+300000</f>
        <v>-3283926</v>
      </c>
      <c r="F14" s="43">
        <f>E14-C14</f>
        <v>-565000</v>
      </c>
      <c r="G14" s="60" t="s">
        <v>45</v>
      </c>
      <c r="H14" s="39"/>
      <c r="I14" s="40"/>
    </row>
    <row r="15" spans="1:9" s="41" customFormat="1" ht="15.75">
      <c r="A15" s="42" t="s">
        <v>20</v>
      </c>
      <c r="B15" s="85">
        <v>-6632940</v>
      </c>
      <c r="C15" s="85">
        <v>-5164867</v>
      </c>
      <c r="D15" s="35">
        <f t="shared" si="0"/>
        <v>-5164867</v>
      </c>
      <c r="E15" s="50">
        <f>D15-2363649</f>
        <v>-7528516</v>
      </c>
      <c r="F15" s="43">
        <f>E15-C15</f>
        <v>-2363649</v>
      </c>
      <c r="G15" s="60" t="s">
        <v>45</v>
      </c>
      <c r="H15" s="39"/>
      <c r="I15" s="40"/>
    </row>
    <row r="16" spans="1:9" s="41" customFormat="1" ht="15.75">
      <c r="A16" s="42" t="s">
        <v>41</v>
      </c>
      <c r="B16" s="85">
        <v>-86995</v>
      </c>
      <c r="C16" s="85"/>
      <c r="D16" s="35">
        <v>-250000</v>
      </c>
      <c r="E16" s="50">
        <f>D16</f>
        <v>-250000</v>
      </c>
      <c r="F16" s="43">
        <f>E16-C16</f>
        <v>-250000</v>
      </c>
      <c r="G16" s="60" t="s">
        <v>36</v>
      </c>
      <c r="H16" s="39"/>
      <c r="I16" s="40"/>
    </row>
    <row r="17" spans="1:9" s="41" customFormat="1" ht="15.75">
      <c r="A17" s="42" t="s">
        <v>25</v>
      </c>
      <c r="B17" s="85">
        <v>-584082</v>
      </c>
      <c r="C17" s="85">
        <v>-577869</v>
      </c>
      <c r="D17" s="35">
        <f t="shared" si="0"/>
        <v>-577869</v>
      </c>
      <c r="E17" s="50">
        <f t="shared" si="0"/>
        <v>-577869</v>
      </c>
      <c r="F17" s="43">
        <f>E17-C17</f>
        <v>0</v>
      </c>
      <c r="G17" s="45"/>
      <c r="H17" s="39"/>
      <c r="I17" s="40"/>
    </row>
    <row r="18" spans="1:9" s="41" customFormat="1" ht="15.75">
      <c r="A18" s="42" t="s">
        <v>26</v>
      </c>
      <c r="B18" s="85">
        <v>-1716</v>
      </c>
      <c r="C18" s="85">
        <v>-1721</v>
      </c>
      <c r="D18" s="35">
        <f t="shared" si="0"/>
        <v>-1721</v>
      </c>
      <c r="E18" s="50">
        <f t="shared" si="0"/>
        <v>-1721</v>
      </c>
      <c r="F18" s="43">
        <f>+E18-C18</f>
        <v>0</v>
      </c>
      <c r="G18" s="45"/>
      <c r="H18" s="39"/>
      <c r="I18" s="40"/>
    </row>
    <row r="19" spans="1:9" s="41" customFormat="1" ht="15.75">
      <c r="A19" s="42" t="s">
        <v>33</v>
      </c>
      <c r="B19" s="85"/>
      <c r="C19" s="85"/>
      <c r="D19" s="35">
        <f>C19</f>
        <v>0</v>
      </c>
      <c r="E19" s="50">
        <f>B27</f>
        <v>-8287788</v>
      </c>
      <c r="F19" s="43">
        <f>+E19-C19</f>
        <v>-8287788</v>
      </c>
      <c r="G19" s="45" t="s">
        <v>46</v>
      </c>
      <c r="H19" s="39"/>
      <c r="I19" s="40"/>
    </row>
    <row r="20" spans="1:9" s="32" customFormat="1" ht="15.75">
      <c r="A20" s="29" t="s">
        <v>17</v>
      </c>
      <c r="B20" s="86">
        <f>SUM(B14:B19)</f>
        <v>-12127825</v>
      </c>
      <c r="C20" s="86">
        <f>SUM(C14:C19)</f>
        <v>-8463383</v>
      </c>
      <c r="D20" s="86">
        <f>SUM(D14:D19)</f>
        <v>-8713383</v>
      </c>
      <c r="E20" s="86">
        <f>SUM(E14:E19)</f>
        <v>-19929820</v>
      </c>
      <c r="F20" s="86">
        <f>SUM(F14:F19)</f>
        <v>-11466437</v>
      </c>
      <c r="G20" s="54"/>
      <c r="H20" s="30"/>
      <c r="I20" s="31"/>
    </row>
    <row r="21" spans="1:9" s="41" customFormat="1" ht="15.75">
      <c r="A21" s="51" t="s">
        <v>18</v>
      </c>
      <c r="B21" s="87"/>
      <c r="C21" s="87"/>
      <c r="D21" s="52">
        <f>C21</f>
        <v>0</v>
      </c>
      <c r="E21" s="52">
        <f>D21</f>
        <v>0</v>
      </c>
      <c r="F21" s="53">
        <f>E21-C21</f>
        <v>0</v>
      </c>
      <c r="G21" s="54"/>
      <c r="H21" s="39"/>
      <c r="I21" s="40"/>
    </row>
    <row r="22" spans="1:9" s="41" customFormat="1" ht="15.75">
      <c r="A22" s="55" t="s">
        <v>9</v>
      </c>
      <c r="B22" s="85"/>
      <c r="C22" s="85"/>
      <c r="D22" s="34"/>
      <c r="E22" s="34"/>
      <c r="F22" s="48"/>
      <c r="G22" s="56"/>
      <c r="H22" s="39"/>
      <c r="I22" s="40"/>
    </row>
    <row r="23" spans="1:9" s="41" customFormat="1" ht="15.75">
      <c r="A23" s="42"/>
      <c r="B23" s="70"/>
      <c r="C23" s="85"/>
      <c r="D23" s="34">
        <f>C23</f>
        <v>0</v>
      </c>
      <c r="E23" s="34"/>
      <c r="F23" s="43">
        <f>E23-C23</f>
        <v>0</v>
      </c>
      <c r="G23" s="45"/>
      <c r="H23" s="39"/>
      <c r="I23" s="40"/>
    </row>
    <row r="24" spans="1:9" s="41" customFormat="1" ht="15.75">
      <c r="A24" s="33" t="s">
        <v>10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56"/>
      <c r="H24" s="39"/>
      <c r="I24" s="40"/>
    </row>
    <row r="25" spans="1:102" s="59" customFormat="1" ht="15.75">
      <c r="A25" s="29" t="s">
        <v>11</v>
      </c>
      <c r="B25" s="78">
        <f>B24+B21+B20+B11+B8</f>
        <v>14304061</v>
      </c>
      <c r="C25" s="78">
        <f>C24+C21+C20+C11+C8</f>
        <v>2604407</v>
      </c>
      <c r="D25" s="78">
        <f>D24+D21+D20+D11+D8</f>
        <v>10524889</v>
      </c>
      <c r="E25" s="78">
        <f>E24+E21+E20+E11+E8</f>
        <v>2519576</v>
      </c>
      <c r="F25" s="78">
        <f>F24+F21+F20+F11+F8</f>
        <v>-84831</v>
      </c>
      <c r="G25" s="57" t="s">
        <v>21</v>
      </c>
      <c r="H25" s="39"/>
      <c r="I25" s="39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</row>
    <row r="26" spans="1:9" s="41" customFormat="1" ht="15.75">
      <c r="A26" s="55" t="s">
        <v>12</v>
      </c>
      <c r="B26" s="85"/>
      <c r="C26" s="85"/>
      <c r="D26" s="35"/>
      <c r="E26" s="82"/>
      <c r="F26" s="80"/>
      <c r="G26" s="60"/>
      <c r="H26" s="61"/>
      <c r="I26" s="40"/>
    </row>
    <row r="27" spans="1:9" s="41" customFormat="1" ht="15.75">
      <c r="A27" s="42" t="s">
        <v>34</v>
      </c>
      <c r="B27" s="88">
        <v>-8287788</v>
      </c>
      <c r="C27" s="88"/>
      <c r="D27" s="35">
        <f>C27</f>
        <v>0</v>
      </c>
      <c r="E27" s="34"/>
      <c r="F27" s="81">
        <f>E27-C27</f>
        <v>0</v>
      </c>
      <c r="G27" s="60"/>
      <c r="H27" s="61"/>
      <c r="I27" s="40"/>
    </row>
    <row r="28" spans="1:13" s="99" customFormat="1" ht="18" customHeight="1">
      <c r="A28" s="95" t="s">
        <v>42</v>
      </c>
      <c r="B28" s="96"/>
      <c r="C28" s="96"/>
      <c r="D28" s="97">
        <f>C28</f>
        <v>0</v>
      </c>
      <c r="E28" s="98">
        <v>-2000000</v>
      </c>
      <c r="F28" s="97">
        <f>E28-C28</f>
        <v>-2000000</v>
      </c>
      <c r="G28" s="94" t="s">
        <v>44</v>
      </c>
      <c r="H28" s="93"/>
      <c r="I28" s="93"/>
      <c r="J28" s="93"/>
      <c r="K28" s="93"/>
      <c r="L28" s="93"/>
      <c r="M28" s="93"/>
    </row>
    <row r="29" spans="1:9" s="32" customFormat="1" ht="15.75">
      <c r="A29" s="55" t="s">
        <v>13</v>
      </c>
      <c r="B29" s="83">
        <f>SUM(B27:B28)</f>
        <v>-8287788</v>
      </c>
      <c r="C29" s="83">
        <f>SUM(C27:C28)</f>
        <v>0</v>
      </c>
      <c r="D29" s="83">
        <f>SUM(D27:D28)</f>
        <v>0</v>
      </c>
      <c r="E29" s="83">
        <f>SUM(E27:E28)</f>
        <v>-2000000</v>
      </c>
      <c r="F29" s="92">
        <f>SUM(F27:F28)</f>
        <v>-2000000</v>
      </c>
      <c r="G29" s="62"/>
      <c r="H29" s="63"/>
      <c r="I29" s="31"/>
    </row>
    <row r="30" spans="1:9" s="32" customFormat="1" ht="15.75">
      <c r="A30" s="29" t="s">
        <v>14</v>
      </c>
      <c r="B30" s="46">
        <f>+B25+B29</f>
        <v>6016273</v>
      </c>
      <c r="C30" s="46">
        <f>+C25+C29</f>
        <v>2604407</v>
      </c>
      <c r="D30" s="46">
        <f>+D25+D29</f>
        <v>10524889</v>
      </c>
      <c r="E30" s="46">
        <f>+E25+E29</f>
        <v>519576</v>
      </c>
      <c r="F30" s="46">
        <f>+F25+F29</f>
        <v>-2084831</v>
      </c>
      <c r="G30" s="57" t="s">
        <v>21</v>
      </c>
      <c r="H30" s="30"/>
      <c r="I30" s="31"/>
    </row>
    <row r="31" spans="1:9" s="41" customFormat="1" ht="18.75">
      <c r="A31" s="65" t="s">
        <v>43</v>
      </c>
      <c r="B31" s="89">
        <v>500000</v>
      </c>
      <c r="C31" s="89">
        <v>500000</v>
      </c>
      <c r="D31" s="89">
        <v>500000</v>
      </c>
      <c r="E31" s="89">
        <v>500000</v>
      </c>
      <c r="F31" s="64">
        <f>E31-C31</f>
        <v>0</v>
      </c>
      <c r="G31" s="66"/>
      <c r="H31" s="67"/>
      <c r="I31" s="40"/>
    </row>
    <row r="32" spans="1:8" s="70" customFormat="1" ht="13.5" customHeight="1">
      <c r="A32" s="68" t="s">
        <v>15</v>
      </c>
      <c r="D32" s="69"/>
      <c r="E32" s="69"/>
      <c r="G32" s="69"/>
      <c r="H32" s="69"/>
    </row>
    <row r="33" spans="1:8" s="70" customFormat="1" ht="16.5" customHeight="1">
      <c r="A33" s="100" t="s">
        <v>37</v>
      </c>
      <c r="B33" s="100"/>
      <c r="C33" s="100"/>
      <c r="D33" s="100"/>
      <c r="E33" s="100"/>
      <c r="F33" s="100"/>
      <c r="G33" s="100"/>
      <c r="H33" s="75"/>
    </row>
    <row r="34" spans="1:9" s="70" customFormat="1" ht="18" customHeight="1">
      <c r="A34" s="100" t="s">
        <v>38</v>
      </c>
      <c r="B34" s="103"/>
      <c r="C34" s="103"/>
      <c r="D34" s="103"/>
      <c r="E34" s="103"/>
      <c r="F34" s="103"/>
      <c r="G34" s="103"/>
      <c r="H34" s="73"/>
      <c r="I34" s="74"/>
    </row>
    <row r="35" spans="1:8" s="77" customFormat="1" ht="18" customHeight="1">
      <c r="A35" s="100" t="s">
        <v>39</v>
      </c>
      <c r="B35" s="104"/>
      <c r="C35" s="104"/>
      <c r="D35" s="104"/>
      <c r="E35" s="104"/>
      <c r="F35" s="104"/>
      <c r="G35" s="104"/>
      <c r="H35" s="76"/>
    </row>
    <row r="36" spans="1:7" s="70" customFormat="1" ht="16.5" customHeight="1">
      <c r="A36" s="100" t="s">
        <v>40</v>
      </c>
      <c r="B36" s="101"/>
      <c r="C36" s="101"/>
      <c r="D36" s="101"/>
      <c r="E36" s="101"/>
      <c r="F36" s="101"/>
      <c r="G36" s="101"/>
    </row>
    <row r="37" s="70" customFormat="1" ht="18" customHeight="1"/>
    <row r="38" ht="12.75">
      <c r="G38" s="72"/>
    </row>
    <row r="39" ht="12.75">
      <c r="G39" s="72"/>
    </row>
    <row r="40" ht="12.75">
      <c r="G40" s="72"/>
    </row>
    <row r="41" ht="12.75">
      <c r="G41" s="72"/>
    </row>
    <row r="42" ht="12.75">
      <c r="G42" s="72"/>
    </row>
    <row r="43" ht="12.75">
      <c r="G43" s="72"/>
    </row>
    <row r="44" ht="12.75">
      <c r="G44" s="72"/>
    </row>
    <row r="45" ht="12.75">
      <c r="G45" s="72"/>
    </row>
    <row r="46" ht="12.75">
      <c r="G46" s="72"/>
    </row>
    <row r="47" ht="12.75">
      <c r="G47" s="72"/>
    </row>
    <row r="48" ht="12.75">
      <c r="G48" s="72"/>
    </row>
    <row r="49" ht="12.75">
      <c r="G49" s="72"/>
    </row>
    <row r="50" ht="12.75">
      <c r="G50" s="72"/>
    </row>
    <row r="51" ht="12.75">
      <c r="G51" s="72"/>
    </row>
    <row r="52" ht="12.75">
      <c r="G52" s="72"/>
    </row>
    <row r="53" ht="12.75">
      <c r="G53" s="72"/>
    </row>
    <row r="54" ht="12.75">
      <c r="G54" s="72"/>
    </row>
    <row r="55" ht="12.75">
      <c r="G55" s="72"/>
    </row>
    <row r="56" ht="12.75">
      <c r="G56" s="72"/>
    </row>
    <row r="57" ht="12.75">
      <c r="G57" s="72"/>
    </row>
    <row r="58" ht="12.75">
      <c r="G58" s="72"/>
    </row>
    <row r="59" ht="12.75">
      <c r="G59" s="72"/>
    </row>
    <row r="60" ht="12.75">
      <c r="G60" s="72"/>
    </row>
    <row r="61" ht="12.75">
      <c r="G61" s="72"/>
    </row>
    <row r="62" ht="12.75">
      <c r="G62" s="72"/>
    </row>
    <row r="63" ht="12.75">
      <c r="G63" s="72"/>
    </row>
    <row r="64" ht="12.75">
      <c r="G64" s="72"/>
    </row>
    <row r="65" ht="12.75">
      <c r="G65" s="72"/>
    </row>
    <row r="66" ht="12.75">
      <c r="G66" s="72"/>
    </row>
    <row r="67" ht="12.75">
      <c r="G67" s="72"/>
    </row>
    <row r="68" ht="12.75">
      <c r="G68" s="72"/>
    </row>
    <row r="69" ht="12.75">
      <c r="G69" s="72"/>
    </row>
    <row r="70" ht="12.75">
      <c r="G70" s="72"/>
    </row>
    <row r="71" ht="12.75">
      <c r="G71" s="72"/>
    </row>
    <row r="72" ht="12.75">
      <c r="G72" s="72"/>
    </row>
    <row r="73" ht="12.75">
      <c r="G73" s="72"/>
    </row>
    <row r="74" ht="12.75">
      <c r="G74" s="72"/>
    </row>
    <row r="75" ht="12.75">
      <c r="G75" s="72"/>
    </row>
    <row r="76" ht="12.75">
      <c r="G76" s="72"/>
    </row>
    <row r="77" ht="12.75">
      <c r="G77" s="72"/>
    </row>
    <row r="78" ht="12.75">
      <c r="G78" s="72"/>
    </row>
    <row r="79" ht="12.75">
      <c r="G79" s="72"/>
    </row>
    <row r="80" ht="12.75">
      <c r="G80" s="72"/>
    </row>
    <row r="81" ht="12.75">
      <c r="G81" s="72"/>
    </row>
    <row r="82" ht="12.75">
      <c r="G82" s="72"/>
    </row>
    <row r="83" ht="12.75">
      <c r="G83" s="72"/>
    </row>
    <row r="84" ht="12.75">
      <c r="G84" s="72"/>
    </row>
    <row r="85" ht="12.75">
      <c r="G85" s="72"/>
    </row>
    <row r="86" ht="12.75">
      <c r="G86" s="72"/>
    </row>
    <row r="87" ht="12.75">
      <c r="G87" s="72"/>
    </row>
    <row r="88" ht="12.75">
      <c r="G88" s="72"/>
    </row>
    <row r="89" ht="12.75">
      <c r="G89" s="72"/>
    </row>
    <row r="90" ht="12.75">
      <c r="G90" s="72"/>
    </row>
    <row r="91" ht="12.75">
      <c r="G91" s="72"/>
    </row>
    <row r="92" ht="12.75">
      <c r="G92" s="72"/>
    </row>
    <row r="93" ht="12.75">
      <c r="G93" s="72"/>
    </row>
    <row r="94" ht="12.75">
      <c r="G94" s="72"/>
    </row>
    <row r="95" ht="12.75">
      <c r="G95" s="72"/>
    </row>
    <row r="96" ht="12.75">
      <c r="G96" s="72"/>
    </row>
    <row r="97" ht="12.75">
      <c r="G97" s="72"/>
    </row>
    <row r="98" ht="12.75">
      <c r="G98" s="72"/>
    </row>
    <row r="99" ht="12.75">
      <c r="G99" s="72"/>
    </row>
    <row r="100" ht="12.75">
      <c r="G100" s="72"/>
    </row>
    <row r="101" ht="12.75">
      <c r="G101" s="72"/>
    </row>
    <row r="102" ht="12.75">
      <c r="G102" s="72"/>
    </row>
    <row r="103" ht="12.75">
      <c r="G103" s="72"/>
    </row>
    <row r="104" ht="12.75">
      <c r="G104" s="72"/>
    </row>
    <row r="105" ht="12.75">
      <c r="G105" s="72"/>
    </row>
    <row r="106" ht="12.75">
      <c r="G106" s="72"/>
    </row>
    <row r="107" ht="12.75">
      <c r="G107" s="72"/>
    </row>
    <row r="108" ht="12.75">
      <c r="G108" s="72"/>
    </row>
    <row r="109" ht="12.75">
      <c r="G109" s="72"/>
    </row>
    <row r="110" ht="12.75">
      <c r="G110" s="72"/>
    </row>
    <row r="111" ht="12.75">
      <c r="G111" s="72"/>
    </row>
    <row r="112" ht="12.75">
      <c r="G112" s="72"/>
    </row>
    <row r="113" ht="12.75">
      <c r="G113" s="72"/>
    </row>
    <row r="114" ht="12.75">
      <c r="G114" s="72"/>
    </row>
    <row r="115" ht="12.75">
      <c r="G115" s="72"/>
    </row>
    <row r="116" ht="12.75">
      <c r="G116" s="72"/>
    </row>
    <row r="117" ht="12.75">
      <c r="G117" s="72"/>
    </row>
    <row r="118" ht="12.75">
      <c r="G118" s="72"/>
    </row>
    <row r="119" ht="12.75">
      <c r="G119" s="72"/>
    </row>
    <row r="120" ht="12.75">
      <c r="G120" s="72"/>
    </row>
    <row r="121" ht="12.75">
      <c r="G121" s="72"/>
    </row>
    <row r="122" ht="12.75">
      <c r="G122" s="72"/>
    </row>
    <row r="123" ht="12.75">
      <c r="G123" s="72"/>
    </row>
    <row r="124" ht="12.75">
      <c r="G124" s="72"/>
    </row>
  </sheetData>
  <mergeCells count="5">
    <mergeCell ref="A36:G36"/>
    <mergeCell ref="A2:G2"/>
    <mergeCell ref="A34:G34"/>
    <mergeCell ref="A35:G35"/>
    <mergeCell ref="A33:G3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harriss</cp:lastModifiedBy>
  <cp:lastPrinted>2005-05-27T18:42:06Z</cp:lastPrinted>
  <dcterms:created xsi:type="dcterms:W3CDTF">2004-04-29T20:01:27Z</dcterms:created>
  <dcterms:modified xsi:type="dcterms:W3CDTF">2005-06-02T15:24:18Z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-1679755573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-252297957</vt:i4>
  </property>
</Properties>
</file>