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'CSP'!$A$1:$G$71</definedName>
  </definedNames>
  <calcPr fullCalcOnLoad="1"/>
</workbook>
</file>

<file path=xl/sharedStrings.xml><?xml version="1.0" encoding="utf-8"?>
<sst xmlns="http://schemas.openxmlformats.org/spreadsheetml/2006/main" count="76" uniqueCount="65">
  <si>
    <t>FISCAL NOTE</t>
  </si>
  <si>
    <t xml:space="preserve">Title:   </t>
  </si>
  <si>
    <t xml:space="preserve">Affected Agency and/or Agencies:   </t>
  </si>
  <si>
    <t xml:space="preserve">Note Prepared By:  </t>
  </si>
  <si>
    <t xml:space="preserve">Note Reviewed By:   </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</si>
  <si>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</si>
  <si>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</si>
  <si>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</si>
  <si>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</si>
  <si>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</si>
  <si>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</si>
  <si>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</si>
  <si>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</si>
  <si>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</si>
  <si>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</si>
  <si>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</si>
  <si>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</si>
  <si>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</si>
  <si>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</si>
  <si>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</si>
  <si>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</si>
  <si>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</si>
  <si>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Salaries &amp; Benefits</t>
  </si>
  <si>
    <t>Capital Outlay</t>
  </si>
  <si>
    <t>Other</t>
  </si>
  <si>
    <t>Jill Fairlee</t>
  </si>
  <si>
    <t>Beth Goldberg</t>
  </si>
  <si>
    <t>2004 Total Contracts</t>
  </si>
  <si>
    <t>Associated Counsel for the Accused (ACA)</t>
  </si>
  <si>
    <t>Northwest Defenders Association (NDA)</t>
  </si>
  <si>
    <t>Society of Counsel for Representing Accused Persons (SCRAP)</t>
  </si>
  <si>
    <t>The Defender Association (TDA)</t>
  </si>
  <si>
    <t>Total</t>
  </si>
  <si>
    <t>Juvenile</t>
  </si>
  <si>
    <t>King County Misdemeanor</t>
  </si>
  <si>
    <t>Involuntary Treatment</t>
  </si>
  <si>
    <t>Drug Diversion</t>
  </si>
  <si>
    <t>Contempt of Court</t>
  </si>
  <si>
    <t>Mental Health Court</t>
  </si>
  <si>
    <t xml:space="preserve">Current Expense (CX) and Criminal Justice (CJ) Funds </t>
  </si>
  <si>
    <t>Becca</t>
  </si>
  <si>
    <t>Juvenile Drug Court</t>
  </si>
  <si>
    <t>Seattle Municipal Court Contract</t>
  </si>
  <si>
    <t>Grant Fund</t>
  </si>
  <si>
    <t>Office of the Public Defender (OPD)</t>
  </si>
  <si>
    <t>Defense Case Type / Service</t>
  </si>
  <si>
    <t>2004 Contract Amendment for Public Defense Services</t>
  </si>
  <si>
    <t>Revised 2004 Contract Total</t>
  </si>
  <si>
    <t xml:space="preserve">Administration and Overhead  </t>
  </si>
  <si>
    <t>Net Change</t>
  </si>
  <si>
    <t>CX Assigned Counsel Budget</t>
  </si>
  <si>
    <t>2004 ADOPTED CONTRACT</t>
  </si>
  <si>
    <t>CX- Funded Dependency Exp</t>
  </si>
  <si>
    <t xml:space="preserve">Felony </t>
  </si>
  <si>
    <t>CX- Funded Admin &amp; Overhead Exp</t>
  </si>
  <si>
    <t xml:space="preserve">2004 Public Defender Agency Contracts  </t>
  </si>
  <si>
    <t xml:space="preserve">Current Year </t>
  </si>
  <si>
    <r>
      <t xml:space="preserve">1 </t>
    </r>
    <r>
      <rPr>
        <sz val="11"/>
        <rFont val="Arial"/>
        <family val="2"/>
      </rPr>
      <t xml:space="preserve">The change in expenditures is for two of the four contracts between the Office of the Public Defender and the four nonprofit agencies providing defense services.  This expenditure represents the incremental increase to the contract costs; no additional funding for OPD is being requested as there is a corresponding decrease in non-contract dependency assigned counsel CX expenditures.  </t>
    </r>
  </si>
  <si>
    <r>
      <t xml:space="preserve">Public Defender Agency </t>
    </r>
    <r>
      <rPr>
        <b/>
        <vertAlign val="superscript"/>
        <sz val="11"/>
        <rFont val="Arial"/>
        <family val="2"/>
      </rPr>
      <t>1</t>
    </r>
  </si>
  <si>
    <t xml:space="preserve">Supplies and Services </t>
  </si>
  <si>
    <r>
      <t xml:space="preserve">Dependency </t>
    </r>
    <r>
      <rPr>
        <vertAlign val="superscript"/>
        <sz val="11"/>
        <rFont val="Arial"/>
        <family val="2"/>
      </rPr>
      <t>2</t>
    </r>
  </si>
  <si>
    <r>
      <t>2</t>
    </r>
    <r>
      <rPr>
        <sz val="11"/>
        <rFont val="Arial"/>
        <family val="0"/>
      </rPr>
      <t xml:space="preserve"> The current 2004 contract amount for dependency cases is based on projections that were developed during the 2004 budget development process.  This increase in caseload for ACA and NDA is proposed in an effort to reduce the reliance on assigned counsel attorneys for conflict of interest cases.  Altering the contract language will allow ACA and NDA to represent more dependency cases, thereby decreasing the reliance on more costly assigned counsel attorneys.</t>
    </r>
  </si>
  <si>
    <r>
      <t xml:space="preserve">3 </t>
    </r>
    <r>
      <rPr>
        <sz val="11"/>
        <rFont val="Arial"/>
        <family val="2"/>
      </rPr>
      <t xml:space="preserve">This 2004 contract amendment transfers $125,709 of OPD's planned CX expenditures from the assigned counsel expenditure line to the contract expenditure line for dependency cases.  No new budget authority or supplemental funding is requested; this is simply an amendment to the agency contract and a shifting of CX expenditures from one cost category to another.      </t>
    </r>
  </si>
  <si>
    <r>
      <t xml:space="preserve">Dependency Assigned Counsel </t>
    </r>
    <r>
      <rPr>
        <vertAlign val="superscript"/>
        <sz val="11"/>
        <rFont val="Arial"/>
        <family val="2"/>
      </rPr>
      <t>3</t>
    </r>
  </si>
  <si>
    <r>
      <t xml:space="preserve">There is no OPD budget impact associated with the 2004 contract amendment; this fiscal note simply documents the contractual amendment.  </t>
    </r>
    <r>
      <rPr>
        <b/>
        <vertAlign val="superscript"/>
        <sz val="10"/>
        <rFont val="Arial"/>
        <family val="2"/>
      </rPr>
      <t>1</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</si>
</sst>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_(&quot;$&quot;* #,##0.0_);_(&quot;$&quot;* \(#,##0.0\);_(&quot;$&quot;* &quot;-&quot;??_);_(@_)"/>
    <numFmt numFmtId="173" formatCode="_(&quot;$&quot;* #,##0_);_(&quot;$&quot;* \(#,##0\);_(&quot;$&quot;* &quot;-&quot;??_);_(@_)"/>
  </numFmts>
  <fonts count="15">
    <font>
      <sz val="10"/>
      <name val="Arial"/>
      <family val="0"/>
    </font>
    <font>
      <b/>
      <sz val="10"/>
      <name val="Arial"/>
      <family val="0"/>
    </font>
    <font>
      <i/>
      <sz val="10"/>
      <name val="Arial"/>
      <family val="0"/>
    </font>
    <font>
      <b/>
      <i/>
      <sz val="10"/>
      <name val="Arial"/>
      <family val="0"/>
    </font>
    <font>
      <sz val="8"/>
      <name val="Arial"/>
      <family val="0"/>
    </font>
    <font>
      <sz val="11"/>
      <name val="Arial"/>
      <family val="0"/>
    </font>
    <font>
      <vertAlign val="superscript"/>
      <sz val="11"/>
      <name val="Arial"/>
      <family val="2"/>
    </font>
    <font>
      <b/>
      <sz val="11"/>
      <name val="Arial"/>
      <family val="2"/>
    </font>
    <font>
      <b/>
      <sz val="12"/>
      <name val="Arial"/>
      <family val="2"/>
    </font>
    <font>
      <i/>
      <u val="single"/>
      <sz val="11"/>
      <name val="Arial"/>
      <family val="2"/>
    </font>
    <font>
      <sz val="10.5"/>
      <name val="Arial"/>
      <family val="2"/>
    </font>
    <font>
      <vertAlign val="superscript"/>
      <sz val="12"/>
      <name val="Arial"/>
      <family val="2"/>
    </font>
    <font>
      <sz val="12"/>
      <name val="Arial"/>
      <family val="2"/>
    </font>
    <font>
      <b/>
      <vertAlign val="superscript"/>
      <sz val="11"/>
      <name val="Arial"/>
      <family val="2"/>
    </font>
    <font>
      <b/>
      <vertAlign val="superscript"/>
      <sz val="10"/>
      <name val="Arial"/>
      <family val="2"/>
    </font>
  </fonts>
  <fills count="2">
    <fill>
      <patternFill/>
    </fill>
    <fill>
      <patternFill patternType="gray125"/>
    </fill>
  </fills>
  <borders count="35">
    <border>
      <left/>
      <right/>
      <top/>
      <bottom/>
      <diagonal/>
    </border>
    <border>
      <left style="medium"/>
      <right>
        <color indexed="63"/>
      </right>
      <top style="thin"/>
      <bottom style="thin"/>
    </border>
    <border>
      <left>
        <color indexed="63"/>
      </left>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thin"/>
      <bottom style="medium"/>
    </border>
    <border>
      <left style="medium"/>
      <right style="thin"/>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5" fillId="0" borderId="0" xfId="0" applyFont="1" applyAlignment="1">
      <alignment/>
    </xf>
    <xf numFmtId="0" fontId="5" fillId="0" borderId="1" xfId="0" applyFont="1" applyBorder="1" applyAlignment="1">
      <alignment vertical="top"/>
    </xf>
    <xf numFmtId="0" fontId="7" fillId="0" borderId="0" xfId="0" applyFont="1" applyAlignment="1">
      <alignment/>
    </xf>
    <xf numFmtId="173" fontId="7" fillId="0" borderId="0" xfId="17" applyNumberFormat="1" applyFont="1" applyAlignment="1">
      <alignment/>
    </xf>
    <xf numFmtId="0" fontId="5" fillId="0" borderId="0" xfId="0" applyFont="1" applyAlignment="1">
      <alignment/>
    </xf>
    <xf numFmtId="173" fontId="5" fillId="0" borderId="0" xfId="17" applyNumberFormat="1" applyFont="1" applyAlignment="1">
      <alignment/>
    </xf>
    <xf numFmtId="0" fontId="7" fillId="0" borderId="2" xfId="0" applyFont="1" applyBorder="1" applyAlignment="1">
      <alignment/>
    </xf>
    <xf numFmtId="173" fontId="7" fillId="0" borderId="2" xfId="17" applyNumberFormat="1" applyFont="1" applyBorder="1" applyAlignment="1">
      <alignment/>
    </xf>
    <xf numFmtId="0" fontId="7" fillId="0" borderId="0" xfId="0" applyFont="1" applyBorder="1" applyAlignment="1">
      <alignment/>
    </xf>
    <xf numFmtId="173" fontId="7" fillId="0" borderId="0" xfId="17" applyNumberFormat="1" applyFont="1" applyBorder="1" applyAlignment="1">
      <alignment/>
    </xf>
    <xf numFmtId="0" fontId="7" fillId="0" borderId="0" xfId="0" applyFont="1" applyAlignment="1">
      <alignment horizontal="right" wrapText="1"/>
    </xf>
    <xf numFmtId="0" fontId="8" fillId="0" borderId="0" xfId="0" applyFont="1" applyBorder="1" applyAlignment="1">
      <alignment/>
    </xf>
    <xf numFmtId="0" fontId="8" fillId="0" borderId="0" xfId="0" applyFont="1" applyBorder="1" applyAlignment="1">
      <alignment horizontal="center"/>
    </xf>
    <xf numFmtId="0" fontId="1" fillId="0" borderId="0" xfId="0" applyFont="1" applyBorder="1" applyAlignment="1">
      <alignment wrapText="1"/>
    </xf>
    <xf numFmtId="173" fontId="1" fillId="0" borderId="0" xfId="17" applyNumberFormat="1" applyFont="1" applyBorder="1" applyAlignment="1">
      <alignment/>
    </xf>
    <xf numFmtId="0" fontId="1" fillId="0" borderId="0" xfId="0" applyFont="1" applyBorder="1" applyAlignment="1">
      <alignment/>
    </xf>
    <xf numFmtId="0" fontId="5" fillId="0" borderId="0" xfId="0" applyFont="1" applyBorder="1" applyAlignment="1">
      <alignment/>
    </xf>
    <xf numFmtId="0" fontId="7" fillId="0" borderId="0" xfId="0" applyFont="1" applyBorder="1" applyAlignment="1">
      <alignment horizontal="right" wrapText="1"/>
    </xf>
    <xf numFmtId="173" fontId="5" fillId="0" borderId="0" xfId="17" applyNumberFormat="1" applyFont="1" applyBorder="1" applyAlignment="1">
      <alignment/>
    </xf>
    <xf numFmtId="173" fontId="5" fillId="0" borderId="0" xfId="0" applyNumberFormat="1" applyFont="1" applyBorder="1" applyAlignment="1">
      <alignment/>
    </xf>
    <xf numFmtId="3" fontId="5" fillId="0" borderId="0" xfId="0" applyNumberFormat="1" applyFont="1" applyAlignment="1">
      <alignment/>
    </xf>
    <xf numFmtId="3" fontId="5" fillId="0" borderId="0" xfId="0" applyNumberFormat="1" applyFont="1" applyBorder="1" applyAlignment="1">
      <alignment/>
    </xf>
    <xf numFmtId="0" fontId="5" fillId="0" borderId="0" xfId="0" applyFont="1" applyAlignment="1">
      <alignment/>
    </xf>
    <xf numFmtId="0" fontId="7" fillId="0" borderId="0" xfId="0" applyFont="1" applyAlignment="1">
      <alignment horizontal="centerContinuous"/>
    </xf>
    <xf numFmtId="0" fontId="5"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5" fillId="0" borderId="0" xfId="0" applyFont="1" applyAlignment="1">
      <alignment horizontal="left"/>
    </xf>
    <xf numFmtId="0" fontId="0" fillId="0" borderId="0" xfId="0" applyFont="1" applyAlignment="1">
      <alignment horizontal="centerContinuous"/>
    </xf>
    <xf numFmtId="0" fontId="5" fillId="0" borderId="3" xfId="0" applyFont="1" applyBorder="1" applyAlignment="1">
      <alignment horizontal="left"/>
    </xf>
    <xf numFmtId="0" fontId="5" fillId="0" borderId="4" xfId="0" applyFont="1" applyBorder="1" applyAlignment="1">
      <alignment horizontal="centerContinuous"/>
    </xf>
    <xf numFmtId="0" fontId="5" fillId="0" borderId="5" xfId="0" applyFont="1" applyBorder="1" applyAlignment="1">
      <alignment horizontal="centerContinuous"/>
    </xf>
    <xf numFmtId="0" fontId="5" fillId="0" borderId="6"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centerContinuous"/>
    </xf>
    <xf numFmtId="0" fontId="5" fillId="0" borderId="7" xfId="0" applyFont="1" applyBorder="1" applyAlignment="1">
      <alignment horizontal="centerContinuous"/>
    </xf>
    <xf numFmtId="0" fontId="5" fillId="0" borderId="6" xfId="0" applyFont="1" applyBorder="1" applyAlignment="1">
      <alignment/>
    </xf>
    <xf numFmtId="0" fontId="5" fillId="0" borderId="7" xfId="0" applyFont="1" applyBorder="1" applyAlignment="1">
      <alignment/>
    </xf>
    <xf numFmtId="0" fontId="5" fillId="0" borderId="8" xfId="0" applyFont="1" applyBorder="1" applyAlignment="1">
      <alignment/>
    </xf>
    <xf numFmtId="0" fontId="5" fillId="0" borderId="9" xfId="0" applyFont="1" applyBorder="1" applyAlignment="1">
      <alignment/>
    </xf>
    <xf numFmtId="0" fontId="5" fillId="0" borderId="10" xfId="0" applyFont="1" applyBorder="1" applyAlignment="1">
      <alignment/>
    </xf>
    <xf numFmtId="0" fontId="5" fillId="0" borderId="11" xfId="0" applyFont="1" applyBorder="1" applyAlignment="1">
      <alignment/>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1" xfId="0" applyFont="1" applyBorder="1" applyAlignment="1">
      <alignment/>
    </xf>
    <xf numFmtId="0" fontId="5" fillId="0" borderId="2" xfId="0" applyFont="1" applyBorder="1" applyAlignment="1">
      <alignment/>
    </xf>
    <xf numFmtId="0" fontId="5" fillId="0" borderId="15" xfId="0" applyFont="1" applyBorder="1" applyAlignment="1">
      <alignment horizontal="center"/>
    </xf>
    <xf numFmtId="0" fontId="9" fillId="0" borderId="15" xfId="0" applyFont="1" applyBorder="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xf numFmtId="164" fontId="5" fillId="0" borderId="15" xfId="0" applyNumberFormat="1" applyFont="1" applyBorder="1" applyAlignment="1">
      <alignment/>
    </xf>
    <xf numFmtId="3" fontId="5" fillId="0" borderId="15" xfId="0" applyNumberFormat="1" applyFont="1" applyBorder="1" applyAlignment="1">
      <alignment/>
    </xf>
    <xf numFmtId="3" fontId="5" fillId="0" borderId="16" xfId="0" applyNumberFormat="1" applyFont="1" applyBorder="1" applyAlignment="1">
      <alignment/>
    </xf>
    <xf numFmtId="3" fontId="5" fillId="0" borderId="17" xfId="0" applyNumberFormat="1" applyFont="1" applyBorder="1" applyAlignment="1">
      <alignment/>
    </xf>
    <xf numFmtId="0" fontId="5" fillId="0" borderId="15" xfId="0" applyFont="1" applyBorder="1" applyAlignment="1">
      <alignment/>
    </xf>
    <xf numFmtId="3" fontId="5" fillId="0" borderId="15" xfId="0" applyNumberFormat="1" applyFont="1" applyBorder="1" applyAlignment="1">
      <alignment horizontal="right"/>
    </xf>
    <xf numFmtId="0" fontId="5" fillId="0" borderId="18" xfId="0" applyFont="1" applyBorder="1" applyAlignment="1">
      <alignment/>
    </xf>
    <xf numFmtId="0" fontId="5" fillId="0" borderId="19" xfId="0" applyFont="1" applyBorder="1" applyAlignment="1">
      <alignment/>
    </xf>
    <xf numFmtId="0" fontId="5" fillId="0" borderId="20" xfId="0" applyFont="1" applyBorder="1" applyAlignment="1">
      <alignment/>
    </xf>
    <xf numFmtId="3" fontId="7" fillId="0" borderId="20" xfId="0" applyNumberFormat="1" applyFont="1" applyBorder="1" applyAlignment="1">
      <alignment/>
    </xf>
    <xf numFmtId="3" fontId="7" fillId="0" borderId="21" xfId="0" applyNumberFormat="1" applyFont="1" applyBorder="1" applyAlignment="1">
      <alignment/>
    </xf>
    <xf numFmtId="3" fontId="7" fillId="0" borderId="0" xfId="0" applyNumberFormat="1" applyFont="1" applyBorder="1" applyAlignment="1">
      <alignment/>
    </xf>
    <xf numFmtId="0" fontId="5" fillId="0" borderId="22" xfId="0" applyFont="1" applyBorder="1" applyAlignment="1">
      <alignment/>
    </xf>
    <xf numFmtId="3" fontId="10" fillId="0" borderId="0" xfId="0" applyNumberFormat="1" applyFont="1" applyBorder="1" applyAlignment="1">
      <alignment/>
    </xf>
    <xf numFmtId="0" fontId="7" fillId="0" borderId="23" xfId="0" applyFont="1" applyBorder="1" applyAlignment="1">
      <alignment/>
    </xf>
    <xf numFmtId="0" fontId="5" fillId="0" borderId="24" xfId="0" applyFont="1" applyBorder="1" applyAlignment="1">
      <alignment/>
    </xf>
    <xf numFmtId="0" fontId="5" fillId="0" borderId="25" xfId="0" applyFont="1" applyBorder="1" applyAlignment="1">
      <alignment horizontal="center"/>
    </xf>
    <xf numFmtId="0" fontId="5" fillId="0" borderId="26" xfId="0" applyFont="1" applyBorder="1" applyAlignment="1">
      <alignment horizontal="center"/>
    </xf>
    <xf numFmtId="0" fontId="0" fillId="0" borderId="0" xfId="0" applyFont="1" applyBorder="1" applyAlignment="1">
      <alignment/>
    </xf>
    <xf numFmtId="0" fontId="5" fillId="0" borderId="2" xfId="0" applyFont="1" applyBorder="1" applyAlignment="1">
      <alignment/>
    </xf>
    <xf numFmtId="0" fontId="5" fillId="0" borderId="2" xfId="0" applyFont="1" applyBorder="1" applyAlignment="1">
      <alignment horizontal="center"/>
    </xf>
    <xf numFmtId="0" fontId="5" fillId="0" borderId="22" xfId="0" applyFont="1" applyBorder="1" applyAlignment="1">
      <alignment horizontal="center"/>
    </xf>
    <xf numFmtId="3" fontId="0" fillId="0" borderId="0" xfId="0" applyNumberFormat="1" applyFont="1" applyBorder="1" applyAlignment="1">
      <alignment/>
    </xf>
    <xf numFmtId="167" fontId="5" fillId="0" borderId="15" xfId="15" applyNumberFormat="1" applyFont="1" applyBorder="1" applyAlignment="1">
      <alignment/>
    </xf>
    <xf numFmtId="0" fontId="5" fillId="0" borderId="27" xfId="0" applyFont="1" applyBorder="1" applyAlignment="1">
      <alignment/>
    </xf>
    <xf numFmtId="0" fontId="5" fillId="0" borderId="28" xfId="0" applyFont="1" applyBorder="1" applyAlignment="1">
      <alignment/>
    </xf>
    <xf numFmtId="0" fontId="5" fillId="0" borderId="29" xfId="0" applyFont="1" applyBorder="1" applyAlignment="1">
      <alignment/>
    </xf>
    <xf numFmtId="3" fontId="5" fillId="0" borderId="30" xfId="0" applyNumberFormat="1" applyFont="1" applyBorder="1" applyAlignment="1">
      <alignment/>
    </xf>
    <xf numFmtId="3" fontId="5" fillId="0" borderId="31" xfId="0" applyNumberFormat="1" applyFont="1" applyBorder="1" applyAlignment="1">
      <alignment/>
    </xf>
    <xf numFmtId="3" fontId="5" fillId="0" borderId="32" xfId="0" applyNumberFormat="1" applyFont="1" applyBorder="1" applyAlignment="1">
      <alignment/>
    </xf>
    <xf numFmtId="0" fontId="5" fillId="0" borderId="33" xfId="0" applyFont="1" applyBorder="1" applyAlignment="1">
      <alignment/>
    </xf>
    <xf numFmtId="3" fontId="0" fillId="0" borderId="0" xfId="0" applyNumberFormat="1" applyFont="1" applyAlignment="1">
      <alignment/>
    </xf>
    <xf numFmtId="0" fontId="10" fillId="0" borderId="0" xfId="0" applyFont="1" applyAlignment="1">
      <alignment/>
    </xf>
    <xf numFmtId="3" fontId="10" fillId="0" borderId="0" xfId="0" applyNumberFormat="1" applyFont="1" applyAlignment="1">
      <alignment/>
    </xf>
    <xf numFmtId="0" fontId="7" fillId="0" borderId="0" xfId="0" applyFont="1" applyAlignment="1">
      <alignment horizontal="center" wrapText="1"/>
    </xf>
    <xf numFmtId="0" fontId="5" fillId="0" borderId="2" xfId="0" applyFont="1" applyBorder="1" applyAlignment="1" quotePrefix="1">
      <alignment/>
    </xf>
    <xf numFmtId="173" fontId="5" fillId="0" borderId="2" xfId="17" applyNumberFormat="1" applyFont="1" applyBorder="1" applyAlignment="1">
      <alignment/>
    </xf>
    <xf numFmtId="0" fontId="5" fillId="0" borderId="15" xfId="0" applyFont="1" applyBorder="1" applyAlignment="1">
      <alignment horizontal="left" wrapText="1"/>
    </xf>
    <xf numFmtId="0" fontId="5" fillId="0" borderId="15" xfId="0" applyFont="1" applyBorder="1" applyAlignment="1">
      <alignment horizontal="left"/>
    </xf>
    <xf numFmtId="0" fontId="0" fillId="0" borderId="33" xfId="0" applyFont="1" applyBorder="1" applyAlignment="1">
      <alignment/>
    </xf>
    <xf numFmtId="0" fontId="0" fillId="0" borderId="34" xfId="0" applyFont="1" applyBorder="1" applyAlignment="1">
      <alignment/>
    </xf>
    <xf numFmtId="0" fontId="0" fillId="0" borderId="0" xfId="0" applyAlignment="1">
      <alignment wrapText="1"/>
    </xf>
    <xf numFmtId="0" fontId="7" fillId="0" borderId="0" xfId="0" applyFont="1" applyBorder="1" applyAlignment="1">
      <alignment wrapText="1"/>
    </xf>
    <xf numFmtId="0" fontId="8" fillId="0" borderId="0" xfId="0" applyFont="1" applyBorder="1" applyAlignment="1">
      <alignment wrapText="1"/>
    </xf>
    <xf numFmtId="0" fontId="12" fillId="0" borderId="0" xfId="0" applyFont="1" applyAlignment="1">
      <alignment wrapText="1"/>
    </xf>
    <xf numFmtId="0" fontId="11" fillId="0" borderId="0" xfId="0" applyFont="1" applyAlignment="1">
      <alignment wrapText="1"/>
    </xf>
    <xf numFmtId="0" fontId="0" fillId="0" borderId="0" xfId="0" applyAlignment="1">
      <alignment wrapText="1"/>
    </xf>
    <xf numFmtId="0" fontId="5" fillId="0" borderId="2" xfId="0" applyFont="1" applyBorder="1" applyAlignment="1">
      <alignment wrapText="1"/>
    </xf>
    <xf numFmtId="0" fontId="6" fillId="0" borderId="0" xfId="0" applyFont="1" applyAlignment="1">
      <alignment wrapText="1"/>
    </xf>
    <xf numFmtId="0" fontId="5"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1"/>
  <sheetViews>
    <sheetView tabSelected="1" view="pageBreakPreview" zoomScale="75" zoomScaleNormal="75" zoomScaleSheetLayoutView="75" workbookViewId="0" topLeftCell="A31">
      <selection activeCell="A17" sqref="A17:IV18"/>
    </sheetView>
  </sheetViews>
  <sheetFormatPr defaultColWidth="9.140625" defaultRowHeight="12.75"/>
  <cols>
    <col min="1" max="1" width="26.28125" style="0" customWidth="1"/>
    <col min="2" max="2" width="8.421875" style="0" customWidth="1"/>
    <col min="3" max="3" width="23.140625" style="0" customWidth="1"/>
    <col min="4" max="4" width="20.00390625" style="0" customWidth="1"/>
    <col min="5" max="5" width="19.57421875" style="0" customWidth="1"/>
    <col min="6" max="7" width="15.28125" style="0" customWidth="1"/>
    <col min="9" max="9" width="17.140625" style="0" customWidth="1"/>
    <col min="10" max="10" width="21.57421875" style="0" customWidth="1"/>
    <col min="11" max="12" width="30.00390625" style="0" customWidth="1"/>
  </cols>
  <sheetData>
    <row r="1" spans="1:9" s="27" customFormat="1" ht="15">
      <c r="A1" s="23"/>
      <c r="B1" s="23"/>
      <c r="C1" s="24" t="s">
        <v>0</v>
      </c>
      <c r="D1" s="25"/>
      <c r="E1" s="23"/>
      <c r="F1" s="23"/>
      <c r="G1" s="23"/>
      <c r="H1" s="26"/>
      <c r="I1" s="26"/>
    </row>
    <row r="2" spans="1:8" s="27" customFormat="1" ht="15" thickBot="1">
      <c r="A2" s="28"/>
      <c r="B2" s="25"/>
      <c r="C2" s="25"/>
      <c r="D2" s="25"/>
      <c r="E2" s="25"/>
      <c r="F2" s="25"/>
      <c r="G2" s="25"/>
      <c r="H2" s="29"/>
    </row>
    <row r="3" spans="1:8" s="27" customFormat="1" ht="21.75" customHeight="1" thickTop="1">
      <c r="A3" s="30" t="s">
        <v>21</v>
      </c>
      <c r="B3" s="31"/>
      <c r="C3" s="31"/>
      <c r="D3" s="31"/>
      <c r="E3" s="31"/>
      <c r="F3" s="31"/>
      <c r="G3" s="32"/>
      <c r="H3" s="29"/>
    </row>
    <row r="4" spans="1:8" s="27" customFormat="1" ht="21.75" customHeight="1">
      <c r="A4" s="33" t="s">
        <v>1</v>
      </c>
      <c r="B4" s="35"/>
      <c r="C4" s="34" t="s">
        <v>46</v>
      </c>
      <c r="D4" s="35"/>
      <c r="E4" s="35"/>
      <c r="F4" s="35"/>
      <c r="G4" s="36"/>
      <c r="H4" s="29"/>
    </row>
    <row r="5" spans="1:7" s="27" customFormat="1" ht="21.75" customHeight="1">
      <c r="A5" s="37" t="s">
        <v>2</v>
      </c>
      <c r="C5" s="17" t="s">
        <v>44</v>
      </c>
      <c r="D5" s="17"/>
      <c r="E5" s="17"/>
      <c r="F5" s="17"/>
      <c r="G5" s="38"/>
    </row>
    <row r="6" spans="1:7" s="27" customFormat="1" ht="21.75" customHeight="1">
      <c r="A6" s="37" t="s">
        <v>3</v>
      </c>
      <c r="B6" s="17"/>
      <c r="C6" s="17" t="s">
        <v>25</v>
      </c>
      <c r="D6" s="17"/>
      <c r="E6" s="17"/>
      <c r="F6" s="17"/>
      <c r="G6" s="38"/>
    </row>
    <row r="7" spans="1:7" s="27" customFormat="1" ht="21.75" customHeight="1" thickBot="1">
      <c r="A7" s="39" t="s">
        <v>4</v>
      </c>
      <c r="B7" s="40"/>
      <c r="C7" s="40" t="s">
        <v>26</v>
      </c>
      <c r="D7" s="40"/>
      <c r="E7" s="40"/>
      <c r="F7" s="40"/>
      <c r="G7" s="41"/>
    </row>
    <row r="8" spans="1:7" s="27" customFormat="1" ht="15.75" customHeight="1" thickTop="1">
      <c r="A8" s="5"/>
      <c r="B8" s="5"/>
      <c r="C8" s="17"/>
      <c r="D8" s="17"/>
      <c r="E8" s="17"/>
      <c r="F8" s="17"/>
      <c r="G8" s="17"/>
    </row>
    <row r="9" spans="1:7" s="27" customFormat="1" ht="37.5" customHeight="1">
      <c r="A9" s="95" t="s">
        <v>64</v>
      </c>
      <c r="B9" s="96"/>
      <c r="C9" s="96"/>
      <c r="D9" s="96"/>
      <c r="E9" s="96"/>
      <c r="F9" s="96"/>
      <c r="G9" s="96"/>
    </row>
    <row r="10" spans="1:7" s="27" customFormat="1" ht="30.75" customHeight="1">
      <c r="A10" s="94"/>
      <c r="B10" s="93"/>
      <c r="C10" s="93"/>
      <c r="D10" s="93"/>
      <c r="E10" s="93"/>
      <c r="F10" s="93"/>
      <c r="G10" s="93"/>
    </row>
    <row r="11" spans="1:7" s="27" customFormat="1" ht="18" customHeight="1" thickBot="1">
      <c r="A11" s="3" t="s">
        <v>5</v>
      </c>
      <c r="B11" s="5"/>
      <c r="C11" s="5"/>
      <c r="D11" s="5"/>
      <c r="E11" s="5"/>
      <c r="F11" s="5"/>
      <c r="G11" s="5"/>
    </row>
    <row r="12" spans="1:7" s="27" customFormat="1" ht="21.75" customHeight="1">
      <c r="A12" s="42" t="s">
        <v>6</v>
      </c>
      <c r="B12" s="43" t="s">
        <v>7</v>
      </c>
      <c r="C12" s="43" t="s">
        <v>8</v>
      </c>
      <c r="D12" s="43" t="s">
        <v>9</v>
      </c>
      <c r="E12" s="43" t="s">
        <v>10</v>
      </c>
      <c r="F12" s="44" t="s">
        <v>11</v>
      </c>
      <c r="G12" s="45" t="s">
        <v>12</v>
      </c>
    </row>
    <row r="13" spans="1:7" s="27" customFormat="1" ht="21.75" customHeight="1">
      <c r="A13" s="46"/>
      <c r="B13" s="48" t="s">
        <v>13</v>
      </c>
      <c r="C13" s="48" t="s">
        <v>14</v>
      </c>
      <c r="D13" s="49"/>
      <c r="E13" s="49"/>
      <c r="F13" s="50"/>
      <c r="G13" s="51"/>
    </row>
    <row r="14" spans="1:7" s="27" customFormat="1" ht="19.5" customHeight="1">
      <c r="A14" s="46"/>
      <c r="B14" s="52"/>
      <c r="C14" s="89"/>
      <c r="D14" s="53"/>
      <c r="E14" s="53"/>
      <c r="F14" s="54"/>
      <c r="G14" s="55"/>
    </row>
    <row r="15" spans="1:7" s="27" customFormat="1" ht="21.75" customHeight="1">
      <c r="A15" s="46"/>
      <c r="B15" s="52"/>
      <c r="C15" s="90"/>
      <c r="D15" s="57"/>
      <c r="E15" s="53"/>
      <c r="F15" s="54"/>
      <c r="G15" s="55"/>
    </row>
    <row r="16" spans="1:7" s="27" customFormat="1" ht="21.75" customHeight="1">
      <c r="A16" s="46"/>
      <c r="B16" s="52"/>
      <c r="C16" s="89"/>
      <c r="D16" s="57"/>
      <c r="E16" s="53"/>
      <c r="F16" s="54"/>
      <c r="G16" s="55"/>
    </row>
    <row r="17" spans="1:7" s="27" customFormat="1" ht="21.75" customHeight="1">
      <c r="A17" s="46"/>
      <c r="B17" s="52"/>
      <c r="C17" s="89"/>
      <c r="D17" s="57"/>
      <c r="E17" s="53"/>
      <c r="F17" s="54"/>
      <c r="G17" s="55"/>
    </row>
    <row r="18" spans="1:7" s="27" customFormat="1" ht="21.75" customHeight="1">
      <c r="A18" s="46"/>
      <c r="B18" s="52"/>
      <c r="C18" s="89"/>
      <c r="D18" s="57"/>
      <c r="E18" s="53"/>
      <c r="F18" s="54"/>
      <c r="G18" s="55"/>
    </row>
    <row r="19" spans="1:7" s="27" customFormat="1" ht="21.75" customHeight="1" thickBot="1">
      <c r="A19" s="92"/>
      <c r="B19" s="59" t="s">
        <v>15</v>
      </c>
      <c r="C19" s="91"/>
      <c r="D19" s="61">
        <f>SUM(D14:D18)</f>
        <v>0</v>
      </c>
      <c r="E19" s="61">
        <f>E14+E15</f>
        <v>0</v>
      </c>
      <c r="F19" s="61">
        <f>F14+F15</f>
        <v>0</v>
      </c>
      <c r="G19" s="62">
        <f>G14+G15</f>
        <v>0</v>
      </c>
    </row>
    <row r="20" spans="1:7" s="27" customFormat="1" ht="21.75" customHeight="1">
      <c r="A20" s="70"/>
      <c r="B20" s="17"/>
      <c r="C20" s="70"/>
      <c r="D20" s="63"/>
      <c r="E20" s="63"/>
      <c r="F20" s="63"/>
      <c r="G20" s="63"/>
    </row>
    <row r="21" spans="1:7" s="27" customFormat="1" ht="18" customHeight="1">
      <c r="A21" s="17"/>
      <c r="B21" s="17"/>
      <c r="C21" s="17"/>
      <c r="D21" s="63"/>
      <c r="E21" s="63"/>
      <c r="F21" s="63"/>
      <c r="G21" s="63"/>
    </row>
    <row r="22" spans="1:7" s="27" customFormat="1" ht="21.75" customHeight="1" thickBot="1">
      <c r="A22" s="9" t="s">
        <v>16</v>
      </c>
      <c r="B22" s="17"/>
      <c r="C22" s="5"/>
      <c r="D22" s="5"/>
      <c r="E22" s="5"/>
      <c r="F22" s="5"/>
      <c r="G22" s="5"/>
    </row>
    <row r="23" spans="1:7" s="27" customFormat="1" ht="21.75" customHeight="1">
      <c r="A23" s="42" t="s">
        <v>6</v>
      </c>
      <c r="B23" s="43" t="s">
        <v>7</v>
      </c>
      <c r="C23" s="43" t="s">
        <v>17</v>
      </c>
      <c r="D23" s="43" t="s">
        <v>56</v>
      </c>
      <c r="E23" s="43" t="s">
        <v>10</v>
      </c>
      <c r="F23" s="44" t="s">
        <v>11</v>
      </c>
      <c r="G23" s="45" t="s">
        <v>12</v>
      </c>
    </row>
    <row r="24" spans="1:7" s="27" customFormat="1" ht="21.75" customHeight="1">
      <c r="A24" s="46"/>
      <c r="B24" s="48" t="s">
        <v>13</v>
      </c>
      <c r="C24" s="48"/>
      <c r="D24" s="49"/>
      <c r="E24" s="49"/>
      <c r="F24" s="50"/>
      <c r="G24" s="51"/>
    </row>
    <row r="25" spans="1:7" s="27" customFormat="1" ht="21.75" customHeight="1">
      <c r="A25" s="46"/>
      <c r="B25" s="52"/>
      <c r="C25" s="48"/>
      <c r="D25" s="53"/>
      <c r="E25" s="53"/>
      <c r="F25" s="54"/>
      <c r="G25" s="55"/>
    </row>
    <row r="26" spans="1:7" s="27" customFormat="1" ht="21.75" customHeight="1">
      <c r="A26" s="46"/>
      <c r="B26" s="52"/>
      <c r="C26" s="48"/>
      <c r="D26" s="57"/>
      <c r="E26" s="53"/>
      <c r="F26" s="54"/>
      <c r="G26" s="55"/>
    </row>
    <row r="27" spans="1:7" s="27" customFormat="1" ht="21.75" customHeight="1">
      <c r="A27" s="46"/>
      <c r="B27" s="56"/>
      <c r="C27" s="48"/>
      <c r="D27" s="53"/>
      <c r="E27" s="53"/>
      <c r="F27" s="54"/>
      <c r="G27" s="55"/>
    </row>
    <row r="28" spans="1:8" s="27" customFormat="1" ht="21.75" customHeight="1" thickBot="1">
      <c r="A28" s="58"/>
      <c r="B28" s="60"/>
      <c r="C28" s="60"/>
      <c r="D28" s="61">
        <f>D25+D26+D27</f>
        <v>0</v>
      </c>
      <c r="E28" s="61">
        <f>E25+E26</f>
        <v>0</v>
      </c>
      <c r="F28" s="61">
        <f>F25+F26</f>
        <v>0</v>
      </c>
      <c r="G28" s="62">
        <f>G25+G26</f>
        <v>0</v>
      </c>
      <c r="H28" s="65"/>
    </row>
    <row r="29" spans="1:8" s="27" customFormat="1" ht="21.75" customHeight="1">
      <c r="A29" s="17"/>
      <c r="B29" s="17"/>
      <c r="C29" s="17"/>
      <c r="D29" s="63"/>
      <c r="E29" s="63"/>
      <c r="F29" s="63"/>
      <c r="G29" s="63"/>
      <c r="H29" s="65"/>
    </row>
    <row r="30" spans="1:7" s="27" customFormat="1" ht="15" customHeight="1">
      <c r="A30" s="5"/>
      <c r="B30" s="5"/>
      <c r="C30" s="5"/>
      <c r="D30" s="21"/>
      <c r="E30" s="21"/>
      <c r="F30" s="21"/>
      <c r="G30" s="21"/>
    </row>
    <row r="31" spans="1:7" s="27" customFormat="1" ht="21.75" customHeight="1" thickBot="1">
      <c r="A31" s="66" t="s">
        <v>19</v>
      </c>
      <c r="B31" s="17"/>
      <c r="C31" s="17"/>
      <c r="D31" s="5"/>
      <c r="E31" s="5"/>
      <c r="F31" s="5"/>
      <c r="G31" s="5"/>
    </row>
    <row r="32" spans="1:9" s="27" customFormat="1" ht="21.75" customHeight="1">
      <c r="A32" s="67"/>
      <c r="B32" s="68"/>
      <c r="C32" s="69"/>
      <c r="D32" s="43" t="s">
        <v>9</v>
      </c>
      <c r="E32" s="43" t="s">
        <v>10</v>
      </c>
      <c r="F32" s="44" t="s">
        <v>11</v>
      </c>
      <c r="G32" s="45" t="s">
        <v>12</v>
      </c>
      <c r="H32" s="70"/>
      <c r="I32" s="70"/>
    </row>
    <row r="33" spans="1:9" s="27" customFormat="1" ht="21.75" customHeight="1">
      <c r="A33" s="2" t="s">
        <v>22</v>
      </c>
      <c r="B33" s="72"/>
      <c r="C33" s="73"/>
      <c r="D33" s="49"/>
      <c r="E33" s="49"/>
      <c r="F33" s="50"/>
      <c r="G33" s="51"/>
      <c r="H33" s="70"/>
      <c r="I33" s="70"/>
    </row>
    <row r="34" spans="1:9" s="27" customFormat="1" ht="21.75" customHeight="1">
      <c r="A34" s="2" t="s">
        <v>59</v>
      </c>
      <c r="B34" s="71"/>
      <c r="C34" s="64"/>
      <c r="D34" s="53"/>
      <c r="E34" s="53"/>
      <c r="F34" s="54"/>
      <c r="G34" s="55"/>
      <c r="H34" s="74"/>
      <c r="I34" s="74"/>
    </row>
    <row r="35" spans="1:9" s="27" customFormat="1" ht="21.75" customHeight="1">
      <c r="A35" s="2" t="s">
        <v>23</v>
      </c>
      <c r="B35" s="71"/>
      <c r="C35" s="64"/>
      <c r="D35" s="53"/>
      <c r="E35" s="53"/>
      <c r="F35" s="54"/>
      <c r="G35" s="55"/>
      <c r="H35" s="74"/>
      <c r="I35" s="74"/>
    </row>
    <row r="36" spans="1:7" s="27" customFormat="1" ht="21.75" customHeight="1">
      <c r="A36" s="2" t="s">
        <v>24</v>
      </c>
      <c r="B36" s="47"/>
      <c r="C36" s="64"/>
      <c r="D36" s="75"/>
      <c r="E36" s="53"/>
      <c r="F36" s="54"/>
      <c r="G36" s="55"/>
    </row>
    <row r="37" spans="1:7" s="27" customFormat="1" ht="21.75" customHeight="1">
      <c r="A37" s="76"/>
      <c r="B37" s="77"/>
      <c r="C37" s="78"/>
      <c r="D37" s="79"/>
      <c r="E37" s="79"/>
      <c r="F37" s="80"/>
      <c r="G37" s="81"/>
    </row>
    <row r="38" spans="1:9" s="27" customFormat="1" ht="21.75" customHeight="1" thickBot="1">
      <c r="A38" s="58" t="s">
        <v>18</v>
      </c>
      <c r="B38" s="59"/>
      <c r="C38" s="82"/>
      <c r="D38" s="61">
        <f>D34+D35+D36</f>
        <v>0</v>
      </c>
      <c r="E38" s="61">
        <f>E34+E35+E36</f>
        <v>0</v>
      </c>
      <c r="F38" s="61">
        <f>F34+F35+F36</f>
        <v>0</v>
      </c>
      <c r="G38" s="62">
        <f>G34+G35+G36</f>
        <v>0</v>
      </c>
      <c r="H38" s="83"/>
      <c r="I38" s="83"/>
    </row>
    <row r="39" spans="1:9" s="27" customFormat="1" ht="21.75" customHeight="1">
      <c r="A39" s="3" t="s">
        <v>20</v>
      </c>
      <c r="B39" s="5"/>
      <c r="C39" s="5"/>
      <c r="D39" s="21"/>
      <c r="E39" s="21"/>
      <c r="F39" s="21"/>
      <c r="G39" s="21"/>
      <c r="H39" s="83"/>
      <c r="I39" s="83"/>
    </row>
    <row r="40" spans="1:9" s="27" customFormat="1" ht="18" customHeight="1">
      <c r="A40" s="5"/>
      <c r="B40" s="84"/>
      <c r="C40" s="84"/>
      <c r="D40" s="85"/>
      <c r="E40" s="85"/>
      <c r="F40" s="85"/>
      <c r="G40" s="85"/>
      <c r="H40" s="83"/>
      <c r="I40" s="83"/>
    </row>
    <row r="41" spans="1:7" s="5" customFormat="1" ht="47.25" customHeight="1">
      <c r="A41" s="3" t="s">
        <v>58</v>
      </c>
      <c r="B41" s="3"/>
      <c r="C41" s="3"/>
      <c r="D41" s="86" t="s">
        <v>51</v>
      </c>
      <c r="E41" s="86" t="s">
        <v>52</v>
      </c>
      <c r="F41" s="86" t="s">
        <v>54</v>
      </c>
      <c r="G41" s="86" t="s">
        <v>27</v>
      </c>
    </row>
    <row r="42" spans="1:8" s="5" customFormat="1" ht="25.5" customHeight="1">
      <c r="A42" s="87" t="s">
        <v>28</v>
      </c>
      <c r="B42" s="47"/>
      <c r="C42" s="47"/>
      <c r="D42" s="88">
        <v>8437034</v>
      </c>
      <c r="E42" s="88">
        <v>53824</v>
      </c>
      <c r="F42" s="88">
        <v>16053</v>
      </c>
      <c r="G42" s="88">
        <f>SUM(D42:F42)</f>
        <v>8506911</v>
      </c>
      <c r="H42" s="6"/>
    </row>
    <row r="43" spans="1:8" s="5" customFormat="1" ht="25.5" customHeight="1">
      <c r="A43" s="47" t="s">
        <v>29</v>
      </c>
      <c r="B43" s="47"/>
      <c r="C43" s="47"/>
      <c r="D43" s="88">
        <v>3235862</v>
      </c>
      <c r="E43" s="88">
        <v>43059</v>
      </c>
      <c r="F43" s="88">
        <v>12773</v>
      </c>
      <c r="G43" s="88">
        <f>SUM(D43:F43)</f>
        <v>3291694</v>
      </c>
      <c r="H43" s="6"/>
    </row>
    <row r="44" spans="1:8" s="5" customFormat="1" ht="27" customHeight="1">
      <c r="A44" s="99" t="s">
        <v>30</v>
      </c>
      <c r="B44" s="99"/>
      <c r="C44" s="99"/>
      <c r="D44" s="88">
        <v>6871714</v>
      </c>
      <c r="E44" s="88"/>
      <c r="F44" s="88"/>
      <c r="G44" s="88">
        <f>SUM(D44:F44)</f>
        <v>6871714</v>
      </c>
      <c r="H44" s="6"/>
    </row>
    <row r="45" spans="1:8" s="5" customFormat="1" ht="25.5" customHeight="1">
      <c r="A45" s="47" t="s">
        <v>31</v>
      </c>
      <c r="B45" s="47"/>
      <c r="C45" s="47"/>
      <c r="D45" s="88">
        <v>8540665</v>
      </c>
      <c r="E45" s="88"/>
      <c r="F45" s="88"/>
      <c r="G45" s="88">
        <f>SUM(D45:F45)</f>
        <v>8540665</v>
      </c>
      <c r="H45" s="6"/>
    </row>
    <row r="46" spans="1:12" s="5" customFormat="1" ht="25.5" customHeight="1">
      <c r="A46" s="7" t="s">
        <v>32</v>
      </c>
      <c r="B46" s="7"/>
      <c r="C46" s="7"/>
      <c r="D46" s="8">
        <f>SUM(D42:D45)</f>
        <v>27085275</v>
      </c>
      <c r="E46" s="8">
        <f>SUM(E42:E45)</f>
        <v>96883</v>
      </c>
      <c r="F46" s="8">
        <f>SUM(F42:F45)</f>
        <v>28826</v>
      </c>
      <c r="G46" s="8">
        <f>SUM(G42:G45)</f>
        <v>27210984</v>
      </c>
      <c r="H46" s="6"/>
      <c r="I46" s="17"/>
      <c r="J46" s="17"/>
      <c r="K46" s="17"/>
      <c r="L46" s="17"/>
    </row>
    <row r="47" spans="1:12" s="5" customFormat="1" ht="15">
      <c r="A47" s="9"/>
      <c r="B47" s="9"/>
      <c r="C47" s="9"/>
      <c r="D47" s="10"/>
      <c r="E47" s="10"/>
      <c r="F47" s="10"/>
      <c r="G47" s="10"/>
      <c r="H47" s="6"/>
      <c r="I47" s="17"/>
      <c r="J47" s="17"/>
      <c r="K47" s="17"/>
      <c r="L47" s="17"/>
    </row>
    <row r="48" spans="4:12" s="5" customFormat="1" ht="23.25" customHeight="1">
      <c r="D48" s="21"/>
      <c r="E48" s="21"/>
      <c r="F48" s="21"/>
      <c r="G48" s="21"/>
      <c r="H48" s="21"/>
      <c r="I48" s="22"/>
      <c r="J48" s="17"/>
      <c r="K48" s="17"/>
      <c r="L48" s="17"/>
    </row>
    <row r="49" spans="1:12" s="1" customFormat="1" ht="51.75" customHeight="1">
      <c r="A49" s="3" t="s">
        <v>45</v>
      </c>
      <c r="B49" s="5"/>
      <c r="C49" s="17"/>
      <c r="D49" s="18" t="s">
        <v>55</v>
      </c>
      <c r="E49" s="11" t="s">
        <v>49</v>
      </c>
      <c r="F49" s="11" t="s">
        <v>47</v>
      </c>
      <c r="G49" s="5"/>
      <c r="I49" s="12"/>
      <c r="J49" s="13"/>
      <c r="K49" s="13"/>
      <c r="L49" s="13"/>
    </row>
    <row r="50" spans="1:12" s="5" customFormat="1" ht="23.25" customHeight="1">
      <c r="A50" s="5" t="s">
        <v>53</v>
      </c>
      <c r="C50" s="17"/>
      <c r="D50" s="19">
        <v>9006835.5</v>
      </c>
      <c r="E50" s="19"/>
      <c r="F50" s="6">
        <f>SUM(D50:E50)</f>
        <v>9006835.5</v>
      </c>
      <c r="I50" s="20"/>
      <c r="J50" s="17"/>
      <c r="K50" s="19"/>
      <c r="L50" s="19"/>
    </row>
    <row r="51" spans="1:12" s="5" customFormat="1" ht="19.5" customHeight="1">
      <c r="A51" s="5" t="s">
        <v>33</v>
      </c>
      <c r="C51" s="17"/>
      <c r="D51" s="19">
        <v>2547633.5</v>
      </c>
      <c r="E51" s="19"/>
      <c r="F51" s="6">
        <f aca="true" t="shared" si="0" ref="F51:F62">SUM(D51:E51)</f>
        <v>2547633.5</v>
      </c>
      <c r="I51" s="17"/>
      <c r="J51" s="17"/>
      <c r="K51" s="19"/>
      <c r="L51" s="19"/>
    </row>
    <row r="52" spans="1:12" s="5" customFormat="1" ht="19.5" customHeight="1">
      <c r="A52" s="5" t="s">
        <v>34</v>
      </c>
      <c r="C52" s="17"/>
      <c r="D52" s="19">
        <v>2475549</v>
      </c>
      <c r="E52" s="19"/>
      <c r="F52" s="6">
        <f t="shared" si="0"/>
        <v>2475549</v>
      </c>
      <c r="I52" s="17"/>
      <c r="J52" s="17"/>
      <c r="K52" s="19"/>
      <c r="L52" s="19"/>
    </row>
    <row r="53" spans="1:12" s="5" customFormat="1" ht="19.5" customHeight="1">
      <c r="A53" s="5" t="s">
        <v>35</v>
      </c>
      <c r="C53" s="17"/>
      <c r="D53" s="19">
        <v>454716</v>
      </c>
      <c r="E53" s="19"/>
      <c r="F53" s="6">
        <f t="shared" si="0"/>
        <v>454716</v>
      </c>
      <c r="I53" s="17"/>
      <c r="J53" s="17"/>
      <c r="K53" s="19"/>
      <c r="L53" s="19"/>
    </row>
    <row r="54" spans="1:12" s="5" customFormat="1" ht="19.5" customHeight="1">
      <c r="A54" s="5" t="s">
        <v>60</v>
      </c>
      <c r="C54" s="17"/>
      <c r="D54" s="19">
        <v>1739890</v>
      </c>
      <c r="E54" s="19">
        <f>53824+43059</f>
        <v>96883</v>
      </c>
      <c r="F54" s="6">
        <f t="shared" si="0"/>
        <v>1836773</v>
      </c>
      <c r="I54" s="17"/>
      <c r="J54" s="17"/>
      <c r="K54" s="19"/>
      <c r="L54" s="19"/>
    </row>
    <row r="55" spans="1:12" s="5" customFormat="1" ht="19.5" customHeight="1">
      <c r="A55" s="5" t="s">
        <v>36</v>
      </c>
      <c r="C55" s="17"/>
      <c r="D55" s="19">
        <v>266307</v>
      </c>
      <c r="E55" s="19"/>
      <c r="F55" s="6">
        <f t="shared" si="0"/>
        <v>266307</v>
      </c>
      <c r="I55" s="17"/>
      <c r="J55" s="17"/>
      <c r="K55" s="19"/>
      <c r="L55" s="19"/>
    </row>
    <row r="56" spans="1:12" s="5" customFormat="1" ht="19.5" customHeight="1">
      <c r="A56" s="5" t="s">
        <v>37</v>
      </c>
      <c r="C56" s="17"/>
      <c r="D56" s="19">
        <v>962571</v>
      </c>
      <c r="E56" s="19"/>
      <c r="F56" s="6">
        <f t="shared" si="0"/>
        <v>962571</v>
      </c>
      <c r="I56" s="17"/>
      <c r="J56" s="17"/>
      <c r="K56" s="19"/>
      <c r="L56" s="19"/>
    </row>
    <row r="57" spans="1:12" s="5" customFormat="1" ht="19.5" customHeight="1">
      <c r="A57" s="5" t="s">
        <v>38</v>
      </c>
      <c r="C57" s="17"/>
      <c r="D57" s="19">
        <v>230635</v>
      </c>
      <c r="E57" s="19"/>
      <c r="F57" s="6">
        <f t="shared" si="0"/>
        <v>230635</v>
      </c>
      <c r="I57" s="17"/>
      <c r="J57" s="17"/>
      <c r="K57" s="19"/>
      <c r="L57" s="19"/>
    </row>
    <row r="58" spans="1:12" s="5" customFormat="1" ht="19.5" customHeight="1">
      <c r="A58" s="5" t="s">
        <v>48</v>
      </c>
      <c r="C58" s="17"/>
      <c r="D58" s="19">
        <v>4838095</v>
      </c>
      <c r="E58" s="19">
        <f>16053+12773</f>
        <v>28826</v>
      </c>
      <c r="F58" s="6">
        <f t="shared" si="0"/>
        <v>4866921</v>
      </c>
      <c r="I58" s="17"/>
      <c r="J58" s="17"/>
      <c r="K58" s="19"/>
      <c r="L58" s="19"/>
    </row>
    <row r="59" spans="1:12" s="3" customFormat="1" ht="19.5" customHeight="1">
      <c r="A59" s="3" t="s">
        <v>39</v>
      </c>
      <c r="C59" s="9"/>
      <c r="D59" s="10">
        <f>SUM(D50:D58)</f>
        <v>22522232</v>
      </c>
      <c r="E59" s="10">
        <f>SUM(E50:E58)</f>
        <v>125709</v>
      </c>
      <c r="F59" s="4">
        <f>SUM(F50:F58)</f>
        <v>22647941</v>
      </c>
      <c r="I59" s="14"/>
      <c r="J59" s="15"/>
      <c r="K59" s="15"/>
      <c r="L59" s="15"/>
    </row>
    <row r="60" spans="1:12" s="5" customFormat="1" ht="19.5" customHeight="1">
      <c r="A60" s="5" t="s">
        <v>40</v>
      </c>
      <c r="C60" s="17"/>
      <c r="D60" s="19">
        <v>507999</v>
      </c>
      <c r="E60" s="19"/>
      <c r="F60" s="6">
        <f t="shared" si="0"/>
        <v>507999</v>
      </c>
      <c r="I60" s="17"/>
      <c r="J60" s="20"/>
      <c r="K60" s="19"/>
      <c r="L60" s="19"/>
    </row>
    <row r="61" spans="1:12" s="5" customFormat="1" ht="19.5" customHeight="1">
      <c r="A61" s="5" t="s">
        <v>41</v>
      </c>
      <c r="C61" s="17"/>
      <c r="D61" s="19">
        <v>15240</v>
      </c>
      <c r="E61" s="19"/>
      <c r="F61" s="6">
        <f t="shared" si="0"/>
        <v>15240</v>
      </c>
      <c r="I61" s="17"/>
      <c r="J61" s="17"/>
      <c r="K61" s="19"/>
      <c r="L61" s="19"/>
    </row>
    <row r="62" spans="1:12" s="5" customFormat="1" ht="19.5" customHeight="1">
      <c r="A62" s="5" t="s">
        <v>42</v>
      </c>
      <c r="C62" s="17"/>
      <c r="D62" s="19">
        <v>4039803.5</v>
      </c>
      <c r="E62" s="19"/>
      <c r="F62" s="6">
        <f t="shared" si="0"/>
        <v>4039803.5</v>
      </c>
      <c r="I62" s="17"/>
      <c r="J62" s="20"/>
      <c r="K62" s="19"/>
      <c r="L62" s="19"/>
    </row>
    <row r="63" spans="1:12" s="3" customFormat="1" ht="19.5" customHeight="1">
      <c r="A63" s="3" t="s">
        <v>43</v>
      </c>
      <c r="C63" s="9"/>
      <c r="D63" s="10">
        <f>SUM(D60:D62)</f>
        <v>4563042.5</v>
      </c>
      <c r="E63" s="10"/>
      <c r="F63" s="4">
        <f>SUM(F60:F62)</f>
        <v>4563042.5</v>
      </c>
      <c r="I63" s="9"/>
      <c r="J63" s="10"/>
      <c r="K63" s="10"/>
      <c r="L63" s="10"/>
    </row>
    <row r="64" spans="1:12" s="3" customFormat="1" ht="19.5" customHeight="1">
      <c r="A64" s="3" t="s">
        <v>18</v>
      </c>
      <c r="C64" s="9"/>
      <c r="D64" s="10">
        <f>SUM(D59+D63)</f>
        <v>27085274.5</v>
      </c>
      <c r="E64" s="10"/>
      <c r="F64" s="4">
        <f>SUM(F63,F59)</f>
        <v>27210983.5</v>
      </c>
      <c r="I64" s="16"/>
      <c r="J64" s="15"/>
      <c r="K64" s="15"/>
      <c r="L64" s="15"/>
    </row>
    <row r="65" spans="3:12" s="3" customFormat="1" ht="19.5" customHeight="1">
      <c r="C65" s="9"/>
      <c r="D65" s="10"/>
      <c r="E65" s="10"/>
      <c r="F65" s="4"/>
      <c r="I65" s="16"/>
      <c r="J65" s="15"/>
      <c r="K65" s="15"/>
      <c r="L65" s="15"/>
    </row>
    <row r="66" spans="1:12" s="3" customFormat="1" ht="19.5" customHeight="1">
      <c r="A66" s="3" t="s">
        <v>50</v>
      </c>
      <c r="C66" s="9"/>
      <c r="D66" s="10"/>
      <c r="E66" s="10"/>
      <c r="F66" s="4"/>
      <c r="I66" s="16"/>
      <c r="J66" s="15"/>
      <c r="K66" s="15"/>
      <c r="L66" s="15"/>
    </row>
    <row r="67" spans="1:12" s="3" customFormat="1" ht="19.5" customHeight="1">
      <c r="A67" s="5" t="s">
        <v>63</v>
      </c>
      <c r="C67" s="9"/>
      <c r="D67" s="10">
        <v>353436</v>
      </c>
      <c r="E67" s="10">
        <f>-E59</f>
        <v>-125709</v>
      </c>
      <c r="F67" s="4">
        <f>SUM(D67:E67)</f>
        <v>227727</v>
      </c>
      <c r="I67" s="16"/>
      <c r="J67" s="15"/>
      <c r="K67" s="15"/>
      <c r="L67" s="15"/>
    </row>
    <row r="68" spans="4:12" s="3" customFormat="1" ht="15">
      <c r="D68" s="4"/>
      <c r="E68" s="4"/>
      <c r="F68" s="4"/>
      <c r="I68" s="9"/>
      <c r="J68" s="9"/>
      <c r="K68" s="9"/>
      <c r="L68" s="9"/>
    </row>
    <row r="69" spans="1:12" s="5" customFormat="1" ht="50.25" customHeight="1">
      <c r="A69" s="100" t="s">
        <v>57</v>
      </c>
      <c r="B69" s="101"/>
      <c r="C69" s="101"/>
      <c r="D69" s="101"/>
      <c r="E69" s="101"/>
      <c r="F69" s="101"/>
      <c r="G69" s="101"/>
      <c r="H69" s="21"/>
      <c r="I69" s="22"/>
      <c r="J69" s="17"/>
      <c r="K69" s="17"/>
      <c r="L69" s="17"/>
    </row>
    <row r="70" spans="1:7" s="1" customFormat="1" ht="68.25" customHeight="1">
      <c r="A70" s="97" t="s">
        <v>61</v>
      </c>
      <c r="B70" s="98"/>
      <c r="C70" s="98"/>
      <c r="D70" s="98"/>
      <c r="E70" s="98"/>
      <c r="F70" s="98"/>
      <c r="G70" s="98"/>
    </row>
    <row r="71" spans="1:7" ht="54.75" customHeight="1">
      <c r="A71" s="100" t="s">
        <v>62</v>
      </c>
      <c r="B71" s="101"/>
      <c r="C71" s="101"/>
      <c r="D71" s="101"/>
      <c r="E71" s="101"/>
      <c r="F71" s="101"/>
      <c r="G71" s="101"/>
    </row>
  </sheetData>
  <mergeCells count="5">
    <mergeCell ref="A71:G71"/>
    <mergeCell ref="A9:G9"/>
    <mergeCell ref="A70:G70"/>
    <mergeCell ref="A44:C44"/>
    <mergeCell ref="A69:G69"/>
  </mergeCells>
  <printOptions/>
  <pageMargins left="0.5" right="0.5" top="0.75" bottom="0.75" header="0.5" footer="0.5"/>
  <pageSetup fitToHeight="3" horizontalDpi="600" verticalDpi="600" orientation="portrait" scale="76" r:id="rId1"/>
  <headerFooter alignWithMargins="0">
    <oddHeader>&amp;C&amp;A</oddHeader>
    <oddFooter>&amp;L&amp;F&amp;CPage &amp;P&amp;R&amp;D &amp;T</oddFooter>
  </headerFooter>
  <rowBreaks count="1" manualBreakCount="1">
    <brk id="4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Melani Pedroza</cp:lastModifiedBy>
  <cp:lastPrinted>2004-08-11T23:04:51Z</cp:lastPrinted>
  <dcterms:created xsi:type="dcterms:W3CDTF">1999-06-02T23:29:55Z</dcterms:created>
  <dcterms:modified xsi:type="dcterms:W3CDTF">2004-09-08T21:03:41Z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-1462840260</vt:i4>
  </property>
  <property fmtid="{D5CDD505-2E9C-101B-9397-08002B2CF9AE}" pid="3" name="_EmailSubject">
    <vt:lpwstr>ACA &amp; NDA contract amendment</vt:lpwstr>
  </property>
  <property fmtid="{D5CDD505-2E9C-101B-9397-08002B2CF9AE}" pid="4" name="_AuthorEmail">
    <vt:lpwstr>Shelley.Harrison@METROKC.GOV</vt:lpwstr>
  </property>
  <property fmtid="{D5CDD505-2E9C-101B-9397-08002B2CF9AE}" pid="5" name="_AuthorEmailDisplayName">
    <vt:lpwstr>Harrison, Shelley</vt:lpwstr>
  </property>
  <property fmtid="{D5CDD505-2E9C-101B-9397-08002B2CF9AE}" pid="6" name="_PreviousAdHocReviewCycleID">
    <vt:i4>1734077802</vt:i4>
  </property>
  <property fmtid="{D5CDD505-2E9C-101B-9397-08002B2CF9AE}" pid="7" name="_ReviewingToolsShownOnce">
    <vt:lpwstr/>
  </property>
</Properties>
</file>