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'CSP'!$A$1:$H$30</definedName>
  </definedNames>
  <calcPr fullCalcOnLoad="1"/>
</workbook>
</file>

<file path=xl/comments1.xml><?xml version="1.0" encoding="utf-8"?>
<comments xmlns="http://schemas.openxmlformats.org/spreadsheetml/2006/main">
  <authors>
    <author>Griffin, Leo</author>
  </authors>
  <commentList>
    <comment ref="E18" authorId="0">
      <text>
        <r>
          <rPr>
            <b/>
            <sz val="9"/>
            <rFont val="Tahoma"/>
            <family val="2"/>
          </rPr>
          <t>Griffin, Leo:</t>
        </r>
        <r>
          <rPr>
            <sz val="9"/>
            <rFont val="Tahoma"/>
            <family val="2"/>
          </rPr>
          <t xml:space="preserve">
Property tax amount is $2,556</t>
        </r>
      </text>
    </comment>
  </commentList>
</comments>
</file>

<file path=xl/sharedStrings.xml><?xml version="1.0" encoding="utf-8"?>
<sst xmlns="http://schemas.openxmlformats.org/spreadsheetml/2006/main" count="45" uniqueCount="35">
  <si>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</si>
  <si>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</si>
  <si>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</si>
  <si>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</si>
  <si>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</si>
  <si>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</si>
  <si>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</si>
  <si>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</si>
  <si>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</si>
  <si>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</si>
  <si>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</si>
  <si>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</si>
  <si>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</si>
  <si>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</si>
  <si>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 xml:space="preserve">TOTAL </t>
  </si>
  <si>
    <t>Expenditures from:</t>
  </si>
  <si>
    <t>Department</t>
  </si>
  <si>
    <t>TOTAL</t>
  </si>
  <si>
    <t>Expenditures by Categories</t>
  </si>
  <si>
    <t>Ordinance/Motion No.   00-</t>
  </si>
  <si>
    <t>Steve Salyer</t>
  </si>
  <si>
    <t>KCSO, KCDC, DDES, RALS, FMD</t>
  </si>
  <si>
    <t>Vashon Lease</t>
  </si>
  <si>
    <t xml:space="preserve"> </t>
  </si>
  <si>
    <t>Sid Bender/ K. Camenzind</t>
  </si>
  <si>
    <t>KCSO</t>
  </si>
  <si>
    <t>2. KCSO - CHS Electricity</t>
  </si>
  <si>
    <t xml:space="preserve">1. LTL Fund </t>
  </si>
  <si>
    <t>Long Term Lease Fund</t>
  </si>
  <si>
    <t>4. TOTAL</t>
  </si>
  <si>
    <t>Misc. Operating Expense</t>
  </si>
  <si>
    <t>Rent (including general operating cost)</t>
  </si>
  <si>
    <t xml:space="preserve">2.  The KCSO will realize savings for electricity charges that will not be billed separately at the new facility. </t>
  </si>
  <si>
    <r>
      <t>Assumptions</t>
    </r>
    <r>
      <rPr>
        <sz val="12"/>
        <rFont val="Univers"/>
        <family val="0"/>
      </rPr>
      <t xml:space="preserve">: </t>
    </r>
  </si>
  <si>
    <t>1. Current year lease costs at the Courthouse Square (CHS) are $24 per sq.ft. for 1,188 sq. ft. which amounts to $28,512 plus $2,556 KC share of property taxes for a total of $31,068.  Future expenditures on this line (1st Year, 2nd Year, 3rd Year) are negative as they show the savings (avoided costs) to be realized when KC moves out of the Courthouse Square to the new facility May 1, 2013.    The savings is equal to the difference between the $31,068  inflated by 3% to $32,000 and the $7,300 annual operating charge in the new facility.  This savings is prorated for 7 months of occupancy in the new facility in 2013.  After the five year rent free period ends in 2018, the total cost will be the rent plus the $7,300 operating cost adjusted for inflation.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</si>
</sst>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s>
  <fonts count="48">
    <font>
      <sz val="10"/>
      <name val="Arial"/>
      <family val="0"/>
    </font>
    <font>
      <b/>
      <sz val="10"/>
      <name val="Arial"/>
      <family val="0"/>
    </font>
    <font>
      <i/>
      <sz val="10"/>
      <name val="Arial"/>
      <family val="0"/>
    </font>
    <font>
      <b/>
      <i/>
      <sz val="10"/>
      <name val="Arial"/>
      <family val="0"/>
    </font>
    <font>
      <b/>
      <sz val="12"/>
      <name val="Univers"/>
      <family val="2"/>
    </font>
    <font>
      <sz val="12"/>
      <name val="Arial"/>
      <family val="2"/>
    </font>
    <font>
      <sz val="12"/>
      <name val="Univers"/>
      <family val="2"/>
    </font>
    <font>
      <u val="single"/>
      <sz val="12"/>
      <name val="Univers"/>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color indexed="63"/>
      </left>
      <right>
        <color indexed="63"/>
      </right>
      <top style="medium"/>
      <bottom>
        <color indexed="63"/>
      </bottom>
    </border>
    <border>
      <left style="double"/>
      <right>
        <color indexed="63"/>
      </right>
      <top style="double"/>
      <bottom>
        <color indexed="63"/>
      </bottom>
    </border>
    <border>
      <left>
        <color indexed="63"/>
      </left>
      <right>
        <color indexed="63"/>
      </right>
      <top>
        <color indexed="63"/>
      </top>
      <bottom style="medium"/>
    </border>
    <border>
      <left style="double"/>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horizontal="centerContinuous"/>
    </xf>
    <xf numFmtId="0" fontId="5" fillId="0" borderId="0" xfId="0" applyFont="1" applyAlignment="1">
      <alignment wrapText="1"/>
    </xf>
    <xf numFmtId="0" fontId="6" fillId="0" borderId="0" xfId="0" applyFont="1" applyAlignment="1">
      <alignment/>
    </xf>
    <xf numFmtId="0" fontId="6"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horizontal="left" wrapText="1"/>
    </xf>
    <xf numFmtId="0" fontId="5" fillId="0" borderId="0" xfId="0" applyFont="1" applyAlignment="1">
      <alignment horizontal="centerContinuous"/>
    </xf>
    <xf numFmtId="0" fontId="6" fillId="0" borderId="10" xfId="0" applyFont="1" applyBorder="1" applyAlignment="1">
      <alignment horizontal="centerContinuous"/>
    </xf>
    <xf numFmtId="0" fontId="6" fillId="0" borderId="11" xfId="0" applyFont="1" applyBorder="1" applyAlignment="1">
      <alignment horizontal="centerContinuous"/>
    </xf>
    <xf numFmtId="0" fontId="6" fillId="0" borderId="12" xfId="0" applyFont="1" applyBorder="1" applyAlignment="1">
      <alignment horizontal="left" wrapText="1"/>
    </xf>
    <xf numFmtId="0" fontId="6" fillId="0" borderId="0" xfId="0" applyFont="1" applyBorder="1" applyAlignment="1">
      <alignment horizontal="left"/>
    </xf>
    <xf numFmtId="0" fontId="6" fillId="0" borderId="0" xfId="0" applyFont="1" applyBorder="1" applyAlignment="1">
      <alignment horizontal="centerContinuous"/>
    </xf>
    <xf numFmtId="0" fontId="6" fillId="0" borderId="13" xfId="0" applyFont="1" applyBorder="1" applyAlignment="1">
      <alignment horizontal="centerContinuous"/>
    </xf>
    <xf numFmtId="0" fontId="6" fillId="0" borderId="0" xfId="0" applyFont="1" applyBorder="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0" xfId="0" applyFont="1" applyAlignment="1">
      <alignment wrapText="1"/>
    </xf>
    <xf numFmtId="0" fontId="6" fillId="0" borderId="0" xfId="0" applyFont="1" applyAlignment="1">
      <alignment/>
    </xf>
    <xf numFmtId="0" fontId="4" fillId="0" borderId="0" xfId="0" applyFont="1" applyAlignment="1">
      <alignment wrapText="1"/>
    </xf>
    <xf numFmtId="0" fontId="6" fillId="0" borderId="16" xfId="0" applyFont="1" applyBorder="1" applyAlignment="1">
      <alignment wrapText="1"/>
    </xf>
    <xf numFmtId="0" fontId="6" fillId="0" borderId="17"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wrapText="1"/>
    </xf>
    <xf numFmtId="0" fontId="6" fillId="0" borderId="22" xfId="0" applyFont="1" applyBorder="1" applyAlignment="1">
      <alignment/>
    </xf>
    <xf numFmtId="0" fontId="6" fillId="0" borderId="23" xfId="0" applyFont="1" applyBorder="1" applyAlignment="1">
      <alignment horizontal="center"/>
    </xf>
    <xf numFmtId="169" fontId="6" fillId="0" borderId="23" xfId="44" applyNumberFormat="1" applyFont="1" applyBorder="1" applyAlignment="1">
      <alignment horizontal="center"/>
    </xf>
    <xf numFmtId="169" fontId="6" fillId="0" borderId="24" xfId="44" applyNumberFormat="1" applyFont="1" applyBorder="1" applyAlignment="1">
      <alignment horizontal="center"/>
    </xf>
    <xf numFmtId="0" fontId="6" fillId="0" borderId="25" xfId="0" applyFont="1" applyBorder="1" applyAlignment="1">
      <alignment/>
    </xf>
    <xf numFmtId="0" fontId="6" fillId="0" borderId="26" xfId="0" applyFont="1" applyBorder="1" applyAlignment="1">
      <alignment horizontal="center"/>
    </xf>
    <xf numFmtId="0" fontId="6" fillId="0" borderId="27" xfId="0" applyFont="1" applyBorder="1" applyAlignment="1">
      <alignment wrapText="1"/>
    </xf>
    <xf numFmtId="0" fontId="6" fillId="0" borderId="28" xfId="0" applyFont="1" applyBorder="1" applyAlignment="1">
      <alignment/>
    </xf>
    <xf numFmtId="0" fontId="6" fillId="0" borderId="29" xfId="0" applyFont="1" applyBorder="1" applyAlignment="1">
      <alignment/>
    </xf>
    <xf numFmtId="169" fontId="4" fillId="0" borderId="29" xfId="44" applyNumberFormat="1" applyFont="1" applyBorder="1" applyAlignment="1">
      <alignment/>
    </xf>
    <xf numFmtId="169" fontId="4" fillId="0" borderId="30" xfId="44" applyNumberFormat="1" applyFont="1" applyBorder="1" applyAlignment="1">
      <alignment/>
    </xf>
    <xf numFmtId="3" fontId="6" fillId="0" borderId="0" xfId="0" applyNumberFormat="1" applyFont="1" applyAlignment="1">
      <alignment/>
    </xf>
    <xf numFmtId="169" fontId="6" fillId="0" borderId="26" xfId="44" applyNumberFormat="1" applyFont="1" applyBorder="1" applyAlignment="1">
      <alignment horizontal="center"/>
    </xf>
    <xf numFmtId="169" fontId="6" fillId="0" borderId="31" xfId="44" applyNumberFormat="1" applyFont="1" applyBorder="1" applyAlignment="1">
      <alignment horizontal="center"/>
    </xf>
    <xf numFmtId="169" fontId="6" fillId="0" borderId="32" xfId="44" applyNumberFormat="1" applyFont="1" applyBorder="1" applyAlignment="1">
      <alignment horizontal="center"/>
    </xf>
    <xf numFmtId="3" fontId="6" fillId="0" borderId="0" xfId="0" applyNumberFormat="1" applyFont="1" applyBorder="1" applyAlignment="1">
      <alignment/>
    </xf>
    <xf numFmtId="0" fontId="6" fillId="0" borderId="17" xfId="0" applyFont="1" applyBorder="1" applyAlignment="1">
      <alignment horizontal="center"/>
    </xf>
    <xf numFmtId="0" fontId="6" fillId="0" borderId="33" xfId="0" applyFont="1" applyBorder="1" applyAlignment="1">
      <alignment horizontal="center"/>
    </xf>
    <xf numFmtId="0" fontId="5" fillId="0" borderId="0" xfId="0" applyFont="1" applyBorder="1" applyAlignment="1">
      <alignment/>
    </xf>
    <xf numFmtId="0" fontId="6" fillId="0" borderId="34" xfId="0" applyFont="1" applyBorder="1" applyAlignment="1">
      <alignment/>
    </xf>
    <xf numFmtId="169" fontId="6" fillId="0" borderId="26" xfId="44" applyNumberFormat="1" applyFont="1" applyBorder="1" applyAlignment="1">
      <alignment/>
    </xf>
    <xf numFmtId="0" fontId="6" fillId="0" borderId="35" xfId="0" applyFont="1" applyBorder="1" applyAlignment="1">
      <alignment/>
    </xf>
    <xf numFmtId="3" fontId="5" fillId="0" borderId="0" xfId="0" applyNumberFormat="1" applyFont="1" applyBorder="1" applyAlignment="1">
      <alignment/>
    </xf>
    <xf numFmtId="0" fontId="5" fillId="0" borderId="0" xfId="0" applyFont="1" applyAlignment="1">
      <alignment horizontal="center"/>
    </xf>
    <xf numFmtId="169" fontId="5" fillId="0" borderId="0" xfId="0" applyNumberFormat="1" applyFont="1" applyAlignment="1">
      <alignment/>
    </xf>
    <xf numFmtId="44" fontId="5" fillId="0" borderId="0" xfId="0" applyNumberFormat="1" applyFont="1" applyAlignment="1">
      <alignment/>
    </xf>
    <xf numFmtId="0" fontId="6" fillId="0" borderId="0" xfId="0" applyFont="1" applyAlignment="1">
      <alignment horizontal="left" wrapText="1"/>
    </xf>
    <xf numFmtId="0" fontId="6" fillId="0" borderId="36" xfId="0" applyFont="1" applyBorder="1" applyAlignment="1">
      <alignment horizontal="left" wrapText="1"/>
    </xf>
    <xf numFmtId="0" fontId="6" fillId="0" borderId="25" xfId="0" applyFont="1" applyBorder="1" applyAlignment="1">
      <alignment horizontal="left" wrapText="1"/>
    </xf>
    <xf numFmtId="0" fontId="6" fillId="0" borderId="34" xfId="0" applyFont="1" applyBorder="1" applyAlignment="1">
      <alignment horizontal="left" wrapText="1"/>
    </xf>
    <xf numFmtId="0" fontId="6" fillId="0" borderId="0" xfId="0" applyFont="1" applyBorder="1" applyAlignment="1">
      <alignment horizontal="left" wrapText="1"/>
    </xf>
    <xf numFmtId="0" fontId="5" fillId="0" borderId="0" xfId="0" applyFont="1" applyAlignment="1">
      <alignment horizontal="left" wrapText="1"/>
    </xf>
    <xf numFmtId="0" fontId="5" fillId="0" borderId="34" xfId="0" applyFont="1" applyBorder="1" applyAlignment="1">
      <alignment horizontal="left" wrapText="1"/>
    </xf>
    <xf numFmtId="0" fontId="5" fillId="0" borderId="25" xfId="0" applyFont="1" applyBorder="1" applyAlignment="1">
      <alignment horizontal="left" wrapText="1"/>
    </xf>
    <xf numFmtId="0" fontId="7" fillId="0" borderId="37" xfId="0" applyFont="1" applyBorder="1" applyAlignment="1">
      <alignment horizontal="left" wrapText="1"/>
    </xf>
    <xf numFmtId="0" fontId="6" fillId="0" borderId="38" xfId="0" applyFont="1" applyBorder="1" applyAlignment="1">
      <alignment horizontal="left" wrapText="1"/>
    </xf>
    <xf numFmtId="0" fontId="6" fillId="0" borderId="10" xfId="0" applyFont="1" applyBorder="1" applyAlignment="1">
      <alignment horizontal="left" wrapText="1"/>
    </xf>
    <xf numFmtId="0" fontId="6" fillId="0" borderId="16" xfId="0" applyFont="1" applyBorder="1" applyAlignment="1">
      <alignment horizontal="center" wrapText="1"/>
    </xf>
    <xf numFmtId="0" fontId="6" fillId="0" borderId="33" xfId="0" applyFont="1" applyBorder="1" applyAlignment="1">
      <alignment horizontal="center" wrapText="1"/>
    </xf>
    <xf numFmtId="0" fontId="4" fillId="0" borderId="39" xfId="0" applyFont="1" applyBorder="1" applyAlignment="1">
      <alignment horizontal="left" wrapText="1"/>
    </xf>
    <xf numFmtId="0" fontId="6" fillId="0" borderId="27" xfId="0" applyFont="1" applyBorder="1" applyAlignment="1">
      <alignment horizontal="left" wrapText="1"/>
    </xf>
    <xf numFmtId="0" fontId="5" fillId="0" borderId="35" xfId="0" applyFont="1" applyBorder="1" applyAlignment="1">
      <alignment horizontal="left" wrapText="1"/>
    </xf>
    <xf numFmtId="0" fontId="6" fillId="0" borderId="12" xfId="0" applyFont="1" applyBorder="1" applyAlignment="1">
      <alignment horizontal="left" wrapText="1"/>
    </xf>
    <xf numFmtId="0" fontId="6" fillId="0" borderId="40" xfId="0" applyFont="1" applyBorder="1" applyAlignment="1">
      <alignment horizontal="left" wrapText="1"/>
    </xf>
    <xf numFmtId="0" fontId="5" fillId="0" borderId="1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7">
      <selection activeCell="I22" sqref="I22"/>
    </sheetView>
  </sheetViews>
  <sheetFormatPr defaultColWidth="9.140625" defaultRowHeight="12.75"/>
  <cols>
    <col min="1" max="1" width="16.00390625" style="2" customWidth="1"/>
    <col min="2" max="2" width="19.140625" style="6" customWidth="1"/>
    <col min="3" max="3" width="14.28125" style="6" customWidth="1"/>
    <col min="4" max="4" width="11.57421875" style="6" customWidth="1"/>
    <col min="5" max="5" width="12.8515625" style="6" customWidth="1"/>
    <col min="6" max="6" width="13.57421875" style="6" customWidth="1"/>
    <col min="7" max="7" width="13.7109375" style="6" customWidth="1"/>
    <col min="8" max="8" width="16.140625" style="6" customWidth="1"/>
    <col min="9" max="9" width="110.140625" style="6" customWidth="1"/>
    <col min="10" max="10" width="9.28125" style="6" bestFit="1" customWidth="1"/>
    <col min="11" max="11" width="11.7109375" style="6" bestFit="1" customWidth="1"/>
    <col min="12" max="12" width="9.7109375" style="6" bestFit="1" customWidth="1"/>
    <col min="13" max="13" width="14.28125" style="6" bestFit="1" customWidth="1"/>
    <col min="14" max="16384" width="9.140625" style="6" customWidth="1"/>
  </cols>
  <sheetData>
    <row r="1" spans="2:10" ht="15.75">
      <c r="B1" s="3"/>
      <c r="C1" s="3"/>
      <c r="D1" s="1" t="s">
        <v>0</v>
      </c>
      <c r="E1" s="4"/>
      <c r="F1" s="3"/>
      <c r="G1" s="3"/>
      <c r="H1" s="3"/>
      <c r="I1" s="5"/>
      <c r="J1" s="5"/>
    </row>
    <row r="2" spans="1:9" ht="15.75" thickBot="1">
      <c r="A2" s="7"/>
      <c r="B2" s="4"/>
      <c r="C2" s="4"/>
      <c r="D2" s="4"/>
      <c r="E2" s="4"/>
      <c r="F2" s="4"/>
      <c r="G2" s="4"/>
      <c r="H2" s="4"/>
      <c r="I2" s="8"/>
    </row>
    <row r="3" spans="1:9" ht="27.75" customHeight="1" thickTop="1">
      <c r="A3" s="64" t="s">
        <v>19</v>
      </c>
      <c r="B3" s="65"/>
      <c r="C3" s="9"/>
      <c r="D3" s="9"/>
      <c r="E3" s="9"/>
      <c r="F3" s="9"/>
      <c r="G3" s="9"/>
      <c r="H3" s="10"/>
      <c r="I3" s="8"/>
    </row>
    <row r="4" spans="1:9" ht="15">
      <c r="A4" s="11" t="s">
        <v>1</v>
      </c>
      <c r="B4" s="12" t="s">
        <v>22</v>
      </c>
      <c r="C4" s="13"/>
      <c r="D4" s="13"/>
      <c r="E4" s="13"/>
      <c r="F4" s="13"/>
      <c r="G4" s="13"/>
      <c r="H4" s="14"/>
      <c r="I4" s="8"/>
    </row>
    <row r="5" spans="1:8" ht="25.5" customHeight="1">
      <c r="A5" s="71" t="s">
        <v>2</v>
      </c>
      <c r="B5" s="59"/>
      <c r="C5" s="15"/>
      <c r="D5" s="15" t="s">
        <v>21</v>
      </c>
      <c r="E5" s="16"/>
      <c r="F5" s="16"/>
      <c r="G5" s="16"/>
      <c r="H5" s="17"/>
    </row>
    <row r="6" spans="1:8" ht="27" customHeight="1">
      <c r="A6" s="71" t="s">
        <v>3</v>
      </c>
      <c r="B6" s="59"/>
      <c r="C6" s="15" t="s">
        <v>20</v>
      </c>
      <c r="D6" s="16"/>
      <c r="E6" s="16"/>
      <c r="F6" s="16"/>
      <c r="G6" s="16"/>
      <c r="H6" s="17"/>
    </row>
    <row r="7" spans="1:8" ht="15.75" thickBot="1">
      <c r="A7" s="72" t="s">
        <v>4</v>
      </c>
      <c r="B7" s="73"/>
      <c r="C7" s="18" t="s">
        <v>24</v>
      </c>
      <c r="D7" s="18"/>
      <c r="E7" s="18"/>
      <c r="F7" s="18"/>
      <c r="G7" s="18"/>
      <c r="H7" s="19"/>
    </row>
    <row r="8" spans="1:8" ht="15.75" thickTop="1">
      <c r="A8" s="20"/>
      <c r="C8" s="21"/>
      <c r="D8" s="16"/>
      <c r="E8" s="16"/>
      <c r="F8" s="16"/>
      <c r="G8" s="16"/>
      <c r="H8" s="16"/>
    </row>
    <row r="9" spans="1:8" ht="15">
      <c r="A9" s="59" t="s">
        <v>5</v>
      </c>
      <c r="B9" s="60"/>
      <c r="C9" s="60"/>
      <c r="D9" s="60"/>
      <c r="E9" s="60"/>
      <c r="F9" s="60"/>
      <c r="G9" s="21"/>
      <c r="H9" s="21"/>
    </row>
    <row r="10" spans="1:8" ht="23.25" customHeight="1" thickBot="1">
      <c r="A10" s="22" t="s">
        <v>6</v>
      </c>
      <c r="B10" s="16"/>
      <c r="C10" s="21"/>
      <c r="D10" s="21"/>
      <c r="E10" s="21"/>
      <c r="F10" s="21"/>
      <c r="G10" s="21"/>
      <c r="H10" s="21"/>
    </row>
    <row r="11" spans="1:8" s="52" customFormat="1" ht="15">
      <c r="A11" s="66" t="s">
        <v>7</v>
      </c>
      <c r="B11" s="67"/>
      <c r="C11" s="25" t="s">
        <v>8</v>
      </c>
      <c r="D11" s="25" t="s">
        <v>9</v>
      </c>
      <c r="E11" s="25" t="s">
        <v>10</v>
      </c>
      <c r="F11" s="25" t="s">
        <v>11</v>
      </c>
      <c r="G11" s="26" t="s">
        <v>12</v>
      </c>
      <c r="H11" s="27" t="s">
        <v>13</v>
      </c>
    </row>
    <row r="12" spans="1:8" ht="20.25" customHeight="1">
      <c r="A12" s="56" t="s">
        <v>28</v>
      </c>
      <c r="B12" s="58"/>
      <c r="C12" s="30">
        <v>3310</v>
      </c>
      <c r="D12" s="30"/>
      <c r="E12" s="31"/>
      <c r="F12" s="31">
        <f aca="true" t="shared" si="0" ref="F12:H13">F18</f>
        <v>-14408.356666666667</v>
      </c>
      <c r="G12" s="31">
        <f t="shared" si="0"/>
        <v>-25441.0412</v>
      </c>
      <c r="H12" s="32">
        <f t="shared" si="0"/>
        <v>-26203.842436</v>
      </c>
    </row>
    <row r="13" spans="1:8" ht="19.5" customHeight="1">
      <c r="A13" s="28" t="s">
        <v>25</v>
      </c>
      <c r="B13" s="29"/>
      <c r="C13" s="30">
        <v>10</v>
      </c>
      <c r="D13" s="30"/>
      <c r="E13" s="31"/>
      <c r="F13" s="31">
        <f t="shared" si="0"/>
        <v>-951.72</v>
      </c>
      <c r="G13" s="31">
        <f t="shared" si="0"/>
        <v>-1680.4656</v>
      </c>
      <c r="H13" s="32">
        <f t="shared" si="0"/>
        <v>-1730.879568</v>
      </c>
    </row>
    <row r="14" spans="1:8" ht="18.75" customHeight="1" thickBot="1">
      <c r="A14" s="35"/>
      <c r="B14" s="36" t="s">
        <v>14</v>
      </c>
      <c r="C14" s="37"/>
      <c r="D14" s="37"/>
      <c r="E14" s="38">
        <f>SUM(E12:E13)</f>
        <v>0</v>
      </c>
      <c r="F14" s="38">
        <f>SUM(F12:F13)</f>
        <v>-15360.076666666666</v>
      </c>
      <c r="G14" s="38">
        <f>SUM(G12:G13)</f>
        <v>-27121.5068</v>
      </c>
      <c r="H14" s="39">
        <f>SUM(H12:H13)</f>
        <v>-27934.722004</v>
      </c>
    </row>
    <row r="15" spans="1:8" ht="15">
      <c r="A15" s="20"/>
      <c r="B15" s="21"/>
      <c r="C15" s="21"/>
      <c r="D15" s="21"/>
      <c r="E15" s="40"/>
      <c r="F15" s="40"/>
      <c r="G15" s="40"/>
      <c r="H15" s="40"/>
    </row>
    <row r="16" spans="1:12" ht="27" customHeight="1" thickBot="1">
      <c r="A16" s="68" t="s">
        <v>15</v>
      </c>
      <c r="B16" s="68"/>
      <c r="C16" s="68"/>
      <c r="D16" s="68"/>
      <c r="E16" s="21"/>
      <c r="F16" s="21"/>
      <c r="G16" s="21"/>
      <c r="H16" s="21"/>
      <c r="L16" s="53"/>
    </row>
    <row r="17" spans="1:8" ht="15">
      <c r="A17" s="66" t="s">
        <v>7</v>
      </c>
      <c r="B17" s="67"/>
      <c r="C17" s="25" t="s">
        <v>8</v>
      </c>
      <c r="D17" s="25" t="s">
        <v>16</v>
      </c>
      <c r="E17" s="25" t="s">
        <v>10</v>
      </c>
      <c r="F17" s="25" t="s">
        <v>11</v>
      </c>
      <c r="G17" s="26" t="s">
        <v>12</v>
      </c>
      <c r="H17" s="27" t="s">
        <v>13</v>
      </c>
    </row>
    <row r="18" spans="1:13" ht="20.25" customHeight="1">
      <c r="A18" s="56" t="s">
        <v>27</v>
      </c>
      <c r="B18" s="61"/>
      <c r="C18" s="34" t="s">
        <v>23</v>
      </c>
      <c r="D18" s="34"/>
      <c r="E18" s="41"/>
      <c r="F18" s="41">
        <f>(-32000.04+7300)*7/12</f>
        <v>-14408.356666666667</v>
      </c>
      <c r="G18" s="42">
        <f>-32960.0412+7519</f>
        <v>-25441.0412</v>
      </c>
      <c r="H18" s="43">
        <f>-33948.842436+7745</f>
        <v>-26203.842436</v>
      </c>
      <c r="M18" s="54"/>
    </row>
    <row r="19" spans="1:14" ht="19.5" customHeight="1">
      <c r="A19" s="56" t="s">
        <v>26</v>
      </c>
      <c r="B19" s="58"/>
      <c r="C19" s="34">
        <v>10</v>
      </c>
      <c r="D19" s="34"/>
      <c r="E19" s="41"/>
      <c r="F19" s="41">
        <f>-1631.52*0.583333333333333</f>
        <v>-951.72</v>
      </c>
      <c r="G19" s="42">
        <v>-1680.4656</v>
      </c>
      <c r="H19" s="43">
        <v>-1730.879568</v>
      </c>
      <c r="K19"/>
      <c r="L19"/>
      <c r="M19"/>
      <c r="N19"/>
    </row>
    <row r="20" spans="1:14" ht="21" customHeight="1" thickBot="1">
      <c r="A20" s="69" t="s">
        <v>29</v>
      </c>
      <c r="B20" s="70"/>
      <c r="C20" s="37"/>
      <c r="D20" s="37"/>
      <c r="E20" s="38">
        <f>SUM(E18:E19)</f>
        <v>0</v>
      </c>
      <c r="F20" s="38">
        <f>SUM(F18:F19)</f>
        <v>-15360.076666666666</v>
      </c>
      <c r="G20" s="38">
        <f>SUM(G18:G19)</f>
        <v>-27121.5068</v>
      </c>
      <c r="H20" s="38">
        <f>SUM(H18:H19)</f>
        <v>-27934.722004</v>
      </c>
      <c r="K20"/>
      <c r="L20"/>
      <c r="M20"/>
      <c r="N20"/>
    </row>
    <row r="21" spans="1:14" ht="21.75" customHeight="1">
      <c r="A21" s="20"/>
      <c r="B21" s="21"/>
      <c r="C21" s="21"/>
      <c r="D21" s="21"/>
      <c r="E21" s="40"/>
      <c r="F21" s="40"/>
      <c r="G21" s="40"/>
      <c r="H21" s="40"/>
      <c r="I21" s="44"/>
      <c r="K21"/>
      <c r="L21"/>
      <c r="M21"/>
      <c r="N21"/>
    </row>
    <row r="22" spans="1:14" ht="24.75" customHeight="1" thickBot="1">
      <c r="A22" s="68" t="s">
        <v>18</v>
      </c>
      <c r="B22" s="68"/>
      <c r="C22" s="68"/>
      <c r="D22" s="68"/>
      <c r="E22" s="21"/>
      <c r="F22" s="21"/>
      <c r="G22" s="21"/>
      <c r="H22" s="21"/>
      <c r="K22"/>
      <c r="L22"/>
      <c r="M22"/>
      <c r="N22"/>
    </row>
    <row r="23" spans="1:14" ht="15">
      <c r="A23" s="23"/>
      <c r="B23" s="24"/>
      <c r="C23" s="45"/>
      <c r="D23" s="46"/>
      <c r="E23" s="25" t="s">
        <v>10</v>
      </c>
      <c r="F23" s="25" t="s">
        <v>11</v>
      </c>
      <c r="G23" s="26" t="s">
        <v>12</v>
      </c>
      <c r="H23" s="27" t="s">
        <v>13</v>
      </c>
      <c r="K23"/>
      <c r="L23"/>
      <c r="M23"/>
      <c r="N23"/>
    </row>
    <row r="24" spans="1:14" ht="17.25" customHeight="1">
      <c r="A24" s="56" t="s">
        <v>31</v>
      </c>
      <c r="B24" s="57"/>
      <c r="C24" s="57"/>
      <c r="D24" s="58"/>
      <c r="E24" s="41"/>
      <c r="F24" s="41">
        <f>F18</f>
        <v>-14408.356666666667</v>
      </c>
      <c r="G24" s="41">
        <f>G18</f>
        <v>-25441.0412</v>
      </c>
      <c r="H24" s="43">
        <f>H18</f>
        <v>-26203.842436</v>
      </c>
      <c r="I24" s="47"/>
      <c r="J24" s="47"/>
      <c r="K24"/>
      <c r="L24"/>
      <c r="M24"/>
      <c r="N24"/>
    </row>
    <row r="25" spans="1:14" ht="18" customHeight="1">
      <c r="A25" s="56" t="s">
        <v>30</v>
      </c>
      <c r="B25" s="62"/>
      <c r="C25" s="33"/>
      <c r="D25" s="48"/>
      <c r="E25" s="49"/>
      <c r="F25" s="49">
        <f>+F19</f>
        <v>-951.72</v>
      </c>
      <c r="G25" s="49">
        <f>+G19</f>
        <v>-1680.4656</v>
      </c>
      <c r="H25" s="49">
        <f>+H19</f>
        <v>-1730.879568</v>
      </c>
      <c r="I25" s="47"/>
      <c r="J25" s="47"/>
      <c r="K25"/>
      <c r="L25"/>
      <c r="M25"/>
      <c r="N25"/>
    </row>
    <row r="26" spans="1:14" ht="18.75" customHeight="1" thickBot="1">
      <c r="A26" s="35" t="s">
        <v>17</v>
      </c>
      <c r="B26" s="36"/>
      <c r="C26" s="36"/>
      <c r="D26" s="50"/>
      <c r="E26" s="38">
        <f>SUM(E24:E25)</f>
        <v>0</v>
      </c>
      <c r="F26" s="38">
        <f>SUM(F24:F25)</f>
        <v>-15360.076666666666</v>
      </c>
      <c r="G26" s="38">
        <f>SUM(G24:G25)</f>
        <v>-27121.5068</v>
      </c>
      <c r="H26" s="38">
        <f>SUM(H24:H25)</f>
        <v>-27934.722004</v>
      </c>
      <c r="I26" s="51"/>
      <c r="J26" s="51"/>
      <c r="K26"/>
      <c r="L26"/>
      <c r="M26"/>
      <c r="N26"/>
    </row>
    <row r="27" spans="1:14" ht="28.5" customHeight="1">
      <c r="A27" s="63" t="s">
        <v>33</v>
      </c>
      <c r="B27" s="63"/>
      <c r="C27" s="63"/>
      <c r="D27" s="63"/>
      <c r="E27" s="63"/>
      <c r="F27" s="63"/>
      <c r="G27" s="40"/>
      <c r="H27" s="40"/>
      <c r="K27"/>
      <c r="L27"/>
      <c r="M27"/>
      <c r="N27"/>
    </row>
    <row r="28" spans="1:14" ht="106.5" customHeight="1">
      <c r="A28" s="55" t="s">
        <v>34</v>
      </c>
      <c r="B28" s="55"/>
      <c r="C28" s="55"/>
      <c r="D28" s="55"/>
      <c r="E28" s="55"/>
      <c r="F28" s="55"/>
      <c r="G28" s="55"/>
      <c r="H28" s="55"/>
      <c r="K28"/>
      <c r="L28"/>
      <c r="M28"/>
      <c r="N28"/>
    </row>
    <row r="29" spans="1:8" ht="17.25" customHeight="1">
      <c r="A29" s="55" t="s">
        <v>32</v>
      </c>
      <c r="B29" s="55"/>
      <c r="C29" s="55"/>
      <c r="D29" s="55"/>
      <c r="E29" s="55"/>
      <c r="F29" s="55"/>
      <c r="G29" s="55"/>
      <c r="H29" s="55"/>
    </row>
  </sheetData>
  <sheetProtection/>
  <mergeCells count="18">
    <mergeCell ref="A3:B3"/>
    <mergeCell ref="A11:B11"/>
    <mergeCell ref="A17:B17"/>
    <mergeCell ref="A22:D22"/>
    <mergeCell ref="A16:D16"/>
    <mergeCell ref="A20:B20"/>
    <mergeCell ref="A5:B5"/>
    <mergeCell ref="A6:B6"/>
    <mergeCell ref="A7:B7"/>
    <mergeCell ref="A29:H29"/>
    <mergeCell ref="A24:D24"/>
    <mergeCell ref="A9:F9"/>
    <mergeCell ref="A18:B18"/>
    <mergeCell ref="A19:B19"/>
    <mergeCell ref="A12:B12"/>
    <mergeCell ref="A25:B25"/>
    <mergeCell ref="A28:H28"/>
    <mergeCell ref="A27:F27"/>
  </mergeCells>
  <printOptions/>
  <pageMargins left="0.59" right="0.53" top="1" bottom="1" header="0.5" footer="0.5"/>
  <pageSetup fitToHeight="1" fitToWidth="1" horizontalDpi="600" verticalDpi="600" orientation="portrait" scale="81" r:id="rId3"/>
  <headerFooter alignWithMargins="0">
    <oddHeader xml:space="preserve">&amp;C </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Jos Mapranath</dc:creator>
  <cp:keywords/>
  <dc:description/>
  <cp:lastModifiedBy>Janet Masuo</cp:lastModifiedBy>
  <cp:lastPrinted>2012-11-06T22:06:20Z</cp:lastPrinted>
  <dcterms:created xsi:type="dcterms:W3CDTF">1999-06-02T23:29:55Z</dcterms:created>
  <dcterms:modified xsi:type="dcterms:W3CDTF">2012-11-08T17:55:29Z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YQKKTEHHRR7V-481-6</vt:lpwstr>
  </property>
  <property fmtid="{D5CDD505-2E9C-101B-9397-08002B2CF9AE}" pid="4" name="_dlc_DocIdItemGuid">
    <vt:lpwstr>30d778d1-a2d4-458d-8779-0ba8791ec5be</vt:lpwstr>
  </property>
  <property fmtid="{D5CDD505-2E9C-101B-9397-08002B2CF9AE}" pid="5" name="_dlc_DocIdUrl">
    <vt:lpwstr>https://kcmicrosoftonlinecom-38.sharepoint.microsoftonline.com/FMD/Legislationinprocess2012/_layouts/DocIdRedir.aspx?ID=YQKKTEHHRR7V-481-6, YQKKTEHHRR7V-481-6</vt:lpwstr>
  </property>
  <property fmtid="{D5CDD505-2E9C-101B-9397-08002B2CF9AE}" pid="6" name="Proposed/Passed #:">
    <vt:lpwstr/>
  </property>
  <property fmtid="{D5CDD505-2E9C-101B-9397-08002B2CF9AE}" pid="7" name="Date transmitted">
    <vt:lpwstr/>
  </property>
  <property fmtid="{D5CDD505-2E9C-101B-9397-08002B2CF9AE}" pid="8" name="TaskDueDate">
    <vt:lpwstr/>
  </property>
  <property fmtid="{D5CDD505-2E9C-101B-9397-08002B2CF9AE}" pid="9" name="Date ready for signature">
    <vt:lpwstr/>
  </property>
</Properties>
</file>