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326"/>
  <workbookPr codeName="ThisWorkbook" defaultThemeVersion="124226"/>
  <bookViews>
    <workbookView xWindow="65426" yWindow="65426" windowWidth="19420" windowHeight="10420" firstSheet="2" activeTab="2"/>
  </bookViews>
  <sheets>
    <sheet name="1.  Instructions" sheetId="3" r:id="rId1"/>
    <sheet name="2a.  Simple Form Data Entry" sheetId="2" state="hidden" r:id="rId2"/>
    <sheet name="3a.  Simple Form Fiscal Note" sheetId="1" r:id="rId3"/>
  </sheets>
  <definedNames>
    <definedName name="_xlnm.Print_Area" localSheetId="2">'3a.  Simple Form Fiscal Note'!$A$1:$S$121</definedName>
  </definedNames>
  <calcPr calcId="191029"/>
  <extLst/>
</workbook>
</file>

<file path=xl/sharedStrings.xml><?xml version="1.0" encoding="utf-8"?>
<sst xmlns="http://schemas.openxmlformats.org/spreadsheetml/2006/main" count="337" uniqueCount="161">
  <si>
    <t xml:space="preserve">Title:   </t>
  </si>
  <si>
    <t xml:space="preserve">Affected Agency and/or Agencies:   </t>
  </si>
  <si>
    <t xml:space="preserve">Note Prepared By:  </t>
  </si>
  <si>
    <t xml:space="preserve">Note Reviewed By:   </t>
  </si>
  <si>
    <t xml:space="preserve">TOTAL </t>
  </si>
  <si>
    <t>Department</t>
  </si>
  <si>
    <t>TOTAL</t>
  </si>
  <si>
    <t xml:space="preserve">Ordinance/Motion:  </t>
  </si>
  <si>
    <t>Date Prepared:</t>
  </si>
  <si>
    <t>Fiscal Transaction Type:</t>
  </si>
  <si>
    <t>Legal Transaction Type:</t>
  </si>
  <si>
    <t>Project Number</t>
  </si>
  <si>
    <t>SUBTOTAL</t>
  </si>
  <si>
    <t>Date Reviewed:</t>
  </si>
  <si>
    <t>FINANCIAL IMPACTS</t>
  </si>
  <si>
    <t>APPROPRIATION IMPACTS</t>
  </si>
  <si>
    <t>Transaction Duration:</t>
  </si>
  <si>
    <t>yrs</t>
  </si>
  <si>
    <t>Appropriation Unit</t>
  </si>
  <si>
    <t>Appr. Number</t>
  </si>
  <si>
    <t>Revenue Account Code and Source/Description</t>
  </si>
  <si>
    <t>Real Estate Services Labor Costs</t>
  </si>
  <si>
    <t>Expenditure Notes</t>
  </si>
  <si>
    <t>Appropriation Notes</t>
  </si>
  <si>
    <t>Allocation Change</t>
  </si>
  <si>
    <t>King County Project Management</t>
  </si>
  <si>
    <t>Other Transaction Costs</t>
  </si>
  <si>
    <t>Fair Market Value:</t>
  </si>
  <si>
    <t xml:space="preserve">Appr. Number </t>
  </si>
  <si>
    <t xml:space="preserve">Department </t>
  </si>
  <si>
    <t>Assumption and Additional Notes:</t>
  </si>
  <si>
    <t>GENERAL TRANSACTION INFORMATION</t>
  </si>
  <si>
    <t>Part 1 - Net Present Value Analysis Results</t>
  </si>
  <si>
    <t>Part 2 - Revenue and Expenditure Impacts</t>
  </si>
  <si>
    <t>Appropriation Unit Name</t>
  </si>
  <si>
    <t>Appr. Unit Number</t>
  </si>
  <si>
    <t>Net Present Value to King County:</t>
  </si>
  <si>
    <t>Net Present Value to Impacted Agency:</t>
  </si>
  <si>
    <t>Current Year:</t>
  </si>
  <si>
    <t>Project</t>
  </si>
  <si>
    <t>Expenditure Category</t>
  </si>
  <si>
    <t>Sum of Outyear Impacts</t>
  </si>
  <si>
    <t>Appropriation Unit/Project Combination #1</t>
  </si>
  <si>
    <t>Y</t>
  </si>
  <si>
    <t>N</t>
  </si>
  <si>
    <t>Appropriation Unit/Project Combination #2</t>
  </si>
  <si>
    <t>Appropriation Unit/Project Combination #3</t>
  </si>
  <si>
    <t>Appropriation Unit/Project Combination #4</t>
  </si>
  <si>
    <t>NA</t>
  </si>
  <si>
    <r>
      <t xml:space="preserve">KING COUNTY FISCAL NOTE </t>
    </r>
    <r>
      <rPr>
        <b/>
        <i/>
        <sz val="14"/>
        <color theme="1"/>
        <rFont val="Univers"/>
        <family val="2"/>
      </rPr>
      <t>- Property Leases and Sales</t>
    </r>
  </si>
  <si>
    <t xml:space="preserve"> </t>
  </si>
  <si>
    <t>Appropriation Unit/Expenditure Type</t>
  </si>
  <si>
    <t>2.</t>
  </si>
  <si>
    <t>Lease Payments/Associated O&amp;M</t>
  </si>
  <si>
    <t>Revenue Account Code 
and Source/Description</t>
  </si>
  <si>
    <t>Service Costs (Appraisal, Title, Move)</t>
  </si>
  <si>
    <t>Tenant and Other Improvements</t>
  </si>
  <si>
    <t>10% Art for General Fund Transactions</t>
  </si>
  <si>
    <t>Appropriation Unit/Project Combination #5</t>
  </si>
  <si>
    <t>Appropriation Unit/Project Combination #6</t>
  </si>
  <si>
    <t>Simple Form Data Entry</t>
  </si>
  <si>
    <t>Appropriation Units Impacted:</t>
  </si>
  <si>
    <t>Projects Impacted:</t>
  </si>
  <si>
    <t>Financial Plan Element</t>
  </si>
  <si>
    <t>Description/Guidance on Requested Information</t>
  </si>
  <si>
    <t>Data Entry Field</t>
  </si>
  <si>
    <t>Descriptions of Expenditure Categories:</t>
  </si>
  <si>
    <t>- In the highlighted cells, enter the information requested In this form.</t>
  </si>
  <si>
    <t>- A fiscal note for the property sale/lease will be generated based on this information (see Fiscal Note tab).</t>
  </si>
  <si>
    <t>The term of the lease/agreement or capital investment.  Property sale = NA.</t>
  </si>
  <si>
    <t>If not a sale = NA.</t>
  </si>
  <si>
    <t>All impacted appropriation unit names and numbers and department initials.</t>
  </si>
  <si>
    <t>FMD finance manager and property agent.</t>
  </si>
  <si>
    <t>1st/2nd/3rd omnibus, biennial review, stand alone ordinance, other.</t>
  </si>
  <si>
    <t>Sale, lease renewal, new lease for new service, relocation, other.</t>
  </si>
  <si>
    <t>Applicable division and department names.</t>
  </si>
  <si>
    <t>Include property name and related agency/service/function.</t>
  </si>
  <si>
    <t xml:space="preserve">The NPV of the transaction to King County as a whole.   NA = not performed.
</t>
  </si>
  <si>
    <t xml:space="preserve">The NPV of the transaction to the primary customer of the transaction.  NA = not performed.
</t>
  </si>
  <si>
    <r>
      <t xml:space="preserve">Is the cost of the transaction partially or entirely covered by </t>
    </r>
    <r>
      <rPr>
        <b/>
        <u val="single"/>
        <sz val="11"/>
        <rFont val="Univers"/>
        <family val="2"/>
      </rPr>
      <t>fund balance</t>
    </r>
    <r>
      <rPr>
        <sz val="11"/>
        <rFont val="Univers"/>
        <family val="2"/>
      </rPr>
      <t>?</t>
    </r>
  </si>
  <si>
    <r>
      <t xml:space="preserve">Is the activity partially or entirely covered by </t>
    </r>
    <r>
      <rPr>
        <b/>
        <u val="single"/>
        <sz val="11"/>
        <rFont val="Univers"/>
        <family val="2"/>
      </rPr>
      <t>reallocation of grants</t>
    </r>
    <r>
      <rPr>
        <sz val="11"/>
        <rFont val="Univers"/>
        <family val="2"/>
      </rPr>
      <t>?</t>
    </r>
  </si>
  <si>
    <t xml:space="preserve">          If yes, indicate fund balance amount:
         (enter as text, including $ and ,)</t>
  </si>
  <si>
    <t xml:space="preserve">          If yes, indicate grant amount:
          (enter as text, including $ and ,)</t>
  </si>
  <si>
    <r>
      <t xml:space="preserve">Indicate new revenue provided to KC appropriation units as a result of this transaction.  Fund balance and reallocated grant revenue </t>
    </r>
    <r>
      <rPr>
        <b/>
        <i/>
        <u val="single"/>
        <sz val="11"/>
        <color theme="3"/>
        <rFont val="Arial"/>
        <family val="2"/>
      </rPr>
      <t>ARE NOT</t>
    </r>
    <r>
      <rPr>
        <i/>
        <sz val="11"/>
        <color theme="3"/>
        <rFont val="Arial"/>
        <family val="2"/>
      </rPr>
      <t xml:space="preserve"> new revenue.</t>
    </r>
  </si>
  <si>
    <t>Indicate expenditure impacts in the categories indicated and defined below that result from this transaction.</t>
  </si>
  <si>
    <t>Labor costs that RES has incurred associated with this transaction.</t>
  </si>
  <si>
    <t>Project management to be incurred in association with this transaction.</t>
  </si>
  <si>
    <t>Lease payments as well as associated O&amp;M for the life of the agreement.</t>
  </si>
  <si>
    <t>Moving/relocation costs, appraisal costs, title fees, and other services provided in support of the transaction.</t>
  </si>
  <si>
    <t>Tenant improvements , other capital costs, furnishings, equipment, etc.</t>
  </si>
  <si>
    <t>Items that do not fit in the above categories.  Contact  the PSB budget analyst for this transaction if other costs exceed 20% of total expenditures.</t>
  </si>
  <si>
    <t>1.  General Transaction Information</t>
  </si>
  <si>
    <t>2.  Financial Impacts - Net Present Value</t>
  </si>
  <si>
    <t>3.  Financial Impacts -  Revenue and Expenditure Impacts</t>
  </si>
  <si>
    <t>3.2.  Expenditures Impacts:</t>
  </si>
  <si>
    <t xml:space="preserve">3.1.  Revenue Impacts: </t>
  </si>
  <si>
    <t>4.  Appropriation Impacts</t>
  </si>
  <si>
    <t>Dropdown menu data entry</t>
  </si>
  <si>
    <t>Simple data entry field</t>
  </si>
  <si>
    <t>- Provide the estimated revenue and expenditure impacts to each KC appropriation unit and project combination. 
- Impacts should represent the complete revenue/expenditure impacts of the transaction, whether or not there is a corresponding need for supplemental appropriation.  Not all the costs included in the NPV will be represented below.  For instance, ongoing maintenance costs in a KC building vacated by a KC agency may be included in the KC NPV, but would not be included below because the transaction does not impact these costs.
- For transactions with mid-year impacts, the fiscal note should represent the best estimate of the effective date of the transaction as of the date prepared. 
- The sum of outyear impacts for revenue and expenditures includes all revenues/expenditures for the duration of the lease/other agreement or life of the capital investment.
- Values represented below should be net values (combined impact of cost savings and additional costs, revenue loss and new revenues).  Overall, positive values indicate an increase in revenues/expenditures while negative values indicate a reduction in expenditures/revenues. De minimus cost savings, such as minor reductions in maintenance costs, do not need to be included.
- A detailed explanation of revenue and expenditure impacts analysis, including workload impacts, major assumptions, and other supporting data, should be provided in the property summary.</t>
  </si>
  <si>
    <t>- Indicate if either one of the following statements applies to this transaction.  
- If neither of these statements apply, provide the estimated appropriation impacts (i.e., change to adopted appropriation budget) to each KC appropriation unit and project combination.  
- A positive value indicates an increase in expenditure authority.  A negative value indicates a dissappropriation.</t>
  </si>
  <si>
    <t>5.  Notes</t>
  </si>
  <si>
    <t>Project numbers impacted by this transaction (enter as 7 digit number with', i.e., 'XXXXXXX).</t>
  </si>
  <si>
    <t>Date in XX/XX/XX text format (i.e., 'XX/XX/XX)</t>
  </si>
  <si>
    <t>Fund Number</t>
  </si>
  <si>
    <t>The transaction was anticipated in the adopted budget(s) so no appropriation impact is anticipated.</t>
  </si>
  <si>
    <t>If revenue has not been received, when and how will it be received?</t>
  </si>
  <si>
    <t>If the project has been grant backed, has the grant been awarded?</t>
  </si>
  <si>
    <t>Does the new revenue include grant revenue?</t>
  </si>
  <si>
    <t>If the transaction is backed by new revenue, has the revenue been received?</t>
  </si>
  <si>
    <t>Some deminimus costs, such as minor reductions in maintenance costs, may not be included in this fiscal note.</t>
  </si>
  <si>
    <t xml:space="preserve">A detailed explanation of how the revenue/expenditure impacts were developed is provided below, including major assumptions made in developing the values presented in the fiscal note and other supporting data: </t>
  </si>
  <si>
    <t>1.</t>
  </si>
  <si>
    <t>3.</t>
  </si>
  <si>
    <t>4.</t>
  </si>
  <si>
    <t>The sum of outyear impacts is provided for capital projects and agreements.  This sum for revenue and expenditures includes all revenues/expenditures for the duration of the lease/other agreement or life of the capital investment.</t>
  </si>
  <si>
    <r>
      <t xml:space="preserve">Sum of Outyear Impacts </t>
    </r>
    <r>
      <rPr>
        <vertAlign val="superscript"/>
        <sz val="10.5"/>
        <rFont val="Arial"/>
        <family val="2"/>
      </rPr>
      <t>2</t>
    </r>
  </si>
  <si>
    <t>5.</t>
  </si>
  <si>
    <t>If an NPV analysis was not performed for either the County or the Agency or both, state rationale here:</t>
  </si>
  <si>
    <t>Is the transaction a sale that primarily generates revenue?</t>
  </si>
  <si>
    <t>Is the transaction backed by new revenue? (if above is Y, mark this as N)</t>
  </si>
  <si>
    <t>The transaction involves the sale of a property and the expenditures associated with this sale are limited to transaction costs.  No long-term expenditures requiring resource backing are associated with this transaction.</t>
  </si>
  <si>
    <t>The transaction results in expenditures, but impacts can be absorbed within the current budget appropriation(s).</t>
  </si>
  <si>
    <r>
      <t xml:space="preserve">An NPV analysis </t>
    </r>
    <r>
      <rPr>
        <b/>
        <i/>
        <u val="single"/>
        <sz val="11"/>
        <color theme="3"/>
        <rFont val="Arial"/>
        <family val="2"/>
      </rPr>
      <t>should be performed for</t>
    </r>
    <r>
      <rPr>
        <i/>
        <sz val="11"/>
        <color theme="3"/>
        <rFont val="Arial"/>
        <family val="2"/>
      </rPr>
      <t xml:space="preserve"> transactions that: 
- Result in </t>
    </r>
    <r>
      <rPr>
        <i/>
        <u val="single"/>
        <sz val="11"/>
        <color theme="3"/>
        <rFont val="Arial"/>
        <family val="2"/>
      </rPr>
      <t>long term financial impacts</t>
    </r>
    <r>
      <rPr>
        <i/>
        <sz val="11"/>
        <color theme="3"/>
        <rFont val="Arial"/>
        <family val="2"/>
      </rPr>
      <t xml:space="preserve">, especially including instances where a transaction represents an upfront cost to be recouped in later years
- Where the transaction represents a </t>
    </r>
    <r>
      <rPr>
        <i/>
        <u val="single"/>
        <sz val="11"/>
        <color theme="3"/>
        <rFont val="Arial"/>
        <family val="2"/>
      </rPr>
      <t>change in policy or opertions</t>
    </r>
    <r>
      <rPr>
        <i/>
        <sz val="11"/>
        <color theme="3"/>
        <rFont val="Arial"/>
        <family val="2"/>
      </rPr>
      <t>, and 
- Where there are viable alternatives with different</t>
    </r>
    <r>
      <rPr>
        <b/>
        <i/>
        <u val="single"/>
        <sz val="11"/>
        <color theme="3"/>
        <rFont val="Arial"/>
        <family val="2"/>
      </rPr>
      <t xml:space="preserve"> </t>
    </r>
    <r>
      <rPr>
        <i/>
        <u val="single"/>
        <sz val="11"/>
        <color theme="3"/>
        <rFont val="Arial"/>
        <family val="2"/>
      </rPr>
      <t>benefits and costs</t>
    </r>
    <r>
      <rPr>
        <i/>
        <sz val="11"/>
        <color theme="3"/>
        <rFont val="Arial"/>
        <family val="2"/>
      </rPr>
      <t xml:space="preserve"> that should be considered.  
Examples include vacating a owned space for a leased space, selling a currently operating facility, entering into a long term agreement to lease out a property, relocating from one leased space to another.
An explanation of the NPV analysis, including major assumptions and supporting information, should be provided in the "Notes" section .  If no NPV was performed, the rationale for not providing this information should be provided below.</t>
    </r>
  </si>
  <si>
    <r>
      <t xml:space="preserve">As of the preparation date of this fiscal note, the impact of the above legislation on the </t>
    </r>
    <r>
      <rPr>
        <b/>
        <u val="single"/>
        <sz val="10.5"/>
        <rFont val="Univers"/>
        <family val="2"/>
      </rPr>
      <t>financial affairs</t>
    </r>
    <r>
      <rPr>
        <sz val="10.5"/>
        <rFont val="Univers"/>
        <family val="2"/>
      </rPr>
      <t xml:space="preserve"> of King County is</t>
    </r>
    <r>
      <rPr>
        <i/>
        <sz val="10.5"/>
        <rFont val="Univers"/>
        <family val="2"/>
      </rPr>
      <t xml:space="preserve"> estimated </t>
    </r>
    <r>
      <rPr>
        <sz val="10.5"/>
        <rFont val="Univers"/>
        <family val="2"/>
      </rPr>
      <t xml:space="preserve">to be as indicated below: </t>
    </r>
  </si>
  <si>
    <r>
      <t xml:space="preserve">As of the preparation date of this fiscal note, the impact of the above legislation on the </t>
    </r>
    <r>
      <rPr>
        <b/>
        <u val="single"/>
        <sz val="10.5"/>
        <rFont val="Univers"/>
        <family val="2"/>
      </rPr>
      <t>budget appropriation</t>
    </r>
    <r>
      <rPr>
        <sz val="10.5"/>
        <rFont val="Univers"/>
        <family val="2"/>
      </rPr>
      <t xml:space="preserve"> of King County is </t>
    </r>
    <r>
      <rPr>
        <i/>
        <sz val="10.5"/>
        <rFont val="Univers"/>
        <family val="2"/>
      </rPr>
      <t>estimated</t>
    </r>
    <r>
      <rPr>
        <sz val="10.5"/>
        <rFont val="Univers"/>
        <family val="2"/>
      </rPr>
      <t xml:space="preserve"> to be as indicated below: </t>
    </r>
    <r>
      <rPr>
        <vertAlign val="superscript"/>
        <sz val="10.5"/>
        <rFont val="Univers"/>
        <family val="2"/>
      </rPr>
      <t>1</t>
    </r>
  </si>
  <si>
    <t>CIP Outyear</t>
  </si>
  <si>
    <t>Planning-
Level Costs</t>
  </si>
  <si>
    <t>Total 6-Year</t>
  </si>
  <si>
    <t>- If the transaction has potential capital appropriation impacts within the 6-year CIP but outside of the current biennium, indicate the estimated planning-level costs in the appropriate cells.</t>
  </si>
  <si>
    <t>Total 6-Year CIP Outyear Planning Level Costs</t>
  </si>
  <si>
    <t>First year of current biennium (in XXXX format, should be odd number).</t>
  </si>
  <si>
    <t>***</t>
  </si>
  <si>
    <t>Was an Net Present Value calculation performed?</t>
  </si>
  <si>
    <t>Indicate whether a NPV analysis has been performed.  If no NPV, then indicate why below.</t>
  </si>
  <si>
    <t>Net Present Value to King County 
(all impacts): ***</t>
  </si>
  <si>
    <r>
      <t xml:space="preserve">Revenue to: </t>
    </r>
    <r>
      <rPr>
        <vertAlign val="superscript"/>
        <sz val="10.5"/>
        <rFont val="Univers"/>
        <family val="2"/>
      </rPr>
      <t>2,3,5</t>
    </r>
  </si>
  <si>
    <r>
      <t>Expenditures from:</t>
    </r>
    <r>
      <rPr>
        <sz val="10.5"/>
        <rFont val="Univers"/>
        <family val="2"/>
      </rPr>
      <t xml:space="preserve"> </t>
    </r>
    <r>
      <rPr>
        <vertAlign val="superscript"/>
        <sz val="10.5"/>
        <rFont val="Univers"/>
        <family val="2"/>
      </rPr>
      <t>2,3,4,5</t>
    </r>
  </si>
  <si>
    <t>If the expenditure impact equals or exceeds five percent of the fund expenditures, a copy of the most recent applicable appropriation unit financial plan is attached to this transmittal.</t>
  </si>
  <si>
    <t>Description of Request:</t>
  </si>
  <si>
    <t xml:space="preserve">Affected Agency/Agencies:   </t>
  </si>
  <si>
    <r>
      <t>Net Present Value to Primary Impacted Agency 
(customer of transaction):</t>
    </r>
    <r>
      <rPr>
        <b/>
        <vertAlign val="superscript"/>
        <sz val="10.5"/>
        <rFont val="Univers"/>
        <family val="2"/>
      </rPr>
      <t xml:space="preserve"> ***</t>
    </r>
  </si>
  <si>
    <t>- Below, add information as necessary to describe major assumptions, workload impacts, and supporting information for the net present value, revenue/expenditure, and appropriation impacts. 
- The major assumptions discussion should include: 
     - the discount rate used and rationale for that rate
     - the term of the lease used in the NPV
     - the anticipated effective dates of a lease or other activities impacting costs
     - whether a sale of a vacated space is anticipated in the NPV and fiscal note
     - whether parking agreements are included
     - and any other pertinent information on related transactions or dependencies</t>
  </si>
  <si>
    <t>Enter additional notes as necessary directly in fiscal note form.</t>
  </si>
  <si>
    <t>New Lease</t>
  </si>
  <si>
    <t>Stand Alone</t>
  </si>
  <si>
    <t>2/21/22</t>
  </si>
  <si>
    <t>An NPV analysis was not performed because this is a lease for PSERN use of KC property critical to operation of their system.</t>
  </si>
  <si>
    <t>-  King County will assign, sell and transfer certain premises-related assets, improvements and agreements to the PSERN Operator through the Assignment and Bill of Sale included with the lease.</t>
  </si>
  <si>
    <t>Squak Mountain PSERN Operator Lease</t>
  </si>
  <si>
    <t>PSERN Operator Lease at Squak Mountain, 10900 Squak Mountain Road, Issaquah WA</t>
  </si>
  <si>
    <t>There is no revenue resulting from this lease</t>
  </si>
  <si>
    <t>DES / Facilities Management</t>
  </si>
  <si>
    <t>DES</t>
  </si>
  <si>
    <t>0010</t>
  </si>
  <si>
    <t>Facilities Management</t>
  </si>
  <si>
    <t>Carolyn Mock / Julie Ockerman</t>
  </si>
  <si>
    <t xml:space="preserve">-  No rent will be charged to the PSERN Operator in exchange for King County's sublease of the PSERN Operator's Skyway Communications site for no rent.  </t>
  </si>
  <si>
    <t>- King County is responsible for the cost and expense to provide electricity to the PSERN Operator at the Squak Mountain Communications site for the term of the sublease.</t>
  </si>
  <si>
    <t>- The PSERN Operator for the term of the lease will operate and maintain the backup power generator and install, operate, maintain and provide backhaul facilities at the Squak Mountain site to King County's tenants currently receiving generator and backhaul services.</t>
  </si>
  <si>
    <t>Sid Bender/PSB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</si>
</sst>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 #,##0_);_(* \(#,##0\);_(* &quot;-&quot;??_);_(@_)"/>
    <numFmt numFmtId="165" formatCode="0_);\(0\)"/>
    <numFmt numFmtId="166" formatCode="_(&quot;$&quot;* #,##0_);_(&quot;$&quot;* \(#,##0\);_(&quot;$&quot;* &quot;-&quot;??_);_(@_)"/>
    <numFmt numFmtId="167" formatCode="&quot;$&quot;#,##0"/>
  </numFmts>
  <fonts count="47">
    <font>
      <sz val="10"/>
      <name val="Arial"/>
      <family val="2"/>
    </font>
    <font>
      <sz val="10.5"/>
      <name val="Univers"/>
      <family val="2"/>
    </font>
    <font>
      <b/>
      <sz val="10.5"/>
      <name val="Univers"/>
      <family val="2"/>
    </font>
    <font>
      <b/>
      <sz val="12"/>
      <name val="Univers"/>
      <family val="2"/>
    </font>
    <font>
      <b/>
      <sz val="14"/>
      <name val="Univers"/>
      <family val="2"/>
    </font>
    <font>
      <i/>
      <sz val="10.5"/>
      <name val="Univers"/>
      <family val="2"/>
    </font>
    <font>
      <b/>
      <u val="single"/>
      <sz val="10.5"/>
      <name val="Univers"/>
      <family val="2"/>
    </font>
    <font>
      <sz val="10"/>
      <name val="Univers"/>
      <family val="2"/>
    </font>
    <font>
      <vertAlign val="superscript"/>
      <sz val="10.5"/>
      <name val="Univers"/>
      <family val="2"/>
    </font>
    <font>
      <strike/>
      <sz val="10.5"/>
      <name val="Univers"/>
      <family val="2"/>
    </font>
    <font>
      <sz val="10.5"/>
      <name val="Arial"/>
      <family val="2"/>
    </font>
    <font>
      <vertAlign val="superscript"/>
      <sz val="10.5"/>
      <name val="Arial"/>
      <family val="2"/>
    </font>
    <font>
      <b/>
      <vertAlign val="superscript"/>
      <sz val="10.5"/>
      <name val="Univers"/>
      <family val="2"/>
    </font>
    <font>
      <b/>
      <sz val="10"/>
      <name val="Arial"/>
      <family val="2"/>
    </font>
    <font>
      <b/>
      <sz val="11"/>
      <name val="Univers"/>
      <family val="2"/>
    </font>
    <font>
      <b/>
      <sz val="12"/>
      <name val="Arial"/>
      <family val="2"/>
    </font>
    <font>
      <b/>
      <sz val="14"/>
      <name val="Arial"/>
      <family val="2"/>
    </font>
    <font>
      <b/>
      <sz val="16"/>
      <name val="Arial"/>
      <family val="2"/>
    </font>
    <font>
      <sz val="10.5"/>
      <color rgb="FFFF0000"/>
      <name val="Univers"/>
      <family val="2"/>
    </font>
    <font>
      <i/>
      <sz val="10"/>
      <color theme="3" tint="0.39998000860214233"/>
      <name val="Univers"/>
      <family val="2"/>
    </font>
    <font>
      <i/>
      <sz val="10.5"/>
      <color theme="4"/>
      <name val="Univers"/>
      <family val="2"/>
    </font>
    <font>
      <sz val="10.5"/>
      <color theme="1"/>
      <name val="Univers"/>
      <family val="2"/>
    </font>
    <font>
      <b/>
      <sz val="10.5"/>
      <color theme="1"/>
      <name val="Univers"/>
      <family val="2"/>
    </font>
    <font>
      <i/>
      <sz val="10"/>
      <color theme="4"/>
      <name val="Arial"/>
      <family val="2"/>
    </font>
    <font>
      <sz val="10"/>
      <color theme="1"/>
      <name val="Arial"/>
      <family val="2"/>
    </font>
    <font>
      <b/>
      <i/>
      <sz val="14"/>
      <name val="Arial"/>
      <family val="2"/>
    </font>
    <font>
      <b/>
      <sz val="14"/>
      <color theme="1"/>
      <name val="Univers"/>
      <family val="2"/>
    </font>
    <font>
      <b/>
      <i/>
      <sz val="14"/>
      <color theme="1"/>
      <name val="Univers"/>
      <family val="2"/>
    </font>
    <font>
      <i/>
      <sz val="10"/>
      <color rgb="FFC00000"/>
      <name val="Univers"/>
      <family val="2"/>
    </font>
    <font>
      <i/>
      <sz val="10.5"/>
      <color theme="1"/>
      <name val="Univers"/>
      <family val="2"/>
    </font>
    <font>
      <b/>
      <i/>
      <sz val="10.5"/>
      <color theme="1"/>
      <name val="Univers"/>
      <family val="2"/>
    </font>
    <font>
      <b/>
      <sz val="18"/>
      <name val="Arial"/>
      <family val="2"/>
    </font>
    <font>
      <sz val="11"/>
      <name val="Arial"/>
      <family val="2"/>
    </font>
    <font>
      <sz val="11"/>
      <name val="Univers"/>
      <family val="2"/>
    </font>
    <font>
      <i/>
      <sz val="11"/>
      <color rgb="FFC00000"/>
      <name val="Univers"/>
      <family val="2"/>
    </font>
    <font>
      <sz val="11"/>
      <color theme="1"/>
      <name val="Univers"/>
      <family val="2"/>
    </font>
    <font>
      <sz val="11"/>
      <color theme="1"/>
      <name val="Arial"/>
      <family val="2"/>
    </font>
    <font>
      <i/>
      <sz val="11"/>
      <color theme="4"/>
      <name val="Arial"/>
      <family val="2"/>
    </font>
    <font>
      <sz val="11"/>
      <color rgb="FFC00000"/>
      <name val="Arial"/>
      <family val="2"/>
    </font>
    <font>
      <b/>
      <sz val="11"/>
      <name val="Arial"/>
      <family val="2"/>
    </font>
    <font>
      <i/>
      <sz val="11"/>
      <color theme="3"/>
      <name val="Univers"/>
      <family val="2"/>
    </font>
    <font>
      <sz val="11"/>
      <color theme="3"/>
      <name val="Arial"/>
      <family val="2"/>
    </font>
    <font>
      <i/>
      <sz val="11"/>
      <color theme="3"/>
      <name val="Arial"/>
      <family val="2"/>
    </font>
    <font>
      <i/>
      <u val="single"/>
      <sz val="11"/>
      <color theme="3"/>
      <name val="Arial"/>
      <family val="2"/>
    </font>
    <font>
      <b/>
      <i/>
      <u val="single"/>
      <sz val="11"/>
      <color theme="3"/>
      <name val="Arial"/>
      <family val="2"/>
    </font>
    <font>
      <b/>
      <u val="single"/>
      <sz val="11"/>
      <name val="Univers"/>
      <family val="2"/>
    </font>
    <font>
      <i/>
      <u val="single"/>
      <sz val="10.5"/>
      <name val="Univers"/>
      <family val="2"/>
    </font>
  </fonts>
  <fills count="7">
    <fill>
      <patternFill/>
    </fill>
    <fill>
      <patternFill patternType="gray125"/>
    </fill>
    <fill>
      <patternFill patternType="solid">
        <fgColor theme="1" tint="0.49998000264167786"/>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theme="9" tint="0.39998000860214233"/>
        <bgColor indexed="64"/>
      </patternFill>
    </fill>
    <fill>
      <patternFill patternType="solid">
        <fgColor theme="0" tint="-0.1499900072813034"/>
        <bgColor indexed="64"/>
      </patternFill>
    </fill>
  </fills>
  <borders count="66">
    <border>
      <left/>
      <right/>
      <top/>
      <bottom/>
      <diagonal/>
    </border>
    <border>
      <left style="medium"/>
      <right/>
      <top style="thin"/>
      <bottom style="medium"/>
    </border>
    <border>
      <left/>
      <right/>
      <top style="thin"/>
      <bottom style="medium"/>
    </border>
    <border>
      <left style="thin"/>
      <right style="thin"/>
      <top style="thin"/>
      <bottom style="medium"/>
    </border>
    <border>
      <left/>
      <right/>
      <top/>
      <bottom style="thin"/>
    </border>
    <border>
      <left style="thin"/>
      <right style="thin"/>
      <top/>
      <bottom style="thin"/>
    </border>
    <border>
      <left style="thin"/>
      <right/>
      <top/>
      <bottom style="thin"/>
    </border>
    <border>
      <left style="medium"/>
      <right/>
      <top/>
      <bottom style="thin"/>
    </border>
    <border>
      <left style="medium"/>
      <right/>
      <top style="thin"/>
      <bottom style="thin"/>
    </border>
    <border>
      <left/>
      <right style="thin"/>
      <top style="thin"/>
      <bottom style="thin"/>
    </border>
    <border>
      <left/>
      <right style="thin"/>
      <top/>
      <bottom style="thin"/>
    </border>
    <border>
      <left style="thin"/>
      <right style="medium"/>
      <top/>
      <bottom style="thin"/>
    </border>
    <border>
      <left style="medium"/>
      <right/>
      <top style="thin"/>
      <bottom/>
    </border>
    <border>
      <left/>
      <right/>
      <top style="thin"/>
      <bottom/>
    </border>
    <border>
      <left/>
      <right style="thin"/>
      <top style="thin"/>
      <bottom/>
    </border>
    <border>
      <left style="thin"/>
      <right style="thin"/>
      <top style="thin"/>
      <bottom/>
    </border>
    <border>
      <left style="medium"/>
      <right/>
      <top/>
      <bottom/>
    </border>
    <border>
      <left/>
      <right style="thin"/>
      <top/>
      <bottom/>
    </border>
    <border>
      <left style="thin"/>
      <right style="thin"/>
      <top/>
      <bottom/>
    </border>
    <border>
      <left style="thin"/>
      <right/>
      <top/>
      <bottom/>
    </border>
    <border>
      <left style="thin"/>
      <right style="medium"/>
      <top/>
      <bottom/>
    </border>
    <border>
      <left style="thin"/>
      <right style="thin"/>
      <top style="thin"/>
      <bottom style="thin"/>
    </border>
    <border>
      <left style="thin"/>
      <right style="medium"/>
      <top style="thin"/>
      <bottom style="thin"/>
    </border>
    <border>
      <left/>
      <right/>
      <top style="thin"/>
      <bottom style="thin"/>
    </border>
    <border>
      <left/>
      <right style="medium"/>
      <top/>
      <bottom/>
    </border>
    <border>
      <left style="thin"/>
      <right style="medium"/>
      <top style="thin"/>
      <bottom/>
    </border>
    <border>
      <left style="thin"/>
      <right style="medium"/>
      <top style="thin"/>
      <bottom style="medium"/>
    </border>
    <border>
      <left style="medium"/>
      <right/>
      <top style="medium"/>
      <bottom style="medium"/>
    </border>
    <border>
      <left/>
      <right/>
      <top style="medium"/>
      <bottom style="medium"/>
    </border>
    <border>
      <left style="thin"/>
      <right style="thin"/>
      <top style="medium"/>
      <bottom style="medium"/>
    </border>
    <border>
      <left/>
      <right style="medium"/>
      <top style="medium"/>
      <bottom style="medium"/>
    </border>
    <border>
      <left style="medium"/>
      <right style="medium"/>
      <top style="medium"/>
      <bottom style="medium"/>
    </border>
    <border>
      <left/>
      <right/>
      <top style="double"/>
      <bottom/>
    </border>
    <border>
      <left/>
      <right/>
      <top/>
      <bottom style="double"/>
    </border>
    <border>
      <left/>
      <right/>
      <top style="medium"/>
      <bottom style="double"/>
    </border>
    <border>
      <left/>
      <right style="thin"/>
      <top style="medium"/>
      <bottom style="medium"/>
    </border>
    <border>
      <left style="thin"/>
      <right/>
      <top style="medium"/>
      <bottom style="medium"/>
    </border>
    <border>
      <left style="medium"/>
      <right style="medium"/>
      <top/>
      <bottom style="medium"/>
    </border>
    <border>
      <left/>
      <right style="thin"/>
      <top style="medium"/>
      <bottom/>
    </border>
    <border>
      <left/>
      <right style="thin"/>
      <top/>
      <bottom style="medium"/>
    </border>
    <border>
      <left style="thin"/>
      <right style="medium"/>
      <top style="medium"/>
      <bottom style="medium"/>
    </border>
    <border>
      <left style="medium"/>
      <right style="medium"/>
      <top style="medium"/>
      <bottom/>
    </border>
    <border>
      <left/>
      <right style="thin"/>
      <top style="thin"/>
      <bottom style="medium"/>
    </border>
    <border>
      <left style="double"/>
      <right/>
      <top style="double"/>
      <bottom/>
    </border>
    <border>
      <left/>
      <right style="double"/>
      <top style="double"/>
      <bottom/>
    </border>
    <border>
      <left style="double"/>
      <right/>
      <top/>
      <bottom/>
    </border>
    <border>
      <left/>
      <right style="double"/>
      <top/>
      <bottom/>
    </border>
    <border>
      <left style="double"/>
      <right/>
      <top/>
      <bottom style="double"/>
    </border>
    <border>
      <left/>
      <right style="double"/>
      <top/>
      <bottom style="double"/>
    </border>
    <border>
      <left/>
      <right/>
      <top/>
      <bottom style="medium"/>
    </border>
    <border>
      <left style="thin"/>
      <right style="thin"/>
      <top style="medium"/>
      <bottom/>
    </border>
    <border>
      <left style="thin"/>
      <right style="thin"/>
      <top/>
      <bottom style="medium"/>
    </border>
    <border>
      <left style="thin"/>
      <right/>
      <top style="thin"/>
      <bottom style="thin"/>
    </border>
    <border>
      <left style="medium"/>
      <right/>
      <top/>
      <bottom style="medium"/>
    </border>
    <border>
      <left/>
      <right/>
      <top style="double"/>
      <bottom style="double"/>
    </border>
    <border>
      <left/>
      <right style="medium"/>
      <top style="thin"/>
      <bottom style="thin"/>
    </border>
    <border>
      <left/>
      <right style="medium"/>
      <top/>
      <bottom style="medium"/>
    </border>
    <border>
      <left style="medium"/>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right style="medium"/>
      <top style="medium"/>
      <bottom style="thin"/>
    </border>
    <border>
      <left style="medium"/>
      <right/>
      <top style="medium"/>
      <bottom/>
    </border>
    <border>
      <left/>
      <right style="medium"/>
      <top style="medium"/>
      <bottom/>
    </border>
    <border>
      <left/>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55">
    <xf numFmtId="0" fontId="0" fillId="0" borderId="0" xfId="0"/>
    <xf numFmtId="0" fontId="0" fillId="0" borderId="0" xfId="0" applyAlignment="1">
      <alignment/>
    </xf>
    <xf numFmtId="0" fontId="1" fillId="0" borderId="0" xfId="0" applyFont="1" applyBorder="1"/>
    <xf numFmtId="0" fontId="1" fillId="0" borderId="0" xfId="0" applyFont="1"/>
    <xf numFmtId="3" fontId="1" fillId="0" borderId="0" xfId="0" applyNumberFormat="1" applyFont="1"/>
    <xf numFmtId="3" fontId="0" fillId="0" borderId="0" xfId="0" applyNumberFormat="1"/>
    <xf numFmtId="0" fontId="1" fillId="0" borderId="1" xfId="0" applyFont="1" applyBorder="1"/>
    <xf numFmtId="0" fontId="1" fillId="0" borderId="2" xfId="0" applyFont="1" applyBorder="1"/>
    <xf numFmtId="0" fontId="1" fillId="0" borderId="3" xfId="0" applyFont="1" applyBorder="1"/>
    <xf numFmtId="0" fontId="2" fillId="0" borderId="0" xfId="0" applyFont="1" applyBorder="1"/>
    <xf numFmtId="0" fontId="2" fillId="0" borderId="0" xfId="0" applyFont="1"/>
    <xf numFmtId="0" fontId="0" fillId="0" borderId="0" xfId="0" applyAlignment="1">
      <alignment horizontal="left"/>
    </xf>
    <xf numFmtId="0" fontId="1" fillId="0" borderId="0" xfId="0" applyFont="1" applyFill="1" applyBorder="1" applyAlignment="1">
      <alignment horizontal="left"/>
    </xf>
    <xf numFmtId="0" fontId="1" fillId="0" borderId="4" xfId="0" applyFont="1" applyBorder="1"/>
    <xf numFmtId="0" fontId="1" fillId="0" borderId="5" xfId="0" applyFont="1" applyBorder="1" applyAlignment="1">
      <alignment horizontal="center"/>
    </xf>
    <xf numFmtId="0" fontId="1" fillId="0" borderId="6" xfId="0" applyFont="1" applyBorder="1" applyAlignment="1">
      <alignment horizontal="center"/>
    </xf>
    <xf numFmtId="0" fontId="18" fillId="0" borderId="7" xfId="0" applyFont="1" applyBorder="1"/>
    <xf numFmtId="0" fontId="1" fillId="0" borderId="5" xfId="0" applyFont="1" applyBorder="1" applyAlignment="1">
      <alignment horizontal="center" wrapText="1"/>
    </xf>
    <xf numFmtId="0" fontId="18" fillId="0" borderId="4" xfId="0" applyFont="1" applyBorder="1"/>
    <xf numFmtId="0" fontId="18" fillId="0" borderId="8" xfId="0" applyFont="1" applyBorder="1"/>
    <xf numFmtId="0" fontId="1" fillId="0" borderId="9" xfId="0" applyFont="1" applyBorder="1"/>
    <xf numFmtId="0" fontId="1" fillId="0" borderId="3" xfId="0" applyFont="1" applyFill="1" applyBorder="1"/>
    <xf numFmtId="0" fontId="1" fillId="0" borderId="10" xfId="0" applyFont="1" applyBorder="1"/>
    <xf numFmtId="0" fontId="1" fillId="0" borderId="5" xfId="0" applyFont="1" applyFill="1" applyBorder="1" applyAlignment="1">
      <alignment horizontal="center"/>
    </xf>
    <xf numFmtId="0" fontId="1" fillId="0" borderId="5" xfId="0" applyFont="1" applyFill="1" applyBorder="1" applyAlignment="1">
      <alignment horizontal="right"/>
    </xf>
    <xf numFmtId="0" fontId="1" fillId="0" borderId="11" xfId="0" applyFont="1" applyFill="1" applyBorder="1" applyAlignment="1">
      <alignment horizontal="right"/>
    </xf>
    <xf numFmtId="0" fontId="18" fillId="0" borderId="12" xfId="0" applyFont="1" applyBorder="1"/>
    <xf numFmtId="0" fontId="18" fillId="0" borderId="13" xfId="0" applyFont="1" applyBorder="1"/>
    <xf numFmtId="0" fontId="1" fillId="0" borderId="14" xfId="0" applyFont="1" applyBorder="1"/>
    <xf numFmtId="0" fontId="1" fillId="0" borderId="15" xfId="0" applyFont="1" applyFill="1" applyBorder="1" applyAlignment="1">
      <alignment horizontal="center"/>
    </xf>
    <xf numFmtId="0" fontId="1" fillId="0" borderId="16" xfId="0" applyFont="1" applyBorder="1"/>
    <xf numFmtId="0" fontId="1" fillId="0" borderId="5" xfId="0" applyFont="1" applyBorder="1"/>
    <xf numFmtId="0" fontId="1" fillId="0" borderId="5" xfId="0" applyFont="1" applyFill="1" applyBorder="1"/>
    <xf numFmtId="0" fontId="1" fillId="0" borderId="17" xfId="0" applyFont="1" applyFill="1" applyBorder="1"/>
    <xf numFmtId="3" fontId="1" fillId="0" borderId="18" xfId="0" applyNumberFormat="1" applyFont="1" applyBorder="1"/>
    <xf numFmtId="3" fontId="1" fillId="0" borderId="19" xfId="0" applyNumberFormat="1" applyFont="1" applyBorder="1"/>
    <xf numFmtId="3" fontId="1" fillId="0" borderId="20" xfId="0" applyNumberFormat="1" applyFont="1" applyBorder="1"/>
    <xf numFmtId="0" fontId="1" fillId="0" borderId="0" xfId="0" applyFont="1" applyBorder="1"/>
    <xf numFmtId="0" fontId="1" fillId="0" borderId="21" xfId="0" applyFont="1" applyFill="1" applyBorder="1" applyAlignment="1">
      <alignment horizontal="right"/>
    </xf>
    <xf numFmtId="0" fontId="1" fillId="0" borderId="22" xfId="0" applyFont="1" applyFill="1" applyBorder="1" applyAlignment="1">
      <alignment horizontal="right"/>
    </xf>
    <xf numFmtId="0" fontId="4" fillId="0" borderId="0" xfId="0" applyFont="1" applyAlignment="1">
      <alignment horizontal="center"/>
    </xf>
    <xf numFmtId="0" fontId="1" fillId="0" borderId="0" xfId="0" applyFont="1" applyFill="1" applyBorder="1"/>
    <xf numFmtId="3" fontId="2" fillId="0" borderId="0" xfId="0" applyNumberFormat="1" applyFont="1" applyBorder="1"/>
    <xf numFmtId="0" fontId="18" fillId="0" borderId="3" xfId="0" applyFont="1" applyBorder="1"/>
    <xf numFmtId="0" fontId="19" fillId="0" borderId="0" xfId="0" applyFont="1" applyBorder="1" applyAlignment="1">
      <alignment horizontal="left" vertical="center" wrapText="1"/>
    </xf>
    <xf numFmtId="0" fontId="1" fillId="2" borderId="21" xfId="0" applyFont="1" applyFill="1" applyBorder="1" applyAlignment="1">
      <alignment horizontal="center"/>
    </xf>
    <xf numFmtId="0" fontId="18" fillId="0" borderId="6" xfId="0" applyFont="1" applyBorder="1" applyAlignment="1">
      <alignment horizontal="left" wrapText="1"/>
    </xf>
    <xf numFmtId="0" fontId="1" fillId="0" borderId="5" xfId="0" applyFont="1" applyFill="1" applyBorder="1" applyAlignment="1">
      <alignment horizontal="left"/>
    </xf>
    <xf numFmtId="0" fontId="1" fillId="0" borderId="21" xfId="0" applyFont="1" applyFill="1" applyBorder="1" applyAlignment="1">
      <alignment horizontal="left"/>
    </xf>
    <xf numFmtId="0" fontId="0" fillId="0" borderId="0" xfId="0" applyFont="1"/>
    <xf numFmtId="0" fontId="21" fillId="0" borderId="23" xfId="0" applyFont="1" applyBorder="1"/>
    <xf numFmtId="0" fontId="19" fillId="0" borderId="0" xfId="0" applyFont="1" applyBorder="1" applyAlignment="1" quotePrefix="1">
      <alignment horizontal="left" vertical="center" wrapText="1"/>
    </xf>
    <xf numFmtId="0" fontId="23" fillId="0" borderId="0" xfId="0" applyFont="1"/>
    <xf numFmtId="0" fontId="0" fillId="0" borderId="0" xfId="0" applyFont="1" applyAlignment="1" quotePrefix="1">
      <alignment horizontal="center"/>
    </xf>
    <xf numFmtId="0" fontId="30" fillId="0" borderId="24" xfId="0" applyFont="1" applyFill="1" applyBorder="1" applyAlignment="1">
      <alignment horizontal="left"/>
    </xf>
    <xf numFmtId="0" fontId="29" fillId="0" borderId="0" xfId="0" applyFont="1" applyFill="1" applyBorder="1"/>
    <xf numFmtId="166" fontId="2" fillId="0" borderId="3" xfId="16" applyNumberFormat="1" applyFont="1" applyBorder="1"/>
    <xf numFmtId="0" fontId="18" fillId="0" borderId="16" xfId="0" applyFont="1" applyBorder="1"/>
    <xf numFmtId="0" fontId="18" fillId="0" borderId="0" xfId="0" applyFont="1" applyBorder="1"/>
    <xf numFmtId="0" fontId="1" fillId="0" borderId="17" xfId="0" applyFont="1" applyFill="1" applyBorder="1" applyAlignment="1">
      <alignment horizontal="left"/>
    </xf>
    <xf numFmtId="3" fontId="2" fillId="0" borderId="18" xfId="0" applyNumberFormat="1" applyFont="1" applyBorder="1"/>
    <xf numFmtId="3" fontId="2" fillId="0" borderId="19" xfId="0" applyNumberFormat="1" applyFont="1" applyBorder="1"/>
    <xf numFmtId="3" fontId="2" fillId="0" borderId="20" xfId="0" applyNumberFormat="1" applyFont="1" applyBorder="1"/>
    <xf numFmtId="166" fontId="2" fillId="0" borderId="15" xfId="16" applyNumberFormat="1" applyFont="1" applyBorder="1"/>
    <xf numFmtId="166" fontId="2" fillId="0" borderId="25" xfId="16" applyNumberFormat="1" applyFont="1" applyBorder="1"/>
    <xf numFmtId="166" fontId="2" fillId="0" borderId="26" xfId="16" applyNumberFormat="1" applyFont="1" applyBorder="1"/>
    <xf numFmtId="166" fontId="22" fillId="0" borderId="3" xfId="16" applyNumberFormat="1" applyFont="1" applyBorder="1"/>
    <xf numFmtId="0" fontId="1" fillId="0" borderId="0" xfId="0" applyFont="1" applyAlignment="1" quotePrefix="1">
      <alignment vertical="top" wrapText="1"/>
    </xf>
    <xf numFmtId="0" fontId="1" fillId="0" borderId="0" xfId="0" applyFont="1" applyAlignment="1" quotePrefix="1">
      <alignment vertical="top"/>
    </xf>
    <xf numFmtId="0" fontId="10" fillId="0" borderId="0" xfId="0" applyFont="1" applyFill="1" applyAlignment="1" quotePrefix="1">
      <alignment vertical="top"/>
    </xf>
    <xf numFmtId="44" fontId="1" fillId="0" borderId="0" xfId="16" applyFont="1"/>
    <xf numFmtId="0" fontId="21" fillId="0" borderId="24" xfId="0" applyFont="1" applyFill="1" applyBorder="1" applyAlignment="1">
      <alignment/>
    </xf>
    <xf numFmtId="0" fontId="21" fillId="0" borderId="0" xfId="0" applyFont="1" applyFill="1" applyBorder="1" applyAlignment="1">
      <alignment horizontal="right"/>
    </xf>
    <xf numFmtId="166" fontId="21" fillId="0" borderId="0" xfId="16" applyNumberFormat="1" applyFont="1" applyFill="1" applyBorder="1" applyAlignment="1">
      <alignment horizontal="right"/>
    </xf>
    <xf numFmtId="0" fontId="24" fillId="0" borderId="0" xfId="0" applyFont="1" applyFill="1" applyBorder="1"/>
    <xf numFmtId="0" fontId="1" fillId="0" borderId="23" xfId="0" applyFont="1" applyFill="1" applyBorder="1"/>
    <xf numFmtId="0" fontId="1" fillId="0" borderId="21" xfId="0" applyFont="1" applyFill="1" applyBorder="1" applyAlignment="1">
      <alignment horizontal="center"/>
    </xf>
    <xf numFmtId="166" fontId="1" fillId="0" borderId="21" xfId="16" applyNumberFormat="1" applyFont="1" applyFill="1" applyBorder="1" applyAlignment="1">
      <alignment horizontal="left"/>
    </xf>
    <xf numFmtId="0" fontId="1" fillId="0" borderId="4" xfId="0" applyFont="1" applyFill="1" applyBorder="1"/>
    <xf numFmtId="1" fontId="21" fillId="0" borderId="6" xfId="0" applyNumberFormat="1" applyFont="1" applyFill="1" applyBorder="1" applyAlignment="1">
      <alignment horizontal="center" wrapText="1"/>
    </xf>
    <xf numFmtId="166" fontId="1" fillId="0" borderId="5" xfId="16" applyNumberFormat="1" applyFont="1" applyFill="1" applyBorder="1" applyAlignment="1">
      <alignment horizontal="left"/>
    </xf>
    <xf numFmtId="166" fontId="1" fillId="0" borderId="21" xfId="16" applyNumberFormat="1" applyFont="1" applyFill="1" applyBorder="1"/>
    <xf numFmtId="166" fontId="7" fillId="0" borderId="21" xfId="16" applyNumberFormat="1" applyFont="1" applyFill="1" applyBorder="1" applyAlignment="1">
      <alignment horizontal="center"/>
    </xf>
    <xf numFmtId="166" fontId="7" fillId="0" borderId="22" xfId="16" applyNumberFormat="1" applyFont="1" applyFill="1" applyBorder="1" applyAlignment="1">
      <alignment horizontal="center"/>
    </xf>
    <xf numFmtId="0" fontId="1" fillId="0" borderId="8" xfId="0" applyNumberFormat="1" applyFont="1" applyFill="1" applyBorder="1"/>
    <xf numFmtId="49" fontId="1" fillId="0" borderId="23" xfId="0" applyNumberFormat="1" applyFont="1" applyFill="1" applyBorder="1"/>
    <xf numFmtId="49" fontId="1" fillId="0" borderId="13" xfId="0" applyNumberFormat="1" applyFont="1" applyFill="1" applyBorder="1"/>
    <xf numFmtId="166" fontId="1" fillId="0" borderId="22" xfId="16" applyNumberFormat="1" applyFont="1" applyFill="1" applyBorder="1" applyAlignment="1">
      <alignment horizontal="left"/>
    </xf>
    <xf numFmtId="0" fontId="1" fillId="0" borderId="7" xfId="0" applyNumberFormat="1" applyFont="1" applyFill="1" applyBorder="1"/>
    <xf numFmtId="2" fontId="1" fillId="0" borderId="5" xfId="0" applyNumberFormat="1" applyFont="1" applyFill="1" applyBorder="1" applyAlignment="1">
      <alignment horizontal="center"/>
    </xf>
    <xf numFmtId="0" fontId="1" fillId="0" borderId="5" xfId="0" applyNumberFormat="1" applyFont="1" applyFill="1" applyBorder="1" applyAlignment="1">
      <alignment horizontal="center"/>
    </xf>
    <xf numFmtId="166" fontId="1" fillId="0" borderId="11" xfId="16" applyNumberFormat="1" applyFont="1" applyFill="1" applyBorder="1" applyAlignment="1">
      <alignment horizontal="left"/>
    </xf>
    <xf numFmtId="0" fontId="1" fillId="0" borderId="27" xfId="0" applyFont="1" applyBorder="1"/>
    <xf numFmtId="0" fontId="9" fillId="0" borderId="28" xfId="0" applyFont="1" applyBorder="1"/>
    <xf numFmtId="0" fontId="1" fillId="0" borderId="28" xfId="0" applyFont="1" applyBorder="1"/>
    <xf numFmtId="0" fontId="1" fillId="0" borderId="29" xfId="0" applyFont="1" applyBorder="1" applyAlignment="1">
      <alignment horizontal="center" wrapText="1"/>
    </xf>
    <xf numFmtId="0" fontId="1" fillId="0" borderId="29" xfId="0" applyFont="1" applyBorder="1" applyAlignment="1">
      <alignment horizontal="center"/>
    </xf>
    <xf numFmtId="0" fontId="10" fillId="0" borderId="30" xfId="0" applyFont="1" applyBorder="1" applyAlignment="1">
      <alignment horizontal="center" wrapText="1"/>
    </xf>
    <xf numFmtId="0" fontId="1" fillId="0" borderId="11" xfId="0" applyFont="1" applyBorder="1" applyAlignment="1">
      <alignment horizontal="center"/>
    </xf>
    <xf numFmtId="0" fontId="1" fillId="0" borderId="7" xfId="0" applyFont="1" applyFill="1" applyBorder="1"/>
    <xf numFmtId="166" fontId="7" fillId="0" borderId="5" xfId="16" applyNumberFormat="1" applyFont="1" applyFill="1" applyBorder="1" applyAlignment="1">
      <alignment horizontal="center"/>
    </xf>
    <xf numFmtId="44" fontId="1" fillId="0" borderId="21" xfId="16" applyFont="1" applyFill="1" applyBorder="1" applyAlignment="1">
      <alignment horizontal="left"/>
    </xf>
    <xf numFmtId="0" fontId="1" fillId="0" borderId="0" xfId="0" applyFont="1" applyFill="1" applyBorder="1" applyAlignment="1">
      <alignment horizontal="left"/>
    </xf>
    <xf numFmtId="166" fontId="1" fillId="0" borderId="29" xfId="16" applyNumberFormat="1" applyFont="1" applyBorder="1" applyAlignment="1">
      <alignment horizontal="center" wrapText="1"/>
    </xf>
    <xf numFmtId="166" fontId="1" fillId="0" borderId="22" xfId="16" applyNumberFormat="1" applyFont="1" applyFill="1" applyBorder="1"/>
    <xf numFmtId="0" fontId="0" fillId="0" borderId="0" xfId="0" applyProtection="1">
      <protection locked="0"/>
    </xf>
    <xf numFmtId="0" fontId="25" fillId="0" borderId="0" xfId="0" applyFont="1" applyProtection="1">
      <protection locked="0"/>
    </xf>
    <xf numFmtId="0" fontId="16" fillId="0" borderId="0" xfId="0" applyFont="1" applyProtection="1">
      <protection locked="0"/>
    </xf>
    <xf numFmtId="0" fontId="0" fillId="0" borderId="0" xfId="0" applyAlignment="1" applyProtection="1">
      <alignment vertical="top"/>
      <protection locked="0"/>
    </xf>
    <xf numFmtId="0" fontId="16" fillId="0" borderId="0" xfId="0" applyFont="1" applyAlignment="1" applyProtection="1">
      <alignment vertical="top"/>
      <protection locked="0"/>
    </xf>
    <xf numFmtId="0" fontId="17" fillId="0" borderId="0" xfId="0" applyFont="1" applyAlignment="1" applyProtection="1">
      <alignment horizontal="center" wrapText="1"/>
      <protection locked="0"/>
    </xf>
    <xf numFmtId="0" fontId="17" fillId="0" borderId="0" xfId="0" applyFont="1" applyAlignment="1" applyProtection="1">
      <alignment horizontal="center"/>
      <protection locked="0"/>
    </xf>
    <xf numFmtId="0" fontId="32" fillId="0" borderId="0" xfId="0" applyFont="1" applyProtection="1">
      <protection locked="0"/>
    </xf>
    <xf numFmtId="0" fontId="32" fillId="0" borderId="31" xfId="0" applyFont="1" applyBorder="1" applyAlignment="1" applyProtection="1">
      <alignment vertical="top"/>
      <protection/>
    </xf>
    <xf numFmtId="0" fontId="33" fillId="0" borderId="0" xfId="0" applyFont="1" applyBorder="1" applyAlignment="1" applyProtection="1">
      <alignment horizontal="left" vertical="center" wrapText="1"/>
      <protection locked="0"/>
    </xf>
    <xf numFmtId="0" fontId="0" fillId="0" borderId="32" xfId="0" applyBorder="1" applyProtection="1">
      <protection locked="0"/>
    </xf>
    <xf numFmtId="0" fontId="0" fillId="0" borderId="0" xfId="0" applyBorder="1" applyProtection="1">
      <protection locked="0"/>
    </xf>
    <xf numFmtId="0" fontId="36" fillId="0" borderId="0" xfId="0" applyFont="1" applyBorder="1" applyAlignment="1" applyProtection="1">
      <alignment vertical="top"/>
      <protection locked="0"/>
    </xf>
    <xf numFmtId="0" fontId="36" fillId="0" borderId="0" xfId="0" applyFont="1" applyBorder="1" applyProtection="1">
      <protection locked="0"/>
    </xf>
    <xf numFmtId="0" fontId="32" fillId="0" borderId="0" xfId="0" applyFont="1" applyBorder="1" applyAlignment="1" applyProtection="1">
      <alignment vertical="top"/>
      <protection locked="0"/>
    </xf>
    <xf numFmtId="0" fontId="41" fillId="0" borderId="0" xfId="0" applyFont="1" applyBorder="1" applyAlignment="1" applyProtection="1">
      <alignment vertical="top"/>
      <protection locked="0"/>
    </xf>
    <xf numFmtId="0" fontId="32" fillId="0" borderId="0" xfId="0" applyFont="1" applyBorder="1" applyProtection="1">
      <protection locked="0"/>
    </xf>
    <xf numFmtId="0" fontId="42" fillId="0" borderId="0" xfId="0" applyFont="1" applyBorder="1" applyAlignment="1" applyProtection="1">
      <alignment vertical="top"/>
      <protection locked="0"/>
    </xf>
    <xf numFmtId="0" fontId="0" fillId="0" borderId="33" xfId="0" applyBorder="1" applyAlignment="1" applyProtection="1">
      <alignment vertical="top"/>
      <protection locked="0"/>
    </xf>
    <xf numFmtId="0" fontId="0" fillId="0" borderId="33" xfId="0" applyBorder="1" applyProtection="1">
      <protection locked="0"/>
    </xf>
    <xf numFmtId="0" fontId="0" fillId="0" borderId="0" xfId="0" applyBorder="1" applyAlignment="1" applyProtection="1">
      <alignment vertical="top"/>
      <protection locked="0"/>
    </xf>
    <xf numFmtId="0" fontId="16" fillId="0" borderId="32" xfId="0" applyFont="1" applyBorder="1" applyAlignment="1" applyProtection="1">
      <alignment vertical="top"/>
      <protection locked="0"/>
    </xf>
    <xf numFmtId="0" fontId="0" fillId="0" borderId="32" xfId="0" applyBorder="1" applyAlignment="1" applyProtection="1">
      <alignment vertical="top"/>
      <protection locked="0"/>
    </xf>
    <xf numFmtId="0" fontId="37" fillId="0" borderId="0" xfId="0" applyFont="1" applyBorder="1" applyAlignment="1" applyProtection="1">
      <alignment vertical="top" wrapText="1"/>
      <protection locked="0"/>
    </xf>
    <xf numFmtId="0" fontId="16" fillId="0" borderId="0" xfId="0" applyFont="1" applyBorder="1" applyAlignment="1" applyProtection="1">
      <alignment vertical="top"/>
      <protection locked="0"/>
    </xf>
    <xf numFmtId="0" fontId="20" fillId="0" borderId="0" xfId="0" applyFont="1" applyBorder="1" applyAlignment="1" applyProtection="1" quotePrefix="1">
      <alignment wrapText="1"/>
      <protection locked="0"/>
    </xf>
    <xf numFmtId="0" fontId="20" fillId="0" borderId="0" xfId="0" applyFont="1" applyBorder="1" applyAlignment="1" applyProtection="1">
      <alignment wrapText="1"/>
      <protection locked="0"/>
    </xf>
    <xf numFmtId="0" fontId="38" fillId="0" borderId="0" xfId="0" applyFont="1" applyBorder="1" applyProtection="1">
      <protection locked="0"/>
    </xf>
    <xf numFmtId="0" fontId="41" fillId="0" borderId="0" xfId="0" applyFont="1" applyBorder="1" applyProtection="1">
      <protection locked="0"/>
    </xf>
    <xf numFmtId="0" fontId="32" fillId="0" borderId="33" xfId="0" applyFont="1" applyBorder="1" applyAlignment="1" applyProtection="1">
      <alignment vertical="top"/>
      <protection locked="0"/>
    </xf>
    <xf numFmtId="0" fontId="32" fillId="0" borderId="33" xfId="0" applyFont="1" applyBorder="1" applyProtection="1">
      <protection locked="0"/>
    </xf>
    <xf numFmtId="0" fontId="0" fillId="0" borderId="34" xfId="0" applyBorder="1" applyAlignment="1" applyProtection="1">
      <alignment vertical="top"/>
      <protection locked="0"/>
    </xf>
    <xf numFmtId="0" fontId="0" fillId="0" borderId="34" xfId="0" applyBorder="1" applyProtection="1">
      <protection locked="0"/>
    </xf>
    <xf numFmtId="0" fontId="35" fillId="3" borderId="27" xfId="0" applyFont="1" applyFill="1" applyBorder="1" applyAlignment="1" applyProtection="1">
      <alignment horizontal="left" vertical="top"/>
      <protection locked="0"/>
    </xf>
    <xf numFmtId="0" fontId="35" fillId="3" borderId="28" xfId="0" applyFont="1" applyFill="1" applyBorder="1" applyAlignment="1" applyProtection="1">
      <alignment horizontal="left" vertical="top"/>
      <protection locked="0"/>
    </xf>
    <xf numFmtId="0" fontId="35" fillId="3" borderId="30" xfId="0" applyFont="1" applyFill="1" applyBorder="1" applyAlignment="1" applyProtection="1">
      <alignment horizontal="left" vertical="top"/>
      <protection locked="0"/>
    </xf>
    <xf numFmtId="0" fontId="35" fillId="3" borderId="31" xfId="0" applyFont="1" applyFill="1" applyBorder="1" applyAlignment="1" applyProtection="1">
      <alignment horizontal="left" vertical="top"/>
      <protection locked="0"/>
    </xf>
    <xf numFmtId="166" fontId="35" fillId="3" borderId="31" xfId="16" applyNumberFormat="1" applyFont="1" applyFill="1" applyBorder="1" applyAlignment="1" applyProtection="1">
      <alignment horizontal="left" vertical="top"/>
      <protection locked="0"/>
    </xf>
    <xf numFmtId="0" fontId="35" fillId="3" borderId="27" xfId="0" applyFont="1" applyFill="1" applyBorder="1" applyAlignment="1" applyProtection="1">
      <alignment vertical="top"/>
      <protection locked="0"/>
    </xf>
    <xf numFmtId="0" fontId="35" fillId="3" borderId="28" xfId="0" applyFont="1" applyFill="1" applyBorder="1" applyAlignment="1" applyProtection="1">
      <alignment vertical="top"/>
      <protection locked="0"/>
    </xf>
    <xf numFmtId="0" fontId="33" fillId="3" borderId="30" xfId="0" applyFont="1" applyFill="1" applyBorder="1" applyAlignment="1" applyProtection="1">
      <alignment vertical="top"/>
      <protection locked="0"/>
    </xf>
    <xf numFmtId="0" fontId="33" fillId="3" borderId="31" xfId="0" applyFont="1" applyFill="1" applyBorder="1" applyAlignment="1" applyProtection="1">
      <alignment horizontal="left" vertical="top"/>
      <protection locked="0"/>
    </xf>
    <xf numFmtId="165" fontId="33" fillId="3" borderId="31" xfId="18" applyNumberFormat="1" applyFont="1" applyFill="1" applyBorder="1" applyAlignment="1" applyProtection="1">
      <alignment horizontal="center"/>
      <protection locked="0"/>
    </xf>
    <xf numFmtId="49" fontId="35" fillId="3" borderId="31" xfId="0" applyNumberFormat="1" applyFont="1" applyFill="1" applyBorder="1" applyAlignment="1" applyProtection="1">
      <alignment horizontal="right" vertical="top"/>
      <protection locked="0"/>
    </xf>
    <xf numFmtId="0" fontId="33" fillId="3" borderId="28" xfId="0" applyFont="1" applyFill="1" applyBorder="1" applyAlignment="1" applyProtection="1">
      <alignment horizontal="left"/>
      <protection locked="0"/>
    </xf>
    <xf numFmtId="0" fontId="33" fillId="3" borderId="35" xfId="0" applyFont="1" applyFill="1" applyBorder="1" applyAlignment="1" applyProtection="1">
      <alignment horizontal="left"/>
      <protection locked="0"/>
    </xf>
    <xf numFmtId="166" fontId="33" fillId="3" borderId="29" xfId="16" applyNumberFormat="1" applyFont="1" applyFill="1" applyBorder="1" applyAlignment="1" applyProtection="1">
      <alignment horizontal="center"/>
      <protection locked="0"/>
    </xf>
    <xf numFmtId="166" fontId="33" fillId="3" borderId="36" xfId="16" applyNumberFormat="1" applyFont="1" applyFill="1" applyBorder="1" applyAlignment="1" applyProtection="1">
      <alignment horizontal="center"/>
      <protection locked="0"/>
    </xf>
    <xf numFmtId="49" fontId="32" fillId="3" borderId="27" xfId="0" applyNumberFormat="1" applyFont="1" applyFill="1" applyBorder="1" applyProtection="1">
      <protection locked="0"/>
    </xf>
    <xf numFmtId="0" fontId="32" fillId="3" borderId="30" xfId="0" applyFont="1" applyFill="1" applyBorder="1" applyProtection="1">
      <protection locked="0"/>
    </xf>
    <xf numFmtId="166" fontId="33" fillId="3" borderId="35" xfId="16" applyNumberFormat="1" applyFont="1" applyFill="1" applyBorder="1" applyAlignment="1" applyProtection="1">
      <alignment horizontal="center"/>
      <protection locked="0"/>
    </xf>
    <xf numFmtId="0" fontId="32" fillId="4" borderId="31" xfId="0" applyFont="1" applyFill="1" applyBorder="1" applyAlignment="1" applyProtection="1">
      <alignment horizontal="left" vertical="center"/>
      <protection locked="0"/>
    </xf>
    <xf numFmtId="49" fontId="32" fillId="4" borderId="31" xfId="0" applyNumberFormat="1" applyFont="1" applyFill="1" applyBorder="1" applyAlignment="1" applyProtection="1">
      <alignment horizontal="left" vertical="center"/>
      <protection locked="0"/>
    </xf>
    <xf numFmtId="1" fontId="32" fillId="4" borderId="37" xfId="0" applyNumberFormat="1" applyFont="1" applyFill="1" applyBorder="1" applyAlignment="1" applyProtection="1">
      <alignment horizontal="left" vertical="center"/>
      <protection locked="0"/>
    </xf>
    <xf numFmtId="1" fontId="32" fillId="4" borderId="31" xfId="0" applyNumberFormat="1" applyFont="1" applyFill="1" applyBorder="1" applyAlignment="1" applyProtection="1">
      <alignment horizontal="left" vertical="center"/>
      <protection locked="0"/>
    </xf>
    <xf numFmtId="0" fontId="32" fillId="4" borderId="31" xfId="0" applyFont="1" applyFill="1" applyBorder="1" applyAlignment="1" applyProtection="1">
      <alignment horizontal="left"/>
      <protection locked="0"/>
    </xf>
    <xf numFmtId="0" fontId="32" fillId="4" borderId="31" xfId="0" applyFont="1" applyFill="1" applyBorder="1" applyAlignment="1" applyProtection="1">
      <alignment vertical="top"/>
      <protection locked="0"/>
    </xf>
    <xf numFmtId="0" fontId="32" fillId="3" borderId="27" xfId="0" applyFont="1" applyFill="1" applyBorder="1" applyProtection="1">
      <protection locked="0"/>
    </xf>
    <xf numFmtId="0" fontId="32" fillId="3" borderId="31" xfId="0" applyFont="1" applyFill="1" applyBorder="1" applyAlignment="1" applyProtection="1">
      <alignment vertical="top"/>
      <protection locked="0"/>
    </xf>
    <xf numFmtId="0" fontId="15" fillId="0" borderId="0" xfId="0" applyFont="1" applyProtection="1" quotePrefix="1">
      <protection locked="0"/>
    </xf>
    <xf numFmtId="0" fontId="15" fillId="0" borderId="0" xfId="0" applyFont="1" applyAlignment="1" applyProtection="1" quotePrefix="1">
      <alignment wrapText="1"/>
      <protection locked="0"/>
    </xf>
    <xf numFmtId="0" fontId="15" fillId="0" borderId="0" xfId="0" applyFont="1" applyProtection="1">
      <protection locked="0"/>
    </xf>
    <xf numFmtId="0" fontId="15" fillId="0" borderId="0" xfId="0" applyFont="1" applyFill="1" applyProtection="1">
      <protection locked="0"/>
    </xf>
    <xf numFmtId="0" fontId="39" fillId="0" borderId="0" xfId="0" applyFont="1" applyAlignment="1" quotePrefix="1">
      <alignment wrapText="1"/>
    </xf>
    <xf numFmtId="0" fontId="39" fillId="0" borderId="0" xfId="0" applyFont="1" applyAlignment="1" applyProtection="1">
      <alignment wrapText="1"/>
      <protection locked="0"/>
    </xf>
    <xf numFmtId="0" fontId="0" fillId="3" borderId="27" xfId="0" applyFill="1" applyBorder="1" applyAlignment="1" applyProtection="1">
      <alignment horizontal="left"/>
      <protection locked="0"/>
    </xf>
    <xf numFmtId="0" fontId="0" fillId="3" borderId="30" xfId="0" applyFill="1" applyBorder="1" applyProtection="1">
      <protection locked="0"/>
    </xf>
    <xf numFmtId="0" fontId="0" fillId="4" borderId="31" xfId="0" applyFont="1" applyFill="1" applyBorder="1" applyAlignment="1" applyProtection="1">
      <alignment horizontal="left" vertical="center"/>
      <protection locked="0"/>
    </xf>
    <xf numFmtId="0" fontId="0" fillId="4" borderId="31" xfId="0" applyFont="1" applyFill="1" applyBorder="1" applyAlignment="1" applyProtection="1">
      <alignment horizontal="left"/>
      <protection locked="0"/>
    </xf>
    <xf numFmtId="0" fontId="21" fillId="0" borderId="33" xfId="0" applyFont="1" applyBorder="1" applyAlignment="1" applyProtection="1">
      <alignment vertical="top" wrapText="1"/>
      <protection locked="0"/>
    </xf>
    <xf numFmtId="0" fontId="0" fillId="4" borderId="0" xfId="0" applyFill="1" applyProtection="1">
      <protection locked="0"/>
    </xf>
    <xf numFmtId="0" fontId="0" fillId="3" borderId="0" xfId="0" applyFill="1" applyProtection="1">
      <protection locked="0"/>
    </xf>
    <xf numFmtId="1" fontId="1" fillId="0" borderId="5" xfId="0" applyNumberFormat="1" applyFont="1" applyFill="1" applyBorder="1" applyAlignment="1">
      <alignment horizontal="center"/>
    </xf>
    <xf numFmtId="0" fontId="31" fillId="0" borderId="0" xfId="0" applyFont="1" applyAlignment="1" applyProtection="1">
      <alignment horizontal="center"/>
      <protection locked="0"/>
    </xf>
    <xf numFmtId="0" fontId="40" fillId="0" borderId="0" xfId="0" applyFont="1" applyBorder="1" applyAlignment="1" applyProtection="1" quotePrefix="1">
      <alignment vertical="center" wrapText="1"/>
      <protection locked="0"/>
    </xf>
    <xf numFmtId="0" fontId="40" fillId="0" borderId="0" xfId="0" applyFont="1" applyBorder="1" applyAlignment="1" applyProtection="1">
      <alignment horizontal="left" vertical="center" wrapText="1"/>
      <protection locked="0"/>
    </xf>
    <xf numFmtId="0" fontId="40" fillId="0" borderId="0" xfId="0" applyFont="1" applyBorder="1" applyAlignment="1" applyProtection="1">
      <alignment vertical="center" wrapText="1"/>
      <protection locked="0"/>
    </xf>
    <xf numFmtId="0" fontId="42" fillId="0" borderId="0" xfId="0" applyFont="1" applyBorder="1" applyAlignment="1" applyProtection="1">
      <alignment horizontal="left" vertical="top" wrapText="1"/>
      <protection locked="0"/>
    </xf>
    <xf numFmtId="0" fontId="42" fillId="0" borderId="0" xfId="0" applyFont="1" applyBorder="1" applyAlignment="1" applyProtection="1">
      <alignment vertical="top" wrapText="1"/>
      <protection locked="0"/>
    </xf>
    <xf numFmtId="0" fontId="19" fillId="0" borderId="0" xfId="0" applyFont="1" applyBorder="1" applyAlignment="1">
      <alignment horizontal="left" vertical="center" wrapText="1"/>
    </xf>
    <xf numFmtId="49" fontId="33" fillId="3" borderId="31" xfId="18" applyNumberFormat="1" applyFont="1" applyFill="1" applyBorder="1" applyAlignment="1" applyProtection="1" quotePrefix="1">
      <alignment horizontal="center"/>
      <protection locked="0"/>
    </xf>
    <xf numFmtId="49" fontId="35" fillId="3" borderId="31" xfId="0" applyNumberFormat="1" applyFont="1" applyFill="1" applyBorder="1" applyAlignment="1" applyProtection="1" quotePrefix="1">
      <alignment horizontal="left" vertical="top"/>
      <protection locked="0"/>
    </xf>
    <xf numFmtId="0" fontId="35" fillId="3" borderId="31" xfId="0" applyFont="1" applyFill="1" applyBorder="1" applyAlignment="1" applyProtection="1" quotePrefix="1">
      <alignment horizontal="left" vertical="top"/>
      <protection locked="0"/>
    </xf>
    <xf numFmtId="0" fontId="41" fillId="0" borderId="0" xfId="0" applyFont="1" applyBorder="1" applyAlignment="1" applyProtection="1" quotePrefix="1">
      <alignment vertical="top" wrapText="1"/>
      <protection locked="0"/>
    </xf>
    <xf numFmtId="0" fontId="21" fillId="0" borderId="38" xfId="0" applyFont="1" applyBorder="1" applyAlignment="1">
      <alignment horizontal="center" wrapText="1"/>
    </xf>
    <xf numFmtId="0" fontId="21" fillId="0" borderId="39" xfId="0" applyFont="1" applyBorder="1" applyAlignment="1">
      <alignment horizontal="center" wrapText="1"/>
    </xf>
    <xf numFmtId="166" fontId="33" fillId="3" borderId="28" xfId="16" applyNumberFormat="1" applyFont="1" applyFill="1" applyBorder="1" applyAlignment="1" applyProtection="1">
      <alignment horizontal="center"/>
      <protection locked="0"/>
    </xf>
    <xf numFmtId="166" fontId="33" fillId="3" borderId="40" xfId="16" applyNumberFormat="1" applyFont="1" applyFill="1" applyBorder="1" applyAlignment="1" applyProtection="1">
      <alignment horizontal="center"/>
      <protection locked="0"/>
    </xf>
    <xf numFmtId="0" fontId="32" fillId="4" borderId="41" xfId="0" applyFont="1" applyFill="1" applyBorder="1" applyAlignment="1" applyProtection="1">
      <alignment vertical="top"/>
      <protection locked="0"/>
    </xf>
    <xf numFmtId="0" fontId="32" fillId="4" borderId="31" xfId="0" applyFont="1" applyFill="1" applyBorder="1" applyAlignment="1" applyProtection="1">
      <alignment horizontal="center" vertical="center"/>
      <protection locked="0"/>
    </xf>
    <xf numFmtId="0" fontId="1" fillId="0" borderId="5" xfId="0" applyFont="1" applyFill="1" applyBorder="1" applyAlignment="1">
      <alignment horizontal="center" wrapText="1"/>
    </xf>
    <xf numFmtId="0" fontId="21" fillId="0" borderId="5" xfId="0" applyNumberFormat="1" applyFont="1" applyFill="1" applyBorder="1" applyAlignment="1">
      <alignment horizontal="center" wrapText="1"/>
    </xf>
    <xf numFmtId="0" fontId="1" fillId="0" borderId="21" xfId="0" applyFont="1" applyFill="1" applyBorder="1" applyAlignment="1">
      <alignment horizontal="center" wrapText="1"/>
    </xf>
    <xf numFmtId="0" fontId="1" fillId="0" borderId="3" xfId="0" applyFont="1" applyBorder="1" applyAlignment="1">
      <alignment wrapText="1"/>
    </xf>
    <xf numFmtId="0" fontId="1" fillId="0" borderId="5" xfId="0" applyNumberFormat="1" applyFont="1" applyFill="1" applyBorder="1" applyAlignment="1">
      <alignment horizontal="center" wrapText="1"/>
    </xf>
    <xf numFmtId="0" fontId="1" fillId="0" borderId="15" xfId="0" applyFont="1" applyFill="1" applyBorder="1" applyAlignment="1">
      <alignment horizontal="center" wrapText="1"/>
    </xf>
    <xf numFmtId="0" fontId="1" fillId="0" borderId="17" xfId="0" applyFont="1" applyFill="1" applyBorder="1" applyAlignment="1">
      <alignment horizontal="center" wrapText="1"/>
    </xf>
    <xf numFmtId="0" fontId="1" fillId="0" borderId="5" xfId="0" applyNumberFormat="1" applyFont="1" applyFill="1" applyBorder="1" applyAlignment="1">
      <alignment horizontal="left" wrapText="1"/>
    </xf>
    <xf numFmtId="0" fontId="1" fillId="0" borderId="15" xfId="0" applyFont="1" applyFill="1" applyBorder="1" applyAlignment="1">
      <alignment horizontal="left" wrapText="1"/>
    </xf>
    <xf numFmtId="0" fontId="1" fillId="0" borderId="17" xfId="0" applyFont="1" applyFill="1" applyBorder="1" applyAlignment="1">
      <alignment wrapText="1"/>
    </xf>
    <xf numFmtId="0" fontId="1" fillId="0" borderId="42" xfId="0" applyFont="1" applyFill="1" applyBorder="1" applyAlignment="1">
      <alignment wrapText="1"/>
    </xf>
    <xf numFmtId="0" fontId="18" fillId="0" borderId="3" xfId="0" applyFont="1" applyFill="1" applyBorder="1" applyAlignment="1">
      <alignment wrapText="1"/>
    </xf>
    <xf numFmtId="0" fontId="0" fillId="0" borderId="43" xfId="0" applyBorder="1" applyProtection="1">
      <protection locked="0"/>
    </xf>
    <xf numFmtId="0" fontId="0" fillId="0" borderId="44" xfId="0" applyBorder="1" applyProtection="1">
      <protection locked="0"/>
    </xf>
    <xf numFmtId="0" fontId="0" fillId="0" borderId="45" xfId="0" applyBorder="1" applyProtection="1">
      <protection locked="0"/>
    </xf>
    <xf numFmtId="0" fontId="0" fillId="0" borderId="46" xfId="0" applyBorder="1" applyProtection="1">
      <protection locked="0"/>
    </xf>
    <xf numFmtId="0" fontId="20" fillId="0" borderId="46" xfId="0" applyFont="1" applyFill="1" applyBorder="1" applyAlignment="1" applyProtection="1">
      <alignment horizontal="left"/>
      <protection locked="0"/>
    </xf>
    <xf numFmtId="0" fontId="20" fillId="0" borderId="46" xfId="0" applyFont="1" applyFill="1" applyBorder="1" applyProtection="1">
      <protection locked="0"/>
    </xf>
    <xf numFmtId="0" fontId="20" fillId="0" borderId="46" xfId="0" applyFont="1" applyFill="1" applyBorder="1" applyAlignment="1" applyProtection="1">
      <alignment/>
      <protection locked="0"/>
    </xf>
    <xf numFmtId="49" fontId="0" fillId="0" borderId="0" xfId="0" applyNumberFormat="1" applyProtection="1">
      <protection locked="0"/>
    </xf>
    <xf numFmtId="165" fontId="33" fillId="0" borderId="31" xfId="18" applyNumberFormat="1" applyFont="1" applyFill="1" applyBorder="1" applyAlignment="1" applyProtection="1">
      <alignment horizontal="center"/>
      <protection locked="0"/>
    </xf>
    <xf numFmtId="0" fontId="0" fillId="0" borderId="47" xfId="0" applyBorder="1" applyProtection="1">
      <protection locked="0"/>
    </xf>
    <xf numFmtId="0" fontId="0" fillId="0" borderId="48" xfId="0" applyBorder="1" applyProtection="1">
      <protection locked="0"/>
    </xf>
    <xf numFmtId="0" fontId="20" fillId="0" borderId="46" xfId="0" applyFont="1" applyBorder="1" applyAlignment="1" applyProtection="1" quotePrefix="1">
      <alignment wrapText="1"/>
      <protection locked="0"/>
    </xf>
    <xf numFmtId="0" fontId="20" fillId="0" borderId="0" xfId="0" applyFont="1" applyAlignment="1" applyProtection="1" quotePrefix="1">
      <alignment wrapText="1"/>
      <protection locked="0"/>
    </xf>
    <xf numFmtId="0" fontId="19" fillId="0" borderId="0" xfId="0" applyFont="1" applyBorder="1" applyAlignment="1" applyProtection="1">
      <alignment horizontal="left" vertical="center" wrapText="1"/>
      <protection locked="0"/>
    </xf>
    <xf numFmtId="0" fontId="19" fillId="0" borderId="46" xfId="0" applyFont="1" applyBorder="1" applyAlignment="1" applyProtection="1">
      <alignment vertical="center" wrapText="1"/>
      <protection locked="0"/>
    </xf>
    <xf numFmtId="0" fontId="19" fillId="0" borderId="0" xfId="0" applyFont="1" applyBorder="1" applyAlignment="1" applyProtection="1">
      <alignment vertical="center" wrapText="1"/>
      <protection locked="0"/>
    </xf>
    <xf numFmtId="0" fontId="28" fillId="0" borderId="46" xfId="0" applyFont="1" applyBorder="1" applyAlignment="1" applyProtection="1" quotePrefix="1">
      <alignment vertical="center" wrapText="1"/>
      <protection locked="0"/>
    </xf>
    <xf numFmtId="0" fontId="28" fillId="0" borderId="0" xfId="0" applyFont="1" applyBorder="1" applyAlignment="1" applyProtection="1" quotePrefix="1">
      <alignment vertical="center" wrapText="1"/>
      <protection locked="0"/>
    </xf>
    <xf numFmtId="164" fontId="0" fillId="0" borderId="0" xfId="0" applyNumberFormat="1" applyProtection="1">
      <protection locked="0"/>
    </xf>
    <xf numFmtId="0" fontId="0" fillId="0" borderId="0" xfId="0" applyFont="1" applyAlignment="1" applyProtection="1">
      <alignment vertical="top"/>
      <protection/>
    </xf>
    <xf numFmtId="0" fontId="0" fillId="0" borderId="0" xfId="0" applyAlignment="1" applyProtection="1">
      <alignment vertical="top"/>
      <protection/>
    </xf>
    <xf numFmtId="0" fontId="0" fillId="0" borderId="0" xfId="0" applyProtection="1">
      <protection/>
    </xf>
    <xf numFmtId="164" fontId="0" fillId="0" borderId="0" xfId="0" applyNumberFormat="1" applyProtection="1">
      <protection/>
    </xf>
    <xf numFmtId="164" fontId="0" fillId="0" borderId="0" xfId="0" applyNumberFormat="1" applyFont="1" applyProtection="1">
      <protection/>
    </xf>
    <xf numFmtId="0" fontId="32" fillId="0" borderId="0" xfId="0" applyFont="1" applyProtection="1" quotePrefix="1">
      <protection/>
    </xf>
    <xf numFmtId="0" fontId="16" fillId="0" borderId="32" xfId="0" applyFont="1" applyBorder="1" applyProtection="1">
      <protection/>
    </xf>
    <xf numFmtId="0" fontId="0" fillId="0" borderId="32" xfId="0" applyBorder="1" applyProtection="1">
      <protection/>
    </xf>
    <xf numFmtId="0" fontId="0" fillId="0" borderId="0" xfId="0" applyBorder="1" applyProtection="1">
      <protection/>
    </xf>
    <xf numFmtId="0" fontId="13" fillId="0" borderId="33" xfId="0" applyFont="1" applyBorder="1" applyProtection="1">
      <protection/>
    </xf>
    <xf numFmtId="0" fontId="33" fillId="0" borderId="0" xfId="0" applyFont="1" applyBorder="1" applyAlignment="1" applyProtection="1">
      <alignment horizontal="left" vertical="top"/>
      <protection/>
    </xf>
    <xf numFmtId="0" fontId="33" fillId="0" borderId="0" xfId="0" applyFont="1" applyBorder="1" applyAlignment="1" applyProtection="1">
      <alignment vertical="top" wrapText="1"/>
      <protection/>
    </xf>
    <xf numFmtId="0" fontId="33" fillId="0" borderId="0" xfId="0" applyFont="1" applyBorder="1" applyAlignment="1" applyProtection="1">
      <alignment vertical="top"/>
      <protection/>
    </xf>
    <xf numFmtId="0" fontId="40" fillId="0" borderId="24" xfId="0" applyFont="1" applyFill="1" applyBorder="1" applyAlignment="1" applyProtection="1">
      <alignment vertical="top" wrapText="1"/>
      <protection/>
    </xf>
    <xf numFmtId="0" fontId="33" fillId="0" borderId="0" xfId="0" applyFont="1" applyFill="1" applyBorder="1" applyAlignment="1" applyProtection="1">
      <alignment vertical="top"/>
      <protection/>
    </xf>
    <xf numFmtId="0" fontId="33" fillId="0" borderId="0" xfId="0" applyFont="1" applyFill="1" applyBorder="1" applyAlignment="1" applyProtection="1">
      <alignment horizontal="left" vertical="top"/>
      <protection/>
    </xf>
    <xf numFmtId="0" fontId="32" fillId="0" borderId="0" xfId="0" applyFont="1" applyBorder="1" applyAlignment="1" applyProtection="1">
      <alignment vertical="top"/>
      <protection/>
    </xf>
    <xf numFmtId="0" fontId="41" fillId="0" borderId="0" xfId="0" applyFont="1" applyBorder="1" applyAlignment="1" applyProtection="1">
      <alignment vertical="top"/>
      <protection/>
    </xf>
    <xf numFmtId="0" fontId="42" fillId="0" borderId="0" xfId="0" applyFont="1" applyBorder="1" applyAlignment="1" applyProtection="1">
      <alignment vertical="top"/>
      <protection/>
    </xf>
    <xf numFmtId="0" fontId="32" fillId="0" borderId="0" xfId="0" applyFont="1" applyBorder="1" applyAlignment="1" applyProtection="1">
      <alignment horizontal="center" vertical="center" wrapText="1"/>
      <protection/>
    </xf>
    <xf numFmtId="0" fontId="32" fillId="0" borderId="0" xfId="0" applyFont="1" applyBorder="1" applyAlignment="1" applyProtection="1">
      <alignment horizontal="center"/>
      <protection/>
    </xf>
    <xf numFmtId="0" fontId="0" fillId="0" borderId="33" xfId="0" applyBorder="1" applyProtection="1">
      <protection/>
    </xf>
    <xf numFmtId="0" fontId="33" fillId="0" borderId="0" xfId="0" applyFont="1" applyBorder="1" applyAlignment="1" applyProtection="1">
      <alignment horizontal="left" vertical="center" wrapText="1"/>
      <protection/>
    </xf>
    <xf numFmtId="0" fontId="16" fillId="0" borderId="32" xfId="0" applyFont="1" applyBorder="1" applyAlignment="1" applyProtection="1">
      <alignment vertical="top"/>
      <protection/>
    </xf>
    <xf numFmtId="0" fontId="0" fillId="0" borderId="32" xfId="0" applyBorder="1" applyAlignment="1" applyProtection="1">
      <alignment vertical="top"/>
      <protection/>
    </xf>
    <xf numFmtId="0" fontId="16" fillId="0" borderId="0" xfId="0" applyFont="1" applyBorder="1" applyAlignment="1" applyProtection="1">
      <alignment vertical="top"/>
      <protection/>
    </xf>
    <xf numFmtId="0" fontId="0" fillId="0" borderId="0" xfId="0" applyBorder="1" applyAlignment="1" applyProtection="1">
      <alignment vertical="top"/>
      <protection/>
    </xf>
    <xf numFmtId="0" fontId="3" fillId="0" borderId="0" xfId="0" applyFont="1" applyBorder="1" applyProtection="1">
      <protection/>
    </xf>
    <xf numFmtId="0" fontId="2" fillId="0" borderId="0" xfId="0" applyFont="1" applyBorder="1" applyProtection="1">
      <protection/>
    </xf>
    <xf numFmtId="0" fontId="33" fillId="0" borderId="0" xfId="0" applyFont="1" applyBorder="1" applyAlignment="1" applyProtection="1">
      <alignment wrapText="1"/>
      <protection/>
    </xf>
    <xf numFmtId="0" fontId="33" fillId="0" borderId="0" xfId="0" applyFont="1" applyBorder="1" applyProtection="1">
      <protection/>
    </xf>
    <xf numFmtId="0" fontId="32" fillId="0" borderId="49" xfId="0" applyFont="1" applyBorder="1" applyAlignment="1" applyProtection="1">
      <alignment horizontal="center"/>
      <protection/>
    </xf>
    <xf numFmtId="0" fontId="32" fillId="0" borderId="0" xfId="0" applyFont="1" applyBorder="1" applyProtection="1">
      <protection/>
    </xf>
    <xf numFmtId="0" fontId="33" fillId="0" borderId="49" xfId="0" applyFont="1" applyBorder="1" applyAlignment="1" applyProtection="1">
      <alignment horizontal="center" wrapText="1"/>
      <protection/>
    </xf>
    <xf numFmtId="0" fontId="33" fillId="0" borderId="0" xfId="0" applyFont="1" applyBorder="1" applyAlignment="1" applyProtection="1">
      <alignment horizontal="center" wrapText="1"/>
      <protection/>
    </xf>
    <xf numFmtId="0" fontId="33" fillId="0" borderId="0" xfId="0" applyFont="1" applyBorder="1" applyAlignment="1" applyProtection="1">
      <alignment horizontal="center"/>
      <protection/>
    </xf>
    <xf numFmtId="0" fontId="32" fillId="0" borderId="0" xfId="0" applyFont="1" applyBorder="1" applyAlignment="1" applyProtection="1">
      <alignment horizontal="center" wrapText="1"/>
      <protection/>
    </xf>
    <xf numFmtId="0" fontId="38" fillId="0" borderId="0" xfId="0" applyFont="1" applyBorder="1" applyAlignment="1" applyProtection="1">
      <alignment vertical="top"/>
      <protection/>
    </xf>
    <xf numFmtId="0" fontId="38" fillId="0" borderId="0" xfId="0" applyFont="1" applyBorder="1" applyProtection="1">
      <protection/>
    </xf>
    <xf numFmtId="0" fontId="14" fillId="0" borderId="0" xfId="0" applyFont="1" applyBorder="1" applyAlignment="1" applyProtection="1">
      <alignment vertical="center" wrapText="1"/>
      <protection/>
    </xf>
    <xf numFmtId="0" fontId="34" fillId="0" borderId="0" xfId="0" applyFont="1" applyBorder="1" applyAlignment="1" applyProtection="1" quotePrefix="1">
      <alignment vertical="center" wrapText="1"/>
      <protection/>
    </xf>
    <xf numFmtId="0" fontId="35" fillId="0" borderId="0" xfId="0" applyFont="1" applyBorder="1" applyProtection="1">
      <protection/>
    </xf>
    <xf numFmtId="0" fontId="33" fillId="0" borderId="0" xfId="0" applyFont="1" applyBorder="1" applyProtection="1">
      <protection/>
    </xf>
    <xf numFmtId="0" fontId="40" fillId="0" borderId="0" xfId="0" applyFont="1" applyBorder="1" applyAlignment="1" applyProtection="1" quotePrefix="1">
      <alignment vertical="center" wrapText="1"/>
      <protection/>
    </xf>
    <xf numFmtId="0" fontId="41" fillId="0" borderId="0" xfId="0" applyFont="1" applyBorder="1" applyProtection="1">
      <protection/>
    </xf>
    <xf numFmtId="0" fontId="39" fillId="0" borderId="0" xfId="0" applyFont="1" applyBorder="1" applyAlignment="1" applyProtection="1">
      <alignment vertical="top"/>
      <protection/>
    </xf>
    <xf numFmtId="0" fontId="35" fillId="0" borderId="27" xfId="0" applyFont="1" applyBorder="1" applyProtection="1">
      <protection/>
    </xf>
    <xf numFmtId="0" fontId="33" fillId="0" borderId="30" xfId="0" applyFont="1" applyBorder="1" applyProtection="1">
      <protection/>
    </xf>
    <xf numFmtId="0" fontId="13" fillId="0" borderId="0" xfId="0" applyFont="1" applyBorder="1" applyAlignment="1" applyProtection="1">
      <alignment vertical="top"/>
      <protection/>
    </xf>
    <xf numFmtId="0" fontId="0" fillId="0" borderId="0" xfId="0" applyFont="1" applyBorder="1" applyAlignment="1" applyProtection="1">
      <alignment vertical="top"/>
      <protection/>
    </xf>
    <xf numFmtId="0" fontId="21" fillId="0" borderId="27" xfId="0" applyFont="1" applyBorder="1" applyProtection="1">
      <protection/>
    </xf>
    <xf numFmtId="0" fontId="1" fillId="0" borderId="30" xfId="0" applyFont="1" applyBorder="1" applyProtection="1">
      <protection/>
    </xf>
    <xf numFmtId="0" fontId="21" fillId="0" borderId="0" xfId="0" applyFont="1" applyBorder="1" applyAlignment="1" applyProtection="1">
      <alignment vertical="top" wrapText="1"/>
      <protection/>
    </xf>
    <xf numFmtId="0" fontId="1" fillId="0" borderId="0" xfId="0" applyFont="1" applyBorder="1" applyAlignment="1" applyProtection="1">
      <alignment horizontal="center" wrapText="1"/>
      <protection/>
    </xf>
    <xf numFmtId="0" fontId="1" fillId="0" borderId="0" xfId="0" applyFont="1" applyBorder="1" applyAlignment="1" applyProtection="1">
      <alignment horizontal="center"/>
      <protection/>
    </xf>
    <xf numFmtId="0" fontId="10" fillId="0" borderId="0" xfId="0" applyFont="1" applyBorder="1" applyAlignment="1" applyProtection="1">
      <alignment horizontal="center" wrapText="1"/>
      <protection/>
    </xf>
    <xf numFmtId="0" fontId="35" fillId="0" borderId="0" xfId="0" applyFont="1" applyBorder="1" applyAlignment="1" applyProtection="1">
      <alignment horizontal="center" wrapText="1"/>
      <protection/>
    </xf>
    <xf numFmtId="0" fontId="32" fillId="0" borderId="0" xfId="0" applyFont="1" applyBorder="1" applyAlignment="1" applyProtection="1">
      <alignment horizontal="center" vertical="top"/>
      <protection/>
    </xf>
    <xf numFmtId="0" fontId="35" fillId="0" borderId="49" xfId="0" applyFont="1" applyBorder="1" applyAlignment="1" applyProtection="1">
      <alignment horizontal="center" wrapText="1"/>
      <protection/>
    </xf>
    <xf numFmtId="0" fontId="21" fillId="0" borderId="50" xfId="0" applyFont="1" applyBorder="1" applyAlignment="1">
      <alignment horizontal="center" wrapText="1"/>
    </xf>
    <xf numFmtId="0" fontId="21" fillId="0" borderId="51" xfId="0" applyFont="1" applyBorder="1" applyAlignment="1">
      <alignment horizontal="center" wrapText="1"/>
    </xf>
    <xf numFmtId="0" fontId="32" fillId="0" borderId="0" xfId="0" applyFont="1" applyBorder="1" applyAlignment="1" applyProtection="1">
      <alignment horizontal="center"/>
      <protection locked="0"/>
    </xf>
    <xf numFmtId="0" fontId="32" fillId="0" borderId="0" xfId="0" applyFont="1" applyBorder="1" applyAlignment="1" applyProtection="1">
      <alignment horizontal="center" wrapText="1"/>
      <protection locked="0"/>
    </xf>
    <xf numFmtId="0" fontId="2" fillId="0" borderId="2" xfId="0" applyFont="1" applyBorder="1"/>
    <xf numFmtId="0" fontId="22" fillId="0" borderId="2" xfId="0" applyFont="1" applyBorder="1"/>
    <xf numFmtId="0" fontId="21" fillId="0" borderId="0" xfId="0" applyFont="1" applyFill="1" applyBorder="1" applyAlignment="1">
      <alignment horizontal="left"/>
    </xf>
    <xf numFmtId="0" fontId="1" fillId="0" borderId="0" xfId="0" applyFont="1" applyFill="1" applyBorder="1" applyAlignment="1">
      <alignment/>
    </xf>
    <xf numFmtId="0" fontId="19" fillId="0" borderId="0" xfId="0" applyFont="1" applyBorder="1" applyAlignment="1">
      <alignment horizontal="left" vertical="center" wrapText="1"/>
    </xf>
    <xf numFmtId="0" fontId="1" fillId="0" borderId="6" xfId="0" applyFont="1" applyFill="1" applyBorder="1" applyAlignment="1">
      <alignment horizontal="right"/>
    </xf>
    <xf numFmtId="0" fontId="1" fillId="0" borderId="52" xfId="0" applyFont="1" applyFill="1" applyBorder="1" applyAlignment="1">
      <alignment horizontal="right"/>
    </xf>
    <xf numFmtId="44" fontId="1" fillId="0" borderId="0" xfId="16" applyFont="1" applyBorder="1"/>
    <xf numFmtId="44" fontId="2" fillId="0" borderId="0" xfId="16" applyFont="1" applyBorder="1"/>
    <xf numFmtId="165" fontId="33" fillId="0" borderId="0" xfId="18" applyNumberFormat="1" applyFont="1" applyFill="1" applyBorder="1" applyAlignment="1" applyProtection="1">
      <alignment horizontal="center"/>
      <protection locked="0"/>
    </xf>
    <xf numFmtId="0" fontId="32" fillId="3" borderId="0" xfId="0" applyFont="1" applyFill="1" applyBorder="1" applyAlignment="1" applyProtection="1">
      <alignment vertical="top"/>
      <protection locked="0"/>
    </xf>
    <xf numFmtId="166" fontId="33" fillId="3" borderId="51" xfId="16" applyNumberFormat="1" applyFont="1" applyFill="1" applyBorder="1" applyAlignment="1" applyProtection="1">
      <alignment horizontal="center"/>
      <protection locked="0"/>
    </xf>
    <xf numFmtId="166" fontId="33" fillId="3" borderId="49" xfId="16" applyNumberFormat="1" applyFont="1" applyFill="1" applyBorder="1" applyAlignment="1" applyProtection="1">
      <alignment horizontal="center"/>
      <protection locked="0"/>
    </xf>
    <xf numFmtId="0" fontId="0" fillId="0" borderId="24" xfId="0" applyBorder="1"/>
    <xf numFmtId="166" fontId="7" fillId="0" borderId="11" xfId="16" applyNumberFormat="1" applyFont="1" applyFill="1" applyBorder="1" applyAlignment="1">
      <alignment horizontal="center"/>
    </xf>
    <xf numFmtId="166" fontId="22" fillId="0" borderId="26" xfId="16" applyNumberFormat="1" applyFont="1" applyBorder="1"/>
    <xf numFmtId="44" fontId="1" fillId="0" borderId="0" xfId="16" applyFont="1" applyBorder="1" applyAlignment="1">
      <alignment horizontal="center"/>
    </xf>
    <xf numFmtId="3" fontId="1" fillId="0" borderId="0" xfId="0" applyNumberFormat="1" applyFont="1" applyBorder="1" applyAlignment="1">
      <alignment horizontal="center" vertical="center"/>
    </xf>
    <xf numFmtId="0" fontId="21" fillId="2" borderId="50" xfId="0" applyFont="1" applyFill="1" applyBorder="1" applyAlignment="1">
      <alignment horizontal="center"/>
    </xf>
    <xf numFmtId="0" fontId="21" fillId="2" borderId="51" xfId="0" applyFont="1" applyFill="1" applyBorder="1" applyAlignment="1">
      <alignment horizontal="center" wrapText="1"/>
    </xf>
    <xf numFmtId="166" fontId="7" fillId="2" borderId="5" xfId="16" applyNumberFormat="1" applyFont="1" applyFill="1" applyBorder="1" applyAlignment="1">
      <alignment horizontal="center"/>
    </xf>
    <xf numFmtId="166" fontId="22" fillId="2" borderId="3" xfId="16" applyNumberFormat="1" applyFont="1" applyFill="1" applyBorder="1"/>
    <xf numFmtId="0" fontId="21" fillId="0" borderId="0" xfId="0" applyFont="1" applyFill="1" applyBorder="1" applyAlignment="1">
      <alignment horizontal="right" vertical="center"/>
    </xf>
    <xf numFmtId="166" fontId="21" fillId="0" borderId="0" xfId="16" applyNumberFormat="1" applyFont="1" applyFill="1" applyBorder="1" applyAlignment="1">
      <alignment horizontal="center"/>
    </xf>
    <xf numFmtId="0" fontId="1" fillId="0" borderId="0" xfId="0" applyFont="1" applyAlignment="1">
      <alignment vertical="top"/>
    </xf>
    <xf numFmtId="0" fontId="46" fillId="0" borderId="0" xfId="0" applyFont="1"/>
    <xf numFmtId="0" fontId="32" fillId="0" borderId="0" xfId="0" applyFont="1" applyBorder="1" applyAlignment="1" applyProtection="1">
      <alignment vertical="top" wrapText="1"/>
      <protection locked="0"/>
    </xf>
    <xf numFmtId="166" fontId="33" fillId="5" borderId="31" xfId="16" applyNumberFormat="1" applyFont="1" applyFill="1" applyBorder="1" applyAlignment="1" applyProtection="1">
      <alignment horizontal="center" vertical="center"/>
      <protection locked="0"/>
    </xf>
    <xf numFmtId="166" fontId="33" fillId="5" borderId="31" xfId="16" applyNumberFormat="1" applyFont="1" applyFill="1" applyBorder="1" applyAlignment="1" applyProtection="1" quotePrefix="1">
      <alignment horizontal="center" vertical="center"/>
      <protection locked="0"/>
    </xf>
    <xf numFmtId="0" fontId="32" fillId="2" borderId="31" xfId="0" applyFont="1" applyFill="1" applyBorder="1" applyAlignment="1" applyProtection="1">
      <alignment vertical="top"/>
      <protection locked="0"/>
    </xf>
    <xf numFmtId="49" fontId="0" fillId="0" borderId="0" xfId="0" applyNumberFormat="1" applyFont="1" applyAlignment="1" applyProtection="1">
      <alignment vertical="top"/>
      <protection/>
    </xf>
    <xf numFmtId="0" fontId="21" fillId="0" borderId="24" xfId="0" applyFont="1" applyFill="1" applyBorder="1" applyAlignment="1">
      <alignment horizontal="left"/>
    </xf>
    <xf numFmtId="0" fontId="21" fillId="0" borderId="0" xfId="0" applyNumberFormat="1" applyFont="1" applyFill="1" applyBorder="1" applyAlignment="1">
      <alignment horizontal="left"/>
    </xf>
    <xf numFmtId="0" fontId="0" fillId="0" borderId="16" xfId="0" applyFont="1" applyBorder="1"/>
    <xf numFmtId="0" fontId="0" fillId="0" borderId="0" xfId="0" applyFont="1" applyBorder="1"/>
    <xf numFmtId="0" fontId="0" fillId="0" borderId="53" xfId="0" applyFont="1" applyBorder="1"/>
    <xf numFmtId="0" fontId="0" fillId="0" borderId="49" xfId="0" applyFont="1" applyBorder="1"/>
    <xf numFmtId="0" fontId="33" fillId="3" borderId="31" xfId="0" applyFont="1" applyFill="1" applyBorder="1" applyAlignment="1" applyProtection="1">
      <alignment horizontal="left" vertical="top"/>
      <protection locked="0"/>
    </xf>
    <xf numFmtId="0" fontId="33" fillId="3" borderId="31" xfId="0" applyFont="1" applyFill="1" applyBorder="1" applyAlignment="1" applyProtection="1" quotePrefix="1">
      <alignment horizontal="left" vertical="top"/>
      <protection locked="0"/>
    </xf>
    <xf numFmtId="0" fontId="1" fillId="0" borderId="0" xfId="0" applyFont="1" applyAlignment="1" applyProtection="1">
      <alignment wrapText="1"/>
      <protection/>
    </xf>
    <xf numFmtId="0" fontId="32" fillId="5" borderId="27" xfId="0" applyFont="1" applyFill="1" applyBorder="1" applyAlignment="1" applyProtection="1">
      <alignment vertical="top"/>
      <protection locked="0"/>
    </xf>
    <xf numFmtId="0" fontId="32" fillId="5" borderId="28" xfId="0" applyFont="1" applyFill="1" applyBorder="1" applyAlignment="1" applyProtection="1">
      <alignment vertical="top"/>
      <protection locked="0"/>
    </xf>
    <xf numFmtId="0" fontId="32" fillId="5" borderId="30" xfId="0" applyFont="1" applyFill="1" applyBorder="1" applyAlignment="1" applyProtection="1">
      <alignment vertical="top"/>
      <protection locked="0"/>
    </xf>
    <xf numFmtId="49" fontId="32" fillId="5" borderId="27" xfId="0" applyNumberFormat="1" applyFont="1" applyFill="1" applyBorder="1" applyAlignment="1" applyProtection="1" quotePrefix="1">
      <alignment vertical="center" wrapText="1"/>
      <protection/>
    </xf>
    <xf numFmtId="49" fontId="32" fillId="5" borderId="28" xfId="0" applyNumberFormat="1" applyFont="1" applyFill="1" applyBorder="1" applyAlignment="1" applyProtection="1" quotePrefix="1">
      <alignment vertical="center" wrapText="1"/>
      <protection/>
    </xf>
    <xf numFmtId="49" fontId="32" fillId="5" borderId="30" xfId="0" applyNumberFormat="1" applyFont="1" applyFill="1" applyBorder="1" applyAlignment="1" applyProtection="1" quotePrefix="1">
      <alignment vertical="center" wrapText="1"/>
      <protection/>
    </xf>
    <xf numFmtId="0" fontId="40" fillId="0" borderId="0" xfId="0" applyFont="1" applyBorder="1" applyAlignment="1" applyProtection="1" quotePrefix="1">
      <alignment vertical="center" wrapText="1"/>
      <protection/>
    </xf>
    <xf numFmtId="49" fontId="32" fillId="5" borderId="27" xfId="0" applyNumberFormat="1" applyFont="1" applyFill="1" applyBorder="1" applyAlignment="1" applyProtection="1" quotePrefix="1">
      <alignment vertical="center" wrapText="1"/>
      <protection locked="0"/>
    </xf>
    <xf numFmtId="49" fontId="32" fillId="5" borderId="28" xfId="0" applyNumberFormat="1" applyFont="1" applyFill="1" applyBorder="1" applyAlignment="1" applyProtection="1" quotePrefix="1">
      <alignment vertical="center" wrapText="1"/>
      <protection locked="0"/>
    </xf>
    <xf numFmtId="49" fontId="32" fillId="5" borderId="30" xfId="0" applyNumberFormat="1" applyFont="1" applyFill="1" applyBorder="1" applyAlignment="1" applyProtection="1" quotePrefix="1">
      <alignment vertical="center" wrapText="1"/>
      <protection locked="0"/>
    </xf>
    <xf numFmtId="0" fontId="35" fillId="0" borderId="0" xfId="0" applyFont="1" applyFill="1" applyBorder="1" applyAlignment="1" applyProtection="1">
      <alignment horizontal="center" wrapText="1"/>
      <protection/>
    </xf>
    <xf numFmtId="0" fontId="35" fillId="0" borderId="49" xfId="0" applyFont="1" applyFill="1" applyBorder="1" applyAlignment="1" applyProtection="1">
      <alignment horizontal="center" wrapText="1"/>
      <protection/>
    </xf>
    <xf numFmtId="0" fontId="32" fillId="0" borderId="49" xfId="0" applyFont="1" applyBorder="1" applyAlignment="1" applyProtection="1">
      <alignment horizontal="center" wrapText="1"/>
      <protection/>
    </xf>
    <xf numFmtId="0" fontId="32" fillId="0" borderId="49" xfId="0" applyFont="1" applyBorder="1" applyAlignment="1" applyProtection="1">
      <alignment horizontal="center"/>
      <protection/>
    </xf>
    <xf numFmtId="0" fontId="21" fillId="0" borderId="27" xfId="0" applyFont="1" applyBorder="1" applyAlignment="1" applyProtection="1">
      <alignment wrapText="1"/>
      <protection/>
    </xf>
    <xf numFmtId="0" fontId="21" fillId="0" borderId="30" xfId="0" applyFont="1" applyBorder="1" applyAlignment="1" applyProtection="1">
      <alignment wrapText="1"/>
      <protection/>
    </xf>
    <xf numFmtId="0" fontId="21" fillId="0" borderId="27" xfId="0" applyFont="1" applyFill="1" applyBorder="1" applyAlignment="1" applyProtection="1">
      <alignment wrapText="1"/>
      <protection/>
    </xf>
    <xf numFmtId="0" fontId="21" fillId="0" borderId="30" xfId="0" applyFont="1" applyFill="1" applyBorder="1" applyAlignment="1" applyProtection="1">
      <alignment wrapText="1"/>
      <protection/>
    </xf>
    <xf numFmtId="0" fontId="21" fillId="0" borderId="27" xfId="0" applyFont="1" applyBorder="1" applyAlignment="1" applyProtection="1">
      <alignment vertical="top" wrapText="1"/>
      <protection/>
    </xf>
    <xf numFmtId="0" fontId="21" fillId="0" borderId="30" xfId="0" applyFont="1" applyBorder="1" applyAlignment="1" applyProtection="1">
      <alignment vertical="top" wrapText="1"/>
      <protection/>
    </xf>
    <xf numFmtId="0" fontId="32" fillId="0" borderId="0" xfId="0" applyFont="1" applyBorder="1" applyAlignment="1" applyProtection="1">
      <alignment horizontal="center"/>
      <protection/>
    </xf>
    <xf numFmtId="0" fontId="31" fillId="0" borderId="0" xfId="0" applyFont="1" applyAlignment="1" applyProtection="1">
      <alignment horizontal="center"/>
      <protection locked="0"/>
    </xf>
    <xf numFmtId="0" fontId="34" fillId="0" borderId="0" xfId="0" applyFont="1" applyBorder="1" applyAlignment="1" applyProtection="1" quotePrefix="1">
      <alignment vertical="center" wrapText="1"/>
      <protection/>
    </xf>
    <xf numFmtId="0" fontId="35" fillId="0" borderId="27" xfId="0" applyFont="1" applyBorder="1" applyAlignment="1" applyProtection="1">
      <alignment wrapText="1"/>
      <protection/>
    </xf>
    <xf numFmtId="0" fontId="35" fillId="0" borderId="30" xfId="0" applyFont="1" applyBorder="1" applyAlignment="1" applyProtection="1">
      <alignment wrapText="1"/>
      <protection/>
    </xf>
    <xf numFmtId="0" fontId="32" fillId="0" borderId="49" xfId="0" applyFont="1" applyBorder="1" applyAlignment="1" applyProtection="1">
      <alignment horizontal="center" vertical="center"/>
      <protection/>
    </xf>
    <xf numFmtId="0" fontId="40" fillId="0" borderId="0" xfId="0" applyFont="1" applyBorder="1" applyAlignment="1" applyProtection="1">
      <alignment vertical="center" wrapText="1"/>
      <protection/>
    </xf>
    <xf numFmtId="0" fontId="35" fillId="0" borderId="27" xfId="0" applyFont="1" applyFill="1" applyBorder="1" applyAlignment="1" applyProtection="1">
      <alignment wrapText="1"/>
      <protection/>
    </xf>
    <xf numFmtId="0" fontId="35" fillId="0" borderId="30" xfId="0" applyFont="1" applyFill="1" applyBorder="1" applyAlignment="1" applyProtection="1">
      <alignment wrapText="1"/>
      <protection/>
    </xf>
    <xf numFmtId="0" fontId="35" fillId="0" borderId="27" xfId="0" applyFont="1" applyBorder="1" applyAlignment="1" applyProtection="1">
      <alignment vertical="top" wrapText="1"/>
      <protection/>
    </xf>
    <xf numFmtId="0" fontId="35" fillId="0" borderId="30" xfId="0" applyFont="1" applyBorder="1" applyAlignment="1" applyProtection="1">
      <alignment vertical="top" wrapText="1"/>
      <protection/>
    </xf>
    <xf numFmtId="0" fontId="42" fillId="0" borderId="0" xfId="0" applyFont="1" applyBorder="1" applyAlignment="1" applyProtection="1">
      <alignment horizontal="left" vertical="top" wrapText="1"/>
      <protection/>
    </xf>
    <xf numFmtId="0" fontId="33" fillId="0" borderId="49" xfId="0" applyFont="1" applyBorder="1" applyAlignment="1" applyProtection="1">
      <alignment horizontal="center" wrapText="1"/>
      <protection/>
    </xf>
    <xf numFmtId="0" fontId="40" fillId="0" borderId="0" xfId="0" applyFont="1" applyFill="1" applyBorder="1" applyAlignment="1" applyProtection="1">
      <alignment horizontal="left" vertical="top" wrapText="1"/>
      <protection/>
    </xf>
    <xf numFmtId="0" fontId="40" fillId="0" borderId="24" xfId="0" applyFont="1" applyFill="1" applyBorder="1" applyAlignment="1" applyProtection="1">
      <alignment horizontal="left" vertical="top" wrapText="1"/>
      <protection/>
    </xf>
    <xf numFmtId="0" fontId="40" fillId="0" borderId="0" xfId="0" applyFont="1" applyFill="1" applyBorder="1" applyAlignment="1" applyProtection="1">
      <alignment vertical="top" wrapText="1"/>
      <protection/>
    </xf>
    <xf numFmtId="0" fontId="40" fillId="0" borderId="24" xfId="0" applyFont="1" applyFill="1" applyBorder="1" applyAlignment="1" applyProtection="1">
      <alignment vertical="top" wrapText="1"/>
      <protection/>
    </xf>
    <xf numFmtId="0" fontId="40" fillId="0" borderId="0" xfId="0" applyFont="1" applyFill="1" applyBorder="1" applyAlignment="1" applyProtection="1" quotePrefix="1">
      <alignment vertical="top" wrapText="1"/>
      <protection/>
    </xf>
    <xf numFmtId="0" fontId="35" fillId="0" borderId="0" xfId="0" applyFont="1" applyFill="1" applyBorder="1" applyAlignment="1" applyProtection="1">
      <alignment wrapText="1"/>
      <protection/>
    </xf>
    <xf numFmtId="0" fontId="35" fillId="0" borderId="0" xfId="0" applyFont="1" applyBorder="1" applyAlignment="1" applyProtection="1">
      <alignment wrapText="1"/>
      <protection/>
    </xf>
    <xf numFmtId="0" fontId="35" fillId="0" borderId="0" xfId="0" applyFont="1" applyBorder="1" applyAlignment="1" applyProtection="1">
      <alignment vertical="top" wrapText="1"/>
      <protection/>
    </xf>
    <xf numFmtId="0" fontId="40" fillId="0" borderId="0" xfId="0" applyFont="1" applyBorder="1" applyAlignment="1" applyProtection="1">
      <alignment horizontal="left" vertical="center" wrapText="1"/>
      <protection/>
    </xf>
    <xf numFmtId="0" fontId="40" fillId="0" borderId="24" xfId="0" applyFont="1" applyBorder="1" applyAlignment="1" applyProtection="1">
      <alignment horizontal="left" vertical="center" wrapText="1"/>
      <protection/>
    </xf>
    <xf numFmtId="0" fontId="33" fillId="3" borderId="27" xfId="0" applyFont="1" applyFill="1" applyBorder="1" applyAlignment="1" applyProtection="1">
      <alignment horizontal="left"/>
      <protection locked="0"/>
    </xf>
    <xf numFmtId="0" fontId="33" fillId="3" borderId="35" xfId="0" applyFont="1" applyFill="1" applyBorder="1" applyAlignment="1" applyProtection="1">
      <alignment horizontal="left"/>
      <protection locked="0"/>
    </xf>
    <xf numFmtId="0" fontId="33" fillId="5" borderId="27" xfId="0" applyFont="1" applyFill="1" applyBorder="1" applyAlignment="1" applyProtection="1">
      <alignment horizontal="left" vertical="center" wrapText="1"/>
      <protection locked="0"/>
    </xf>
    <xf numFmtId="0" fontId="33" fillId="5" borderId="28" xfId="0" applyFont="1" applyFill="1" applyBorder="1" applyAlignment="1" applyProtection="1">
      <alignment horizontal="left" vertical="center" wrapText="1"/>
      <protection locked="0"/>
    </xf>
    <xf numFmtId="0" fontId="33" fillId="5" borderId="30" xfId="0" applyFont="1" applyFill="1" applyBorder="1" applyAlignment="1" applyProtection="1">
      <alignment horizontal="left" vertical="center" wrapText="1"/>
      <protection locked="0"/>
    </xf>
    <xf numFmtId="0" fontId="41" fillId="0" borderId="33" xfId="0" applyFont="1" applyBorder="1" applyAlignment="1" applyProtection="1" quotePrefix="1">
      <alignment vertical="top" wrapText="1"/>
      <protection/>
    </xf>
    <xf numFmtId="0" fontId="42" fillId="0" borderId="0" xfId="0" applyFont="1" applyBorder="1" applyAlignment="1" applyProtection="1" quotePrefix="1">
      <alignment vertical="top" wrapText="1"/>
      <protection/>
    </xf>
    <xf numFmtId="0" fontId="42" fillId="0" borderId="0" xfId="0" applyFont="1" applyBorder="1" applyAlignment="1" applyProtection="1">
      <alignment vertical="top" wrapText="1"/>
      <protection/>
    </xf>
    <xf numFmtId="0" fontId="42" fillId="0" borderId="0" xfId="0" applyFont="1" applyBorder="1" applyAlignment="1" applyProtection="1">
      <alignment vertical="top" wrapText="1"/>
      <protection locked="0"/>
    </xf>
    <xf numFmtId="0" fontId="3" fillId="6" borderId="54" xfId="0" applyFont="1" applyFill="1" applyBorder="1" applyAlignment="1">
      <alignment horizontal="center" vertical="center"/>
    </xf>
    <xf numFmtId="166" fontId="21" fillId="0" borderId="27" xfId="16" applyNumberFormat="1" applyFont="1" applyFill="1" applyBorder="1" applyAlignment="1">
      <alignment horizontal="center" vertical="center" wrapText="1"/>
    </xf>
    <xf numFmtId="166" fontId="21" fillId="0" borderId="28" xfId="16" applyNumberFormat="1" applyFont="1" applyFill="1" applyBorder="1" applyAlignment="1">
      <alignment horizontal="center" vertical="center" wrapText="1"/>
    </xf>
    <xf numFmtId="166" fontId="21" fillId="0" borderId="30" xfId="16" applyNumberFormat="1" applyFont="1" applyFill="1" applyBorder="1" applyAlignment="1">
      <alignment horizontal="center" vertical="center" wrapText="1"/>
    </xf>
    <xf numFmtId="0" fontId="21" fillId="0" borderId="23" xfId="0" applyFont="1" applyBorder="1" applyAlignment="1">
      <alignment wrapText="1"/>
    </xf>
    <xf numFmtId="0" fontId="21" fillId="0" borderId="9" xfId="0" applyFont="1" applyBorder="1" applyAlignment="1">
      <alignment wrapText="1"/>
    </xf>
    <xf numFmtId="0" fontId="21" fillId="0" borderId="23" xfId="0" applyFont="1" applyFill="1" applyBorder="1" applyAlignment="1">
      <alignment wrapText="1"/>
    </xf>
    <xf numFmtId="0" fontId="21" fillId="0" borderId="9" xfId="0" applyFont="1" applyFill="1" applyBorder="1" applyAlignment="1">
      <alignment wrapText="1"/>
    </xf>
    <xf numFmtId="0" fontId="2" fillId="0" borderId="16" xfId="0" applyFont="1" applyFill="1" applyBorder="1" applyAlignment="1">
      <alignment horizontal="center" vertical="center" wrapText="1"/>
    </xf>
    <xf numFmtId="0" fontId="2" fillId="0" borderId="0" xfId="0" applyFont="1" applyFill="1" applyBorder="1" applyAlignment="1">
      <alignment horizontal="center" vertical="center" wrapText="1"/>
    </xf>
    <xf numFmtId="166" fontId="1" fillId="0" borderId="8" xfId="16" applyNumberFormat="1" applyFont="1" applyBorder="1" applyAlignment="1">
      <alignment horizontal="center"/>
    </xf>
    <xf numFmtId="166" fontId="1" fillId="0" borderId="55" xfId="16" applyNumberFormat="1" applyFont="1" applyBorder="1" applyAlignment="1">
      <alignment horizontal="center"/>
    </xf>
    <xf numFmtId="166" fontId="2" fillId="0" borderId="53" xfId="16" applyNumberFormat="1" applyFont="1" applyBorder="1" applyAlignment="1">
      <alignment horizontal="center"/>
    </xf>
    <xf numFmtId="166" fontId="2" fillId="0" borderId="56" xfId="16" applyNumberFormat="1" applyFont="1" applyBorder="1" applyAlignment="1">
      <alignment horizontal="center"/>
    </xf>
    <xf numFmtId="0" fontId="21" fillId="0" borderId="57" xfId="0" applyFont="1" applyFill="1" applyBorder="1" applyAlignment="1">
      <alignment horizontal="left"/>
    </xf>
    <xf numFmtId="0" fontId="21" fillId="0" borderId="58" xfId="0" applyFont="1" applyFill="1" applyBorder="1" applyAlignment="1">
      <alignment horizontal="left"/>
    </xf>
    <xf numFmtId="0" fontId="21" fillId="0" borderId="59" xfId="0" applyFont="1" applyFill="1" applyBorder="1" applyAlignment="1">
      <alignment horizontal="left"/>
    </xf>
    <xf numFmtId="0" fontId="21" fillId="0" borderId="8" xfId="0" applyFont="1" applyFill="1" applyBorder="1" applyAlignment="1">
      <alignment horizontal="left"/>
    </xf>
    <xf numFmtId="0" fontId="21" fillId="0" borderId="23" xfId="0" applyFont="1" applyFill="1" applyBorder="1" applyAlignment="1">
      <alignment horizontal="left"/>
    </xf>
    <xf numFmtId="0" fontId="21" fillId="0" borderId="9" xfId="0" applyFont="1" applyFill="1" applyBorder="1" applyAlignment="1">
      <alignment horizontal="left"/>
    </xf>
    <xf numFmtId="0" fontId="21" fillId="0" borderId="23" xfId="0" applyFont="1" applyBorder="1" applyAlignment="1">
      <alignment vertical="top" wrapText="1"/>
    </xf>
    <xf numFmtId="0" fontId="21" fillId="0" borderId="9" xfId="0" applyFont="1" applyBorder="1" applyAlignment="1">
      <alignment vertical="top" wrapText="1"/>
    </xf>
    <xf numFmtId="0" fontId="1" fillId="0" borderId="50" xfId="0" applyFont="1" applyBorder="1" applyAlignment="1">
      <alignment horizontal="center" wrapText="1"/>
    </xf>
    <xf numFmtId="0" fontId="1" fillId="0" borderId="51" xfId="0" applyFont="1" applyBorder="1" applyAlignment="1">
      <alignment horizontal="center" wrapText="1"/>
    </xf>
    <xf numFmtId="0" fontId="21" fillId="0" borderId="60" xfId="0" applyFont="1" applyBorder="1" applyAlignment="1">
      <alignment horizontal="center" wrapText="1"/>
    </xf>
    <xf numFmtId="0" fontId="21" fillId="0" borderId="61" xfId="0" applyFont="1" applyBorder="1" applyAlignment="1">
      <alignment horizontal="center" wrapText="1"/>
    </xf>
    <xf numFmtId="3" fontId="10" fillId="0" borderId="0" xfId="0" applyNumberFormat="1" applyFont="1" applyAlignment="1">
      <alignment vertical="top" wrapText="1"/>
    </xf>
    <xf numFmtId="0" fontId="1" fillId="0" borderId="0" xfId="0" applyFont="1" applyAlignment="1">
      <alignment vertical="top" wrapText="1"/>
    </xf>
    <xf numFmtId="0" fontId="10" fillId="0" borderId="0" xfId="0" applyFont="1" applyAlignment="1" applyProtection="1">
      <alignment vertical="top" wrapText="1"/>
      <protection locked="0"/>
    </xf>
    <xf numFmtId="0" fontId="21" fillId="0" borderId="50" xfId="0" applyFont="1" applyBorder="1" applyAlignment="1">
      <alignment horizontal="center" wrapText="1"/>
    </xf>
    <xf numFmtId="0" fontId="21" fillId="0" borderId="51" xfId="0" applyFont="1" applyBorder="1" applyAlignment="1">
      <alignment horizontal="center" wrapText="1"/>
    </xf>
    <xf numFmtId="166" fontId="1" fillId="0" borderId="57" xfId="16" applyNumberFormat="1" applyFont="1" applyBorder="1" applyAlignment="1">
      <alignment horizontal="center"/>
    </xf>
    <xf numFmtId="166" fontId="1" fillId="0" borderId="62" xfId="16" applyNumberFormat="1" applyFont="1" applyBorder="1" applyAlignment="1">
      <alignment horizontal="center"/>
    </xf>
    <xf numFmtId="3" fontId="1" fillId="0" borderId="63" xfId="0" applyNumberFormat="1" applyFont="1" applyBorder="1" applyAlignment="1">
      <alignment horizontal="center" vertical="center" wrapText="1"/>
    </xf>
    <xf numFmtId="3" fontId="1" fillId="0" borderId="64" xfId="0" applyNumberFormat="1" applyFont="1" applyBorder="1" applyAlignment="1">
      <alignment horizontal="center" vertical="center" wrapText="1"/>
    </xf>
    <xf numFmtId="3" fontId="1" fillId="0" borderId="53" xfId="0" applyNumberFormat="1" applyFont="1" applyBorder="1" applyAlignment="1">
      <alignment horizontal="center" vertical="center" wrapText="1"/>
    </xf>
    <xf numFmtId="3" fontId="1" fillId="0" borderId="56" xfId="0" applyNumberFormat="1" applyFont="1" applyBorder="1" applyAlignment="1">
      <alignment horizontal="center" vertical="center" wrapText="1"/>
    </xf>
    <xf numFmtId="0" fontId="1" fillId="0" borderId="0" xfId="0" applyFont="1"/>
    <xf numFmtId="0" fontId="10" fillId="0" borderId="0" xfId="0" applyFont="1" applyFill="1" applyAlignment="1">
      <alignment wrapText="1"/>
    </xf>
    <xf numFmtId="0" fontId="10" fillId="0" borderId="0" xfId="0" applyFont="1" applyFill="1" applyAlignment="1">
      <alignment/>
    </xf>
    <xf numFmtId="0" fontId="21" fillId="0" borderId="50" xfId="0" applyFont="1" applyFill="1" applyBorder="1" applyAlignment="1">
      <alignment horizontal="center" wrapText="1"/>
    </xf>
    <xf numFmtId="0" fontId="21" fillId="0" borderId="51" xfId="0" applyFont="1" applyFill="1" applyBorder="1" applyAlignment="1">
      <alignment horizontal="center" wrapText="1"/>
    </xf>
    <xf numFmtId="0" fontId="10" fillId="0" borderId="0" xfId="0" applyNumberFormat="1" applyFont="1" applyAlignment="1">
      <alignment horizontal="left" vertical="top" wrapText="1"/>
    </xf>
    <xf numFmtId="0" fontId="26" fillId="0" borderId="0" xfId="0" applyFont="1" applyAlignment="1">
      <alignment horizontal="center"/>
    </xf>
    <xf numFmtId="0" fontId="3" fillId="6" borderId="54" xfId="0" applyFont="1" applyFill="1" applyBorder="1" applyAlignment="1">
      <alignment horizontal="center" vertical="center"/>
    </xf>
    <xf numFmtId="0" fontId="14" fillId="6" borderId="54" xfId="0" applyFont="1" applyFill="1" applyBorder="1" applyAlignment="1">
      <alignment horizontal="center" vertical="center"/>
    </xf>
    <xf numFmtId="167" fontId="21" fillId="0" borderId="27" xfId="16" applyNumberFormat="1" applyFont="1" applyFill="1" applyBorder="1" applyAlignment="1">
      <alignment horizontal="center" vertical="center" wrapText="1"/>
    </xf>
    <xf numFmtId="167" fontId="21" fillId="0" borderId="28" xfId="16" applyNumberFormat="1" applyFont="1" applyFill="1" applyBorder="1" applyAlignment="1">
      <alignment horizontal="center" vertical="center" wrapText="1"/>
    </xf>
    <xf numFmtId="167" fontId="21" fillId="0" borderId="30" xfId="16" applyNumberFormat="1" applyFont="1" applyFill="1" applyBorder="1" applyAlignment="1">
      <alignment horizontal="center" vertical="center" wrapText="1"/>
    </xf>
    <xf numFmtId="0" fontId="2" fillId="0" borderId="0" xfId="0" applyFont="1" applyBorder="1" applyAlignment="1">
      <alignment horizontal="center" vertical="center" wrapText="1"/>
    </xf>
    <xf numFmtId="0" fontId="0" fillId="0" borderId="0" xfId="0" applyFont="1" applyBorder="1" applyAlignment="1">
      <alignment vertical="top"/>
    </xf>
    <xf numFmtId="0" fontId="0" fillId="0" borderId="24" xfId="0" applyFont="1" applyBorder="1" applyAlignment="1">
      <alignment vertical="top"/>
    </xf>
    <xf numFmtId="0" fontId="0" fillId="0" borderId="49" xfId="0" applyFont="1" applyBorder="1" applyAlignment="1">
      <alignment vertical="top"/>
    </xf>
    <xf numFmtId="0" fontId="0" fillId="0" borderId="56" xfId="0" applyFont="1" applyBorder="1" applyAlignment="1">
      <alignment vertical="top"/>
    </xf>
    <xf numFmtId="0" fontId="19" fillId="0" borderId="0" xfId="0" applyFont="1" applyBorder="1" applyAlignment="1" quotePrefix="1">
      <alignment horizontal="left" vertical="center" wrapText="1"/>
    </xf>
    <xf numFmtId="0" fontId="19" fillId="0" borderId="0" xfId="0" applyFont="1" applyBorder="1" applyAlignment="1">
      <alignment horizontal="left" vertical="center" wrapText="1"/>
    </xf>
    <xf numFmtId="0" fontId="1" fillId="0" borderId="0" xfId="0" applyFont="1" applyFill="1" applyBorder="1" applyAlignment="1">
      <alignment wrapText="1"/>
    </xf>
    <xf numFmtId="0" fontId="1" fillId="0" borderId="16" xfId="0" applyFont="1" applyFill="1" applyBorder="1"/>
    <xf numFmtId="0" fontId="1" fillId="0" borderId="0" xfId="0" applyFont="1" applyFill="1" applyBorder="1"/>
    <xf numFmtId="0" fontId="22" fillId="0" borderId="0" xfId="0" applyFont="1" applyFill="1" applyBorder="1" applyAlignment="1">
      <alignment horizontal="left"/>
    </xf>
    <xf numFmtId="0" fontId="1" fillId="0" borderId="16" xfId="0" applyFont="1" applyFill="1" applyBorder="1" applyAlignment="1">
      <alignment horizontal="left"/>
    </xf>
    <xf numFmtId="0" fontId="1" fillId="0" borderId="0" xfId="0" applyFont="1" applyFill="1" applyBorder="1" applyAlignment="1">
      <alignment horizontal="left"/>
    </xf>
    <xf numFmtId="0" fontId="1" fillId="0" borderId="65" xfId="0" applyFont="1" applyBorder="1" applyAlignment="1">
      <alignment horizontal="left"/>
    </xf>
    <xf numFmtId="0" fontId="1" fillId="0" borderId="64" xfId="0" applyFont="1" applyBorder="1" applyAlignment="1">
      <alignment horizontal="left"/>
    </xf>
    <xf numFmtId="0" fontId="1" fillId="0" borderId="63" xfId="0" applyFont="1" applyBorder="1" applyAlignment="1">
      <alignment horizontal="left"/>
    </xf>
    <xf numFmtId="0" fontId="1" fillId="0" borderId="16" xfId="0" applyFont="1" applyFill="1" applyBorder="1" applyAlignment="1">
      <alignment wrapText="1"/>
    </xf>
    <xf numFmtId="0" fontId="21" fillId="0" borderId="0" xfId="0" applyFont="1" applyFill="1" applyBorder="1" applyAlignment="1">
      <alignment horizontal="left"/>
    </xf>
    <xf numFmtId="0" fontId="21" fillId="0" borderId="63" xfId="0" applyFont="1" applyBorder="1"/>
    <xf numFmtId="0" fontId="21" fillId="0" borderId="65" xfId="0" applyFont="1" applyBorder="1"/>
    <xf numFmtId="0" fontId="21" fillId="0" borderId="38" xfId="0" applyFont="1" applyBorder="1"/>
    <xf numFmtId="0" fontId="21" fillId="0" borderId="53" xfId="0" applyFont="1" applyBorder="1"/>
    <xf numFmtId="0" fontId="21" fillId="0" borderId="49" xfId="0" applyFont="1" applyBorder="1"/>
    <xf numFmtId="0" fontId="21" fillId="0" borderId="39" xfId="0" applyFont="1" applyBorder="1"/>
    <xf numFmtId="14" fontId="21" fillId="0" borderId="0" xfId="0" applyNumberFormat="1" applyFont="1" applyFill="1" applyBorder="1" applyAlignment="1">
      <alignment horizontal="lef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customXml" Target="../customXml/item4.xml" /><Relationship Id="rId10" Type="http://schemas.openxmlformats.org/officeDocument/2006/relationships/customXml" Target="../customXml/item5.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2</xdr:row>
      <xdr:rowOff>352425</xdr:rowOff>
    </xdr:from>
    <xdr:to>
      <xdr:col>0</xdr:col>
      <xdr:colOff>9296400</xdr:colOff>
      <xdr:row>20</xdr:row>
      <xdr:rowOff>504825</xdr:rowOff>
    </xdr:to>
    <xdr:pic>
      <xdr:nvPicPr>
        <xdr:cNvPr id="3" name="Picture 2"/>
        <xdr:cNvPicPr preferRelativeResize="1">
          <a:picLocks noChangeAspect="1"/>
        </xdr:cNvPicPr>
      </xdr:nvPicPr>
      <xdr:blipFill>
        <a:blip r:embed="rId1"/>
        <a:stretch>
          <a:fillRect/>
        </a:stretch>
      </xdr:blipFill>
      <xdr:spPr>
        <a:xfrm>
          <a:off x="38100" y="771525"/>
          <a:ext cx="9258300" cy="62865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1"/>
  <sheetViews>
    <sheetView showGridLines="0" showRowColHeaders="0" workbookViewId="0" topLeftCell="A1">
      <selection activeCell="A14" sqref="A14"/>
    </sheetView>
  </sheetViews>
  <sheetFormatPr defaultColWidth="9.140625" defaultRowHeight="12.75"/>
  <cols>
    <col min="1" max="1" width="186.421875" style="0" customWidth="1"/>
  </cols>
  <sheetData>
    <row r="1" spans="1:9" ht="20.25" customHeight="1">
      <c r="A1" s="110"/>
      <c r="B1" s="111"/>
      <c r="C1" s="111"/>
      <c r="D1" s="111"/>
      <c r="E1" s="111"/>
      <c r="F1" s="111"/>
      <c r="G1" s="111"/>
      <c r="H1" s="111"/>
      <c r="I1" s="111"/>
    </row>
    <row r="2" spans="1:9" ht="12.75">
      <c r="A2" s="105"/>
      <c r="B2" s="105"/>
      <c r="C2" s="105"/>
      <c r="D2" s="105"/>
      <c r="E2" s="105"/>
      <c r="F2" s="105"/>
      <c r="G2" s="105"/>
      <c r="H2" s="105"/>
      <c r="I2" s="105"/>
    </row>
    <row r="3" spans="1:9" ht="29.25" customHeight="1">
      <c r="A3" s="164"/>
      <c r="B3" s="105"/>
      <c r="C3" s="105"/>
      <c r="D3" s="105"/>
      <c r="E3" s="105"/>
      <c r="F3" s="105"/>
      <c r="G3" s="105"/>
      <c r="H3" s="105"/>
      <c r="I3" s="105"/>
    </row>
    <row r="4" spans="1:9" ht="29.25" customHeight="1">
      <c r="A4" s="164"/>
      <c r="B4" s="105"/>
      <c r="C4" s="105"/>
      <c r="D4" s="105"/>
      <c r="E4" s="105"/>
      <c r="F4" s="105"/>
      <c r="G4" s="105"/>
      <c r="H4" s="105"/>
      <c r="I4" s="105"/>
    </row>
    <row r="5" spans="1:9" ht="44.25" customHeight="1">
      <c r="A5" s="165"/>
      <c r="B5" s="105"/>
      <c r="C5" s="105"/>
      <c r="D5" s="105"/>
      <c r="E5" s="105"/>
      <c r="F5" s="105"/>
      <c r="G5" s="105"/>
      <c r="H5" s="105"/>
      <c r="I5" s="105"/>
    </row>
    <row r="6" spans="1:9" ht="29.25" customHeight="1">
      <c r="A6" s="166"/>
      <c r="B6" s="105"/>
      <c r="C6" s="105"/>
      <c r="D6" s="105"/>
      <c r="E6" s="105"/>
      <c r="F6" s="105"/>
      <c r="G6" s="105"/>
      <c r="H6" s="105"/>
      <c r="I6" s="105"/>
    </row>
    <row r="7" spans="1:9" ht="29.25" customHeight="1">
      <c r="A7" s="167"/>
      <c r="B7" s="105"/>
      <c r="C7" s="105"/>
      <c r="D7" s="105"/>
      <c r="E7" s="105"/>
      <c r="F7" s="105"/>
      <c r="G7" s="105"/>
      <c r="H7" s="105"/>
      <c r="I7" s="105"/>
    </row>
    <row r="8" spans="1:9" ht="29.25" customHeight="1">
      <c r="A8" s="166"/>
      <c r="B8" s="105"/>
      <c r="C8" s="105"/>
      <c r="D8" s="105"/>
      <c r="E8" s="105"/>
      <c r="F8" s="105"/>
      <c r="G8" s="105"/>
      <c r="H8" s="105"/>
      <c r="I8" s="105"/>
    </row>
    <row r="9" spans="1:9" ht="39" customHeight="1">
      <c r="A9" s="165"/>
      <c r="B9" s="105"/>
      <c r="C9" s="105"/>
      <c r="D9" s="105"/>
      <c r="E9" s="105"/>
      <c r="F9" s="105"/>
      <c r="G9" s="105"/>
      <c r="H9" s="105"/>
      <c r="I9" s="105"/>
    </row>
    <row r="10" spans="1:9" ht="29.25" customHeight="1">
      <c r="A10" s="164"/>
      <c r="B10" s="105"/>
      <c r="C10" s="105"/>
      <c r="D10" s="105"/>
      <c r="E10" s="105"/>
      <c r="F10" s="105"/>
      <c r="G10" s="105"/>
      <c r="H10" s="105"/>
      <c r="I10" s="105"/>
    </row>
    <row r="11" spans="1:9" ht="29.25" customHeight="1">
      <c r="A11" s="166"/>
      <c r="B11" s="105"/>
      <c r="C11" s="105"/>
      <c r="D11" s="105"/>
      <c r="E11" s="105"/>
      <c r="F11" s="105"/>
      <c r="G11" s="105"/>
      <c r="H11" s="105"/>
      <c r="I11" s="105"/>
    </row>
    <row r="12" spans="1:9" ht="29.25" customHeight="1">
      <c r="A12" s="166"/>
      <c r="B12" s="105"/>
      <c r="C12" s="105"/>
      <c r="D12" s="105"/>
      <c r="E12" s="105"/>
      <c r="F12" s="105"/>
      <c r="G12" s="105"/>
      <c r="H12" s="105"/>
      <c r="I12" s="105"/>
    </row>
    <row r="13" spans="1:9" ht="29.25" customHeight="1">
      <c r="A13" s="164"/>
      <c r="B13" s="105"/>
      <c r="C13" s="105"/>
      <c r="D13" s="105"/>
      <c r="E13" s="105"/>
      <c r="F13" s="105"/>
      <c r="G13" s="105"/>
      <c r="H13" s="105"/>
      <c r="I13" s="105"/>
    </row>
    <row r="14" spans="1:9" ht="29.25" customHeight="1">
      <c r="A14" s="164"/>
      <c r="B14" s="105"/>
      <c r="C14" s="105"/>
      <c r="D14" s="105"/>
      <c r="E14" s="105"/>
      <c r="F14" s="105"/>
      <c r="G14" s="105"/>
      <c r="H14" s="105"/>
      <c r="I14" s="105"/>
    </row>
    <row r="15" spans="1:9" ht="29.25" customHeight="1">
      <c r="A15" s="164"/>
      <c r="B15" s="105"/>
      <c r="C15" s="105"/>
      <c r="D15" s="105"/>
      <c r="E15" s="105"/>
      <c r="F15" s="105"/>
      <c r="G15" s="105"/>
      <c r="H15" s="105"/>
      <c r="I15" s="105"/>
    </row>
    <row r="18" ht="18.75">
      <c r="A18" s="106"/>
    </row>
    <row r="19" ht="18.75">
      <c r="A19" s="106"/>
    </row>
    <row r="20" ht="15">
      <c r="A20" s="169"/>
    </row>
    <row r="21" ht="267" customHeight="1">
      <c r="A21" s="168"/>
    </row>
  </sheetData>
  <printOptions/>
  <pageMargins left="0.7" right="0.7" top="0.75" bottom="0.75" header="0.3" footer="0.3"/>
  <pageSetup fitToHeight="1" fitToWidth="1"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I342"/>
  <sheetViews>
    <sheetView showGridLines="0" zoomScale="80" zoomScaleNormal="80" workbookViewId="0" topLeftCell="A156">
      <selection activeCell="E187" sqref="E187"/>
    </sheetView>
  </sheetViews>
  <sheetFormatPr defaultColWidth="9.140625" defaultRowHeight="12.75"/>
  <cols>
    <col min="1" max="1" width="2.00390625" style="105" customWidth="1"/>
    <col min="2" max="2" width="2.8515625" style="105" customWidth="1"/>
    <col min="3" max="3" width="41.8515625" style="105" customWidth="1"/>
    <col min="4" max="4" width="12.57421875" style="105" customWidth="1"/>
    <col min="5" max="5" width="63.140625" style="105" customWidth="1"/>
    <col min="6" max="6" width="21.57421875" style="105" customWidth="1"/>
    <col min="7" max="7" width="15.57421875" style="105" customWidth="1"/>
    <col min="8" max="8" width="15.140625" style="105" customWidth="1"/>
    <col min="9" max="9" width="17.140625" style="105" customWidth="1"/>
    <col min="10" max="12" width="14.8515625" style="105" customWidth="1"/>
    <col min="13" max="14" width="13.8515625" style="105" customWidth="1"/>
    <col min="15" max="15" width="3.00390625" style="105" customWidth="1"/>
    <col min="16" max="16384" width="9.140625" style="105" customWidth="1"/>
  </cols>
  <sheetData>
    <row r="1" ht="18">
      <c r="C1" s="107"/>
    </row>
    <row r="2" spans="3:14" ht="23">
      <c r="C2" s="350" t="s">
        <v>60</v>
      </c>
      <c r="D2" s="350"/>
      <c r="E2" s="350"/>
      <c r="F2" s="350"/>
      <c r="G2" s="350"/>
      <c r="H2" s="350"/>
      <c r="I2" s="350"/>
      <c r="J2" s="350"/>
      <c r="K2" s="350"/>
      <c r="L2" s="350"/>
      <c r="M2" s="350"/>
      <c r="N2" s="178"/>
    </row>
    <row r="3" ht="14">
      <c r="C3" s="112"/>
    </row>
    <row r="4" spans="3:12" ht="14">
      <c r="C4" s="231" t="s">
        <v>67</v>
      </c>
      <c r="I4" s="176"/>
      <c r="J4" s="112" t="s">
        <v>98</v>
      </c>
      <c r="K4" s="112"/>
      <c r="L4" s="112"/>
    </row>
    <row r="5" spans="3:12" ht="14">
      <c r="C5" s="231" t="s">
        <v>68</v>
      </c>
      <c r="I5" s="175"/>
      <c r="J5" s="112" t="s">
        <v>97</v>
      </c>
      <c r="K5" s="112"/>
      <c r="L5" s="112"/>
    </row>
    <row r="6" ht="13" thickBot="1"/>
    <row r="7" spans="2:15" ht="18.5" thickTop="1">
      <c r="B7" s="207"/>
      <c r="C7" s="232" t="s">
        <v>91</v>
      </c>
      <c r="D7" s="233"/>
      <c r="E7" s="233"/>
      <c r="F7" s="233"/>
      <c r="G7" s="115"/>
      <c r="H7" s="115"/>
      <c r="I7" s="115"/>
      <c r="J7" s="115"/>
      <c r="K7" s="115"/>
      <c r="L7" s="115"/>
      <c r="M7" s="115"/>
      <c r="N7" s="115"/>
      <c r="O7" s="208"/>
    </row>
    <row r="8" spans="2:15" ht="12.75">
      <c r="B8" s="209"/>
      <c r="C8" s="234"/>
      <c r="D8" s="234"/>
      <c r="E8" s="234"/>
      <c r="F8" s="234"/>
      <c r="G8" s="116"/>
      <c r="H8" s="116"/>
      <c r="I8" s="116"/>
      <c r="J8" s="116"/>
      <c r="K8" s="116"/>
      <c r="L8" s="116"/>
      <c r="M8" s="116"/>
      <c r="N8" s="116"/>
      <c r="O8" s="210"/>
    </row>
    <row r="9" spans="2:15" ht="13.5" thickBot="1">
      <c r="B9" s="209"/>
      <c r="C9" s="235" t="s">
        <v>63</v>
      </c>
      <c r="D9" s="235" t="s">
        <v>64</v>
      </c>
      <c r="E9" s="235"/>
      <c r="F9" s="235"/>
      <c r="G9" s="235" t="s">
        <v>65</v>
      </c>
      <c r="H9" s="124"/>
      <c r="I9" s="124"/>
      <c r="J9" s="124"/>
      <c r="K9" s="124"/>
      <c r="L9" s="124"/>
      <c r="M9" s="124"/>
      <c r="N9" s="116"/>
      <c r="O9" s="210"/>
    </row>
    <row r="10" spans="2:15" ht="32.25" customHeight="1" thickBot="1" thickTop="1">
      <c r="B10" s="209"/>
      <c r="C10" s="258" t="s">
        <v>139</v>
      </c>
      <c r="D10" s="234"/>
      <c r="E10" s="234"/>
      <c r="F10" s="234"/>
      <c r="G10" s="138" t="s">
        <v>150</v>
      </c>
      <c r="H10" s="139"/>
      <c r="I10" s="139"/>
      <c r="J10" s="139"/>
      <c r="K10" s="139"/>
      <c r="L10" s="139"/>
      <c r="M10" s="140"/>
      <c r="N10" s="116"/>
      <c r="O10" s="210"/>
    </row>
    <row r="11" spans="2:15" ht="15" thickBot="1">
      <c r="B11" s="209"/>
      <c r="C11" s="236" t="s">
        <v>0</v>
      </c>
      <c r="D11" s="362" t="s">
        <v>76</v>
      </c>
      <c r="E11" s="362"/>
      <c r="F11" s="363"/>
      <c r="G11" s="138" t="s">
        <v>149</v>
      </c>
      <c r="H11" s="139"/>
      <c r="I11" s="139"/>
      <c r="J11" s="139"/>
      <c r="K11" s="139"/>
      <c r="L11" s="139"/>
      <c r="M11" s="140"/>
      <c r="N11" s="116"/>
      <c r="O11" s="211"/>
    </row>
    <row r="12" spans="2:15" ht="15" thickBot="1">
      <c r="B12" s="209"/>
      <c r="C12" s="237" t="s">
        <v>1</v>
      </c>
      <c r="D12" s="364" t="s">
        <v>75</v>
      </c>
      <c r="E12" s="364"/>
      <c r="F12" s="365"/>
      <c r="G12" s="138" t="s">
        <v>152</v>
      </c>
      <c r="H12" s="139"/>
      <c r="I12" s="139"/>
      <c r="J12" s="139"/>
      <c r="K12" s="139"/>
      <c r="L12" s="139"/>
      <c r="M12" s="140"/>
      <c r="N12" s="116"/>
      <c r="O12" s="212"/>
    </row>
    <row r="13" spans="2:15" ht="15" thickBot="1">
      <c r="B13" s="209"/>
      <c r="C13" s="237" t="s">
        <v>10</v>
      </c>
      <c r="D13" s="364" t="s">
        <v>74</v>
      </c>
      <c r="E13" s="364"/>
      <c r="F13" s="365"/>
      <c r="G13" s="138" t="s">
        <v>144</v>
      </c>
      <c r="H13" s="139"/>
      <c r="I13" s="139"/>
      <c r="J13" s="139"/>
      <c r="K13" s="139"/>
      <c r="L13" s="139"/>
      <c r="M13" s="140"/>
      <c r="N13" s="116"/>
      <c r="O13" s="213"/>
    </row>
    <row r="14" spans="2:15" ht="15" thickBot="1">
      <c r="B14" s="209"/>
      <c r="C14" s="237" t="s">
        <v>9</v>
      </c>
      <c r="D14" s="366" t="s">
        <v>73</v>
      </c>
      <c r="E14" s="364"/>
      <c r="F14" s="365"/>
      <c r="G14" s="138" t="s">
        <v>145</v>
      </c>
      <c r="H14" s="139"/>
      <c r="I14" s="139"/>
      <c r="J14" s="139"/>
      <c r="K14" s="139"/>
      <c r="L14" s="139"/>
      <c r="M14" s="140"/>
      <c r="N14" s="116"/>
      <c r="O14" s="212"/>
    </row>
    <row r="15" spans="2:15" ht="15" thickBot="1">
      <c r="B15" s="209"/>
      <c r="C15" s="238" t="s">
        <v>2</v>
      </c>
      <c r="D15" s="364" t="s">
        <v>72</v>
      </c>
      <c r="E15" s="364"/>
      <c r="F15" s="365"/>
      <c r="G15" s="138" t="s">
        <v>156</v>
      </c>
      <c r="H15" s="139"/>
      <c r="I15" s="139"/>
      <c r="J15" s="139"/>
      <c r="K15" s="139"/>
      <c r="L15" s="139"/>
      <c r="M15" s="140"/>
      <c r="N15" s="116"/>
      <c r="O15" s="213"/>
    </row>
    <row r="16" spans="2:15" ht="17.25" customHeight="1" thickBot="1">
      <c r="B16" s="209"/>
      <c r="C16" s="238" t="s">
        <v>8</v>
      </c>
      <c r="D16" s="364" t="s">
        <v>103</v>
      </c>
      <c r="E16" s="364"/>
      <c r="F16" s="239"/>
      <c r="G16" s="186" t="s">
        <v>146</v>
      </c>
      <c r="H16" s="117"/>
      <c r="I16" s="117"/>
      <c r="J16" s="118"/>
      <c r="K16" s="118"/>
      <c r="L16" s="118"/>
      <c r="M16" s="118"/>
      <c r="N16" s="118"/>
      <c r="O16" s="213"/>
    </row>
    <row r="17" spans="2:15" ht="15" customHeight="1" thickBot="1">
      <c r="B17" s="209"/>
      <c r="C17" s="240" t="s">
        <v>16</v>
      </c>
      <c r="D17" s="364" t="s">
        <v>69</v>
      </c>
      <c r="E17" s="364"/>
      <c r="F17" s="365"/>
      <c r="G17" s="141">
        <v>20</v>
      </c>
      <c r="H17" s="117"/>
      <c r="I17" s="117"/>
      <c r="J17" s="118"/>
      <c r="K17" s="118"/>
      <c r="L17" s="118"/>
      <c r="M17" s="118"/>
      <c r="N17" s="118"/>
      <c r="O17" s="210"/>
    </row>
    <row r="18" spans="2:15" ht="15" thickBot="1">
      <c r="B18" s="209"/>
      <c r="C18" s="241" t="s">
        <v>27</v>
      </c>
      <c r="D18" s="362" t="s">
        <v>70</v>
      </c>
      <c r="E18" s="362"/>
      <c r="F18" s="363"/>
      <c r="G18" s="142" t="s">
        <v>48</v>
      </c>
      <c r="H18" s="117"/>
      <c r="I18" s="117"/>
      <c r="J18" s="118"/>
      <c r="K18" s="118"/>
      <c r="L18" s="118"/>
      <c r="M18" s="118"/>
      <c r="N18" s="118"/>
      <c r="O18" s="210"/>
    </row>
    <row r="19" spans="2:16" ht="15" thickBot="1">
      <c r="B19" s="209"/>
      <c r="C19" s="241" t="s">
        <v>38</v>
      </c>
      <c r="D19" s="362" t="s">
        <v>131</v>
      </c>
      <c r="E19" s="362"/>
      <c r="F19" s="363"/>
      <c r="G19" s="187">
        <v>2021</v>
      </c>
      <c r="H19" s="117"/>
      <c r="I19" s="117"/>
      <c r="J19" s="118"/>
      <c r="K19" s="118"/>
      <c r="L19" s="118"/>
      <c r="M19" s="118"/>
      <c r="N19" s="118"/>
      <c r="O19" s="210"/>
      <c r="P19" s="214"/>
    </row>
    <row r="20" spans="2:15" ht="28.5" thickBot="1">
      <c r="B20" s="209"/>
      <c r="C20" s="242"/>
      <c r="D20" s="243"/>
      <c r="E20" s="243"/>
      <c r="F20" s="243"/>
      <c r="G20" s="354" t="s">
        <v>34</v>
      </c>
      <c r="H20" s="354"/>
      <c r="I20" s="354"/>
      <c r="J20" s="245" t="s">
        <v>35</v>
      </c>
      <c r="K20" s="246" t="s">
        <v>5</v>
      </c>
      <c r="L20" s="246" t="s">
        <v>104</v>
      </c>
      <c r="O20" s="210"/>
    </row>
    <row r="21" spans="2:15" ht="15" thickBot="1">
      <c r="B21" s="209"/>
      <c r="C21" s="242" t="s">
        <v>61</v>
      </c>
      <c r="D21" s="244" t="s">
        <v>71</v>
      </c>
      <c r="E21" s="244"/>
      <c r="F21" s="244"/>
      <c r="G21" s="143" t="s">
        <v>155</v>
      </c>
      <c r="H21" s="144"/>
      <c r="I21" s="145"/>
      <c r="J21" s="326"/>
      <c r="K21" s="326" t="s">
        <v>153</v>
      </c>
      <c r="L21" s="327" t="s">
        <v>154</v>
      </c>
      <c r="O21" s="210"/>
    </row>
    <row r="22" spans="2:15" ht="15" thickBot="1">
      <c r="B22" s="209"/>
      <c r="C22" s="242"/>
      <c r="D22" s="244"/>
      <c r="E22" s="244"/>
      <c r="F22" s="244"/>
      <c r="G22" s="143"/>
      <c r="H22" s="144"/>
      <c r="I22" s="145"/>
      <c r="J22" s="146"/>
      <c r="K22" s="146"/>
      <c r="L22" s="146"/>
      <c r="O22" s="210"/>
    </row>
    <row r="23" spans="2:15" ht="15" thickBot="1">
      <c r="B23" s="209"/>
      <c r="C23" s="242"/>
      <c r="D23" s="244"/>
      <c r="E23" s="244"/>
      <c r="F23" s="244"/>
      <c r="G23" s="143"/>
      <c r="H23" s="144"/>
      <c r="I23" s="145"/>
      <c r="J23" s="146"/>
      <c r="K23" s="146"/>
      <c r="L23" s="146"/>
      <c r="O23" s="210"/>
    </row>
    <row r="24" spans="2:15" ht="15" thickBot="1">
      <c r="B24" s="209"/>
      <c r="C24" s="242"/>
      <c r="D24" s="244"/>
      <c r="E24" s="244"/>
      <c r="F24" s="244"/>
      <c r="G24" s="143"/>
      <c r="H24" s="144"/>
      <c r="I24" s="145"/>
      <c r="J24" s="146"/>
      <c r="K24" s="146"/>
      <c r="L24" s="146"/>
      <c r="O24" s="210"/>
    </row>
    <row r="25" spans="2:15" ht="15" thickBot="1">
      <c r="B25" s="209"/>
      <c r="C25" s="242"/>
      <c r="D25" s="244"/>
      <c r="E25" s="244"/>
      <c r="F25" s="244"/>
      <c r="G25" s="143"/>
      <c r="H25" s="144"/>
      <c r="I25" s="145"/>
      <c r="J25" s="146"/>
      <c r="K25" s="146"/>
      <c r="L25" s="146"/>
      <c r="O25" s="210"/>
    </row>
    <row r="26" spans="2:15" ht="15" thickBot="1">
      <c r="B26" s="209"/>
      <c r="C26" s="242"/>
      <c r="D26" s="244"/>
      <c r="E26" s="244"/>
      <c r="F26" s="244"/>
      <c r="G26" s="143"/>
      <c r="H26" s="144"/>
      <c r="I26" s="145"/>
      <c r="J26" s="146"/>
      <c r="K26" s="146"/>
      <c r="L26" s="146"/>
      <c r="O26" s="210"/>
    </row>
    <row r="27" spans="2:15" ht="14.5" hidden="1" thickBot="1">
      <c r="B27" s="209"/>
      <c r="C27" s="242"/>
      <c r="D27" s="228"/>
      <c r="E27" s="243"/>
      <c r="F27" s="243"/>
      <c r="G27" s="113"/>
      <c r="H27" s="119"/>
      <c r="I27" s="119"/>
      <c r="J27" s="121"/>
      <c r="K27" s="121"/>
      <c r="L27" s="121"/>
      <c r="M27" s="121"/>
      <c r="N27" s="121"/>
      <c r="O27" s="210"/>
    </row>
    <row r="28" spans="2:15" ht="14.5" thickBot="1">
      <c r="B28" s="209"/>
      <c r="C28" s="242"/>
      <c r="D28" s="243"/>
      <c r="E28" s="243"/>
      <c r="F28" s="243"/>
      <c r="G28" s="119"/>
      <c r="H28" s="119"/>
      <c r="I28" s="119"/>
      <c r="J28" s="121"/>
      <c r="K28" s="121"/>
      <c r="L28" s="121"/>
      <c r="M28" s="121"/>
      <c r="N28" s="121"/>
      <c r="O28" s="210"/>
    </row>
    <row r="29" spans="2:15" ht="15" thickBot="1">
      <c r="B29" s="209"/>
      <c r="C29" s="242" t="s">
        <v>62</v>
      </c>
      <c r="D29" s="244" t="s">
        <v>102</v>
      </c>
      <c r="E29" s="243"/>
      <c r="F29" s="243"/>
      <c r="G29" s="185"/>
      <c r="H29" s="185"/>
      <c r="I29" s="185"/>
      <c r="M29" s="121"/>
      <c r="N29" s="121"/>
      <c r="O29" s="210"/>
    </row>
    <row r="30" spans="2:15" ht="15" hidden="1" thickBot="1">
      <c r="B30" s="209"/>
      <c r="C30" s="119"/>
      <c r="D30" s="122"/>
      <c r="E30" s="120"/>
      <c r="F30" s="120"/>
      <c r="G30" s="147"/>
      <c r="H30" s="147"/>
      <c r="I30" s="147"/>
      <c r="M30" s="121"/>
      <c r="N30" s="121"/>
      <c r="O30" s="210"/>
    </row>
    <row r="31" spans="2:15" ht="15" hidden="1" thickBot="1">
      <c r="B31" s="209"/>
      <c r="C31" s="119"/>
      <c r="D31" s="122"/>
      <c r="E31" s="120"/>
      <c r="F31" s="120"/>
      <c r="G31" s="120"/>
      <c r="H31" s="120"/>
      <c r="I31" s="215" t="s">
        <v>48</v>
      </c>
      <c r="J31" s="215" t="s">
        <v>50</v>
      </c>
      <c r="K31" s="298"/>
      <c r="L31" s="298"/>
      <c r="M31" s="121"/>
      <c r="N31" s="121"/>
      <c r="O31" s="210"/>
    </row>
    <row r="32" spans="2:15" ht="13" thickBot="1">
      <c r="B32" s="216"/>
      <c r="C32" s="123"/>
      <c r="D32" s="123"/>
      <c r="E32" s="123"/>
      <c r="F32" s="123"/>
      <c r="G32" s="123"/>
      <c r="H32" s="123"/>
      <c r="I32" s="123"/>
      <c r="J32" s="124"/>
      <c r="K32" s="124"/>
      <c r="L32" s="124"/>
      <c r="M32" s="124"/>
      <c r="N32" s="124"/>
      <c r="O32" s="217"/>
    </row>
    <row r="33" spans="2:15" ht="13.5" thickBot="1" thickTop="1">
      <c r="B33" s="116"/>
      <c r="C33" s="125"/>
      <c r="D33" s="125"/>
      <c r="E33" s="125"/>
      <c r="F33" s="125"/>
      <c r="G33" s="125"/>
      <c r="H33" s="125"/>
      <c r="I33" s="125"/>
      <c r="J33" s="116"/>
      <c r="K33" s="116"/>
      <c r="L33" s="116"/>
      <c r="M33" s="116"/>
      <c r="N33" s="116"/>
      <c r="O33" s="116"/>
    </row>
    <row r="34" spans="2:15" ht="18.5" thickTop="1">
      <c r="B34" s="207"/>
      <c r="C34" s="126" t="s">
        <v>92</v>
      </c>
      <c r="D34" s="127"/>
      <c r="E34" s="127"/>
      <c r="F34" s="127"/>
      <c r="G34" s="127"/>
      <c r="H34" s="127"/>
      <c r="I34" s="127"/>
      <c r="J34" s="115"/>
      <c r="K34" s="115"/>
      <c r="L34" s="115"/>
      <c r="M34" s="115"/>
      <c r="N34" s="115"/>
      <c r="O34" s="208"/>
    </row>
    <row r="35" spans="2:15" ht="6.75" customHeight="1">
      <c r="B35" s="209"/>
      <c r="C35" s="125"/>
      <c r="D35" s="125"/>
      <c r="E35" s="125"/>
      <c r="F35" s="125"/>
      <c r="G35" s="125"/>
      <c r="H35" s="125"/>
      <c r="I35" s="125"/>
      <c r="J35" s="116"/>
      <c r="K35" s="116"/>
      <c r="L35" s="116"/>
      <c r="M35" s="116"/>
      <c r="N35" s="116"/>
      <c r="O35" s="210"/>
    </row>
    <row r="36" spans="2:15" ht="117.75" customHeight="1">
      <c r="B36" s="209"/>
      <c r="C36" s="360" t="s">
        <v>123</v>
      </c>
      <c r="D36" s="360"/>
      <c r="E36" s="360"/>
      <c r="F36" s="360"/>
      <c r="G36" s="360"/>
      <c r="H36" s="360"/>
      <c r="I36" s="360"/>
      <c r="J36" s="360"/>
      <c r="K36" s="360"/>
      <c r="L36" s="360"/>
      <c r="M36" s="360"/>
      <c r="N36" s="182"/>
      <c r="O36" s="210"/>
    </row>
    <row r="37" spans="2:15" ht="16.5" customHeight="1" thickBot="1">
      <c r="B37" s="209"/>
      <c r="C37" s="235" t="s">
        <v>63</v>
      </c>
      <c r="D37" s="235" t="s">
        <v>64</v>
      </c>
      <c r="E37" s="235"/>
      <c r="F37" s="235"/>
      <c r="G37" s="235" t="s">
        <v>65</v>
      </c>
      <c r="H37" s="247"/>
      <c r="I37" s="247"/>
      <c r="J37" s="247"/>
      <c r="K37" s="247"/>
      <c r="L37" s="247"/>
      <c r="M37" s="247"/>
      <c r="N37" s="116"/>
      <c r="O37" s="210"/>
    </row>
    <row r="38" spans="2:15" ht="6.75" customHeight="1" thickBot="1" thickTop="1">
      <c r="B38" s="209"/>
      <c r="C38" s="119"/>
      <c r="D38" s="128"/>
      <c r="E38" s="128"/>
      <c r="F38" s="128"/>
      <c r="G38" s="119"/>
      <c r="H38" s="119"/>
      <c r="I38" s="119"/>
      <c r="J38" s="121"/>
      <c r="K38" s="121"/>
      <c r="L38" s="121"/>
      <c r="M38" s="121"/>
      <c r="N38" s="121"/>
      <c r="O38" s="210"/>
    </row>
    <row r="39" spans="2:15" ht="28.5" customHeight="1" thickBot="1">
      <c r="B39" s="209"/>
      <c r="C39" s="315" t="s">
        <v>133</v>
      </c>
      <c r="D39" s="380" t="s">
        <v>134</v>
      </c>
      <c r="E39" s="380"/>
      <c r="F39" s="380"/>
      <c r="G39" s="194" t="s">
        <v>44</v>
      </c>
      <c r="H39" s="119"/>
      <c r="I39" s="119"/>
      <c r="J39" s="121"/>
      <c r="K39" s="121"/>
      <c r="L39" s="121"/>
      <c r="M39" s="121"/>
      <c r="N39" s="121"/>
      <c r="O39" s="210"/>
    </row>
    <row r="40" spans="2:15" ht="28.5" customHeight="1" thickBot="1">
      <c r="B40" s="209"/>
      <c r="C40" s="248" t="s">
        <v>36</v>
      </c>
      <c r="D40" s="370" t="s">
        <v>77</v>
      </c>
      <c r="E40" s="370"/>
      <c r="F40" s="371"/>
      <c r="G40" s="316"/>
      <c r="H40" s="119"/>
      <c r="I40" s="119"/>
      <c r="J40" s="121"/>
      <c r="K40" s="121"/>
      <c r="L40" s="121"/>
      <c r="M40" s="121"/>
      <c r="N40" s="121"/>
      <c r="O40" s="210"/>
    </row>
    <row r="41" spans="2:15" ht="27" customHeight="1" thickBot="1">
      <c r="B41" s="209"/>
      <c r="C41" s="248" t="s">
        <v>37</v>
      </c>
      <c r="D41" s="370" t="s">
        <v>78</v>
      </c>
      <c r="E41" s="370"/>
      <c r="F41" s="371"/>
      <c r="G41" s="317"/>
      <c r="H41" s="119"/>
      <c r="I41" s="119"/>
      <c r="J41" s="121"/>
      <c r="K41" s="121"/>
      <c r="L41" s="121"/>
      <c r="M41" s="121"/>
      <c r="N41" s="121"/>
      <c r="O41" s="210"/>
    </row>
    <row r="42" spans="2:15" ht="12.75" customHeight="1" thickBot="1">
      <c r="B42" s="209"/>
      <c r="C42" s="114"/>
      <c r="D42" s="180"/>
      <c r="E42" s="180"/>
      <c r="F42" s="180"/>
      <c r="G42" s="180"/>
      <c r="H42" s="119"/>
      <c r="I42" s="119"/>
      <c r="J42" s="121"/>
      <c r="K42" s="121"/>
      <c r="L42" s="121"/>
      <c r="M42" s="121"/>
      <c r="N42" s="121"/>
      <c r="O42" s="210"/>
    </row>
    <row r="43" spans="2:15" ht="42" customHeight="1" thickBot="1">
      <c r="B43" s="209"/>
      <c r="C43" s="248" t="s">
        <v>118</v>
      </c>
      <c r="D43" s="374" t="s">
        <v>147</v>
      </c>
      <c r="E43" s="375"/>
      <c r="F43" s="375"/>
      <c r="G43" s="375"/>
      <c r="H43" s="375"/>
      <c r="I43" s="376"/>
      <c r="J43" s="121"/>
      <c r="K43" s="121"/>
      <c r="L43" s="121"/>
      <c r="M43" s="121"/>
      <c r="N43" s="121"/>
      <c r="O43" s="210"/>
    </row>
    <row r="44" spans="2:15" ht="13" thickBot="1">
      <c r="B44" s="216"/>
      <c r="C44" s="123"/>
      <c r="D44" s="123"/>
      <c r="E44" s="123"/>
      <c r="F44" s="123"/>
      <c r="G44" s="123"/>
      <c r="H44" s="123"/>
      <c r="I44" s="123"/>
      <c r="J44" s="124"/>
      <c r="K44" s="124"/>
      <c r="L44" s="124"/>
      <c r="M44" s="124"/>
      <c r="N44" s="124"/>
      <c r="O44" s="217"/>
    </row>
    <row r="45" spans="2:15" ht="13.5" thickBot="1" thickTop="1">
      <c r="B45" s="116"/>
      <c r="C45" s="125"/>
      <c r="D45" s="125"/>
      <c r="E45" s="125"/>
      <c r="F45" s="125"/>
      <c r="G45" s="125"/>
      <c r="H45" s="125"/>
      <c r="I45" s="125"/>
      <c r="J45" s="116"/>
      <c r="K45" s="116"/>
      <c r="L45" s="116"/>
      <c r="M45" s="116"/>
      <c r="N45" s="116"/>
      <c r="O45" s="116"/>
    </row>
    <row r="46" spans="2:15" ht="18.5" thickTop="1">
      <c r="B46" s="207"/>
      <c r="C46" s="249" t="s">
        <v>93</v>
      </c>
      <c r="D46" s="250"/>
      <c r="E46" s="250"/>
      <c r="F46" s="250"/>
      <c r="G46" s="250"/>
      <c r="H46" s="250"/>
      <c r="I46" s="250"/>
      <c r="J46" s="233"/>
      <c r="K46" s="233"/>
      <c r="L46" s="233"/>
      <c r="M46" s="233"/>
      <c r="N46" s="115"/>
      <c r="O46" s="208"/>
    </row>
    <row r="47" spans="2:15" ht="11.25" customHeight="1">
      <c r="B47" s="209"/>
      <c r="C47" s="251"/>
      <c r="D47" s="252"/>
      <c r="E47" s="252"/>
      <c r="F47" s="252"/>
      <c r="G47" s="252"/>
      <c r="H47" s="252"/>
      <c r="I47" s="252"/>
      <c r="J47" s="234"/>
      <c r="K47" s="234"/>
      <c r="L47" s="234"/>
      <c r="M47" s="234"/>
      <c r="N47" s="116"/>
      <c r="O47" s="210"/>
    </row>
    <row r="48" spans="2:15" ht="196.5" customHeight="1" thickBot="1">
      <c r="B48" s="209"/>
      <c r="C48" s="377" t="s">
        <v>99</v>
      </c>
      <c r="D48" s="377"/>
      <c r="E48" s="377"/>
      <c r="F48" s="377"/>
      <c r="G48" s="377"/>
      <c r="H48" s="377"/>
      <c r="I48" s="377"/>
      <c r="J48" s="377"/>
      <c r="K48" s="377"/>
      <c r="L48" s="377"/>
      <c r="M48" s="377"/>
      <c r="N48" s="188"/>
      <c r="O48" s="210"/>
    </row>
    <row r="49" spans="2:22" ht="14" thickTop="1">
      <c r="B49" s="209"/>
      <c r="C49" s="130"/>
      <c r="D49" s="131" t="s">
        <v>50</v>
      </c>
      <c r="E49" s="130"/>
      <c r="F49" s="130"/>
      <c r="G49" s="130"/>
      <c r="H49" s="130"/>
      <c r="I49" s="130"/>
      <c r="J49" s="130"/>
      <c r="K49" s="130"/>
      <c r="L49" s="130"/>
      <c r="M49" s="130"/>
      <c r="N49" s="130"/>
      <c r="O49" s="218"/>
      <c r="P49" s="219"/>
      <c r="Q49" s="219"/>
      <c r="R49" s="219"/>
      <c r="S49" s="219"/>
      <c r="T49" s="220"/>
      <c r="U49" s="220"/>
      <c r="V49" s="220"/>
    </row>
    <row r="50" spans="2:15" ht="15.5">
      <c r="B50" s="209"/>
      <c r="C50" s="253" t="s">
        <v>95</v>
      </c>
      <c r="D50" s="116"/>
      <c r="E50" s="116"/>
      <c r="F50" s="116"/>
      <c r="G50" s="125"/>
      <c r="H50" s="125"/>
      <c r="I50" s="125"/>
      <c r="J50" s="116"/>
      <c r="K50" s="116"/>
      <c r="L50" s="116"/>
      <c r="M50" s="116"/>
      <c r="N50" s="116"/>
      <c r="O50" s="210"/>
    </row>
    <row r="51" spans="2:15" ht="8.25" customHeight="1" thickBot="1">
      <c r="B51" s="209"/>
      <c r="C51" s="254"/>
      <c r="D51" s="116"/>
      <c r="E51" s="116"/>
      <c r="F51" s="116"/>
      <c r="G51" s="125"/>
      <c r="H51" s="125"/>
      <c r="I51" s="125"/>
      <c r="J51" s="116"/>
      <c r="K51" s="116"/>
      <c r="L51" s="116"/>
      <c r="M51" s="116"/>
      <c r="N51" s="116"/>
      <c r="O51" s="210"/>
    </row>
    <row r="52" spans="2:15" ht="29.5" thickBot="1">
      <c r="B52" s="209"/>
      <c r="C52" s="255" t="s">
        <v>79</v>
      </c>
      <c r="D52" s="194" t="s">
        <v>44</v>
      </c>
      <c r="E52" s="255" t="s">
        <v>81</v>
      </c>
      <c r="F52" s="148"/>
      <c r="G52" s="121"/>
      <c r="I52" s="119"/>
      <c r="J52" s="121"/>
      <c r="K52" s="121"/>
      <c r="L52" s="121"/>
      <c r="O52" s="210"/>
    </row>
    <row r="53" spans="2:15" ht="15" thickBot="1">
      <c r="B53" s="209"/>
      <c r="C53" s="256"/>
      <c r="D53" s="121"/>
      <c r="E53" s="258"/>
      <c r="F53" s="121"/>
      <c r="G53" s="119"/>
      <c r="H53" s="119"/>
      <c r="I53" s="119"/>
      <c r="J53" s="121"/>
      <c r="K53" s="121"/>
      <c r="L53" s="121"/>
      <c r="M53" s="121"/>
      <c r="N53" s="121"/>
      <c r="O53" s="210"/>
    </row>
    <row r="54" spans="2:15" ht="29.5" thickBot="1">
      <c r="B54" s="209"/>
      <c r="C54" s="255" t="s">
        <v>80</v>
      </c>
      <c r="D54" s="194" t="s">
        <v>44</v>
      </c>
      <c r="E54" s="255" t="s">
        <v>82</v>
      </c>
      <c r="F54" s="148"/>
      <c r="G54" s="121"/>
      <c r="H54" s="119"/>
      <c r="I54" s="119"/>
      <c r="J54" s="121"/>
      <c r="K54" s="121"/>
      <c r="L54" s="121"/>
      <c r="M54" s="121"/>
      <c r="N54" s="121"/>
      <c r="O54" s="210"/>
    </row>
    <row r="55" spans="2:15" ht="15" customHeight="1">
      <c r="B55" s="209"/>
      <c r="C55" s="256"/>
      <c r="D55" s="121"/>
      <c r="E55" s="121"/>
      <c r="F55" s="121"/>
      <c r="G55" s="119"/>
      <c r="H55" s="119"/>
      <c r="I55" s="119"/>
      <c r="J55" s="121"/>
      <c r="K55" s="121"/>
      <c r="L55" s="121"/>
      <c r="M55" s="121"/>
      <c r="N55" s="121"/>
      <c r="O55" s="210"/>
    </row>
    <row r="56" spans="2:15" ht="14.5">
      <c r="B56" s="209"/>
      <c r="C56" s="244" t="s">
        <v>83</v>
      </c>
      <c r="D56" s="119"/>
      <c r="E56" s="119"/>
      <c r="F56" s="119"/>
      <c r="G56" s="119"/>
      <c r="H56" s="119"/>
      <c r="I56" s="119"/>
      <c r="J56" s="119"/>
      <c r="K56" s="119"/>
      <c r="L56" s="119"/>
      <c r="M56" s="119"/>
      <c r="N56" s="119"/>
      <c r="O56" s="210"/>
    </row>
    <row r="57" spans="2:15" ht="41.25" customHeight="1" thickBot="1">
      <c r="B57" s="209"/>
      <c r="C57" s="257" t="s">
        <v>34</v>
      </c>
      <c r="D57" s="259" t="s">
        <v>39</v>
      </c>
      <c r="E57" s="361" t="s">
        <v>20</v>
      </c>
      <c r="F57" s="361"/>
      <c r="G57" s="260">
        <v>2021</v>
      </c>
      <c r="H57" s="261">
        <f>G57+1</f>
        <v>2022</v>
      </c>
      <c r="I57" s="261">
        <f>H57+1</f>
        <v>2023</v>
      </c>
      <c r="J57" s="261">
        <f>I57+1</f>
        <v>2024</v>
      </c>
      <c r="K57" s="261">
        <f>J57+1</f>
        <v>2025</v>
      </c>
      <c r="L57" s="261">
        <f>K57+1</f>
        <v>2026</v>
      </c>
      <c r="M57" s="262" t="s">
        <v>41</v>
      </c>
      <c r="N57" s="262" t="str">
        <f>CONCATENATE("Sum of Revenues Prior to ",G$19)</f>
        <v>Sum of Revenues Prior to 2021</v>
      </c>
      <c r="O57" s="210"/>
    </row>
    <row r="58" spans="2:15" ht="15" thickBot="1">
      <c r="B58" s="209"/>
      <c r="C58" s="157"/>
      <c r="D58" s="158" t="s">
        <v>50</v>
      </c>
      <c r="E58" s="372"/>
      <c r="F58" s="373"/>
      <c r="G58" s="151"/>
      <c r="H58" s="151"/>
      <c r="I58" s="151"/>
      <c r="J58" s="151"/>
      <c r="K58" s="151"/>
      <c r="L58" s="151"/>
      <c r="M58" s="151"/>
      <c r="N58" s="192"/>
      <c r="O58" s="210"/>
    </row>
    <row r="59" spans="2:15" ht="15" thickBot="1">
      <c r="B59" s="209"/>
      <c r="C59" s="157"/>
      <c r="D59" s="158" t="s">
        <v>50</v>
      </c>
      <c r="E59" s="149"/>
      <c r="F59" s="150"/>
      <c r="G59" s="151"/>
      <c r="H59" s="151"/>
      <c r="I59" s="152"/>
      <c r="J59" s="152"/>
      <c r="K59" s="152"/>
      <c r="L59" s="152"/>
      <c r="M59" s="152"/>
      <c r="N59" s="192"/>
      <c r="O59" s="210"/>
    </row>
    <row r="60" spans="2:15" ht="15" hidden="1" thickBot="1">
      <c r="B60" s="209"/>
      <c r="C60" s="157"/>
      <c r="D60" s="158" t="s">
        <v>50</v>
      </c>
      <c r="E60" s="149"/>
      <c r="F60" s="150"/>
      <c r="G60" s="151"/>
      <c r="H60" s="151"/>
      <c r="I60" s="152"/>
      <c r="J60" s="300"/>
      <c r="K60" s="301"/>
      <c r="L60" s="301"/>
      <c r="M60" s="191"/>
      <c r="N60" s="192"/>
      <c r="O60" s="210"/>
    </row>
    <row r="61" spans="2:15" ht="15" hidden="1" thickBot="1">
      <c r="B61" s="209"/>
      <c r="C61" s="157"/>
      <c r="D61" s="158" t="s">
        <v>50</v>
      </c>
      <c r="E61" s="149"/>
      <c r="F61" s="150"/>
      <c r="G61" s="151"/>
      <c r="H61" s="151"/>
      <c r="I61" s="152"/>
      <c r="J61" s="151"/>
      <c r="K61" s="191"/>
      <c r="L61" s="191"/>
      <c r="M61" s="191"/>
      <c r="N61" s="192"/>
      <c r="O61" s="210"/>
    </row>
    <row r="62" spans="2:15" ht="15" hidden="1" thickBot="1">
      <c r="B62" s="209"/>
      <c r="C62" s="157"/>
      <c r="D62" s="158" t="s">
        <v>50</v>
      </c>
      <c r="E62" s="149"/>
      <c r="F62" s="150"/>
      <c r="G62" s="151"/>
      <c r="H62" s="151"/>
      <c r="I62" s="152"/>
      <c r="J62" s="151"/>
      <c r="K62" s="191"/>
      <c r="L62" s="191"/>
      <c r="M62" s="191"/>
      <c r="N62" s="192"/>
      <c r="O62" s="210"/>
    </row>
    <row r="63" spans="2:15" ht="15" hidden="1" thickBot="1">
      <c r="B63" s="209"/>
      <c r="C63" s="157"/>
      <c r="D63" s="158" t="s">
        <v>50</v>
      </c>
      <c r="E63" s="149"/>
      <c r="F63" s="150"/>
      <c r="G63" s="151"/>
      <c r="H63" s="151"/>
      <c r="I63" s="152"/>
      <c r="J63" s="151"/>
      <c r="K63" s="191"/>
      <c r="L63" s="191"/>
      <c r="M63" s="191"/>
      <c r="N63" s="192"/>
      <c r="O63" s="210"/>
    </row>
    <row r="64" spans="2:15" ht="13" thickBot="1">
      <c r="B64" s="209"/>
      <c r="C64" s="136"/>
      <c r="D64" s="136"/>
      <c r="E64" s="136"/>
      <c r="F64" s="136"/>
      <c r="G64" s="136"/>
      <c r="H64" s="136"/>
      <c r="I64" s="136"/>
      <c r="J64" s="137"/>
      <c r="K64" s="137"/>
      <c r="L64" s="137"/>
      <c r="M64" s="137"/>
      <c r="N64" s="116"/>
      <c r="O64" s="210"/>
    </row>
    <row r="65" spans="2:15" ht="13" thickTop="1">
      <c r="B65" s="209"/>
      <c r="C65" s="125"/>
      <c r="D65" s="125"/>
      <c r="E65" s="125"/>
      <c r="F65" s="125"/>
      <c r="G65" s="125"/>
      <c r="H65" s="125"/>
      <c r="I65" s="125"/>
      <c r="J65" s="116"/>
      <c r="K65" s="116"/>
      <c r="L65" s="116"/>
      <c r="M65" s="116"/>
      <c r="N65" s="116"/>
      <c r="O65" s="210"/>
    </row>
    <row r="66" spans="2:15" ht="15.5">
      <c r="B66" s="209"/>
      <c r="C66" s="253" t="s">
        <v>94</v>
      </c>
      <c r="D66" s="252"/>
      <c r="E66" s="252"/>
      <c r="F66" s="252"/>
      <c r="G66" s="252"/>
      <c r="H66" s="252"/>
      <c r="I66" s="252"/>
      <c r="J66" s="234"/>
      <c r="K66" s="234"/>
      <c r="L66" s="234"/>
      <c r="M66" s="234"/>
      <c r="N66" s="116"/>
      <c r="O66" s="210"/>
    </row>
    <row r="67" spans="2:15" ht="7.5" customHeight="1">
      <c r="B67" s="209"/>
      <c r="C67" s="253"/>
      <c r="D67" s="252"/>
      <c r="E67" s="252"/>
      <c r="F67" s="252"/>
      <c r="G67" s="252"/>
      <c r="H67" s="252"/>
      <c r="I67" s="252"/>
      <c r="J67" s="234"/>
      <c r="K67" s="234"/>
      <c r="L67" s="234"/>
      <c r="M67" s="234"/>
      <c r="N67" s="116"/>
      <c r="O67" s="210"/>
    </row>
    <row r="68" spans="2:35" ht="15" customHeight="1">
      <c r="B68" s="209"/>
      <c r="C68" s="378" t="s">
        <v>84</v>
      </c>
      <c r="D68" s="379"/>
      <c r="E68" s="379"/>
      <c r="F68" s="379"/>
      <c r="G68" s="379"/>
      <c r="H68" s="379"/>
      <c r="I68" s="379"/>
      <c r="J68" s="379"/>
      <c r="K68" s="379"/>
      <c r="L68" s="379"/>
      <c r="M68" s="379"/>
      <c r="N68" s="183"/>
      <c r="O68" s="221"/>
      <c r="P68" s="222"/>
      <c r="Q68" s="222"/>
      <c r="R68" s="222"/>
      <c r="S68" s="222"/>
      <c r="T68" s="116"/>
      <c r="U68" s="116"/>
      <c r="V68" s="116"/>
      <c r="W68" s="116"/>
      <c r="X68" s="116"/>
      <c r="Y68" s="116"/>
      <c r="Z68" s="116"/>
      <c r="AA68" s="116"/>
      <c r="AB68" s="116"/>
      <c r="AC68" s="116"/>
      <c r="AD68" s="116"/>
      <c r="AE68" s="116"/>
      <c r="AF68" s="116"/>
      <c r="AG68" s="116"/>
      <c r="AH68" s="116"/>
      <c r="AI68" s="116"/>
    </row>
    <row r="69" spans="2:15" ht="9" customHeight="1">
      <c r="B69" s="209"/>
      <c r="C69" s="351"/>
      <c r="D69" s="351"/>
      <c r="E69" s="351"/>
      <c r="F69" s="351"/>
      <c r="G69" s="263"/>
      <c r="H69" s="263"/>
      <c r="I69" s="263"/>
      <c r="J69" s="264"/>
      <c r="K69" s="264"/>
      <c r="L69" s="264"/>
      <c r="M69" s="264"/>
      <c r="N69" s="132"/>
      <c r="O69" s="210"/>
    </row>
    <row r="70" spans="2:15" ht="19.5" customHeight="1">
      <c r="B70" s="209"/>
      <c r="C70" s="265" t="s">
        <v>66</v>
      </c>
      <c r="D70" s="266"/>
      <c r="E70" s="266"/>
      <c r="F70" s="266"/>
      <c r="G70" s="263"/>
      <c r="H70" s="263"/>
      <c r="I70" s="263"/>
      <c r="J70" s="264"/>
      <c r="K70" s="264"/>
      <c r="L70" s="264"/>
      <c r="M70" s="264"/>
      <c r="N70" s="132"/>
      <c r="O70" s="210"/>
    </row>
    <row r="71" spans="2:15" ht="13.5" customHeight="1">
      <c r="B71" s="209"/>
      <c r="C71" s="267" t="s">
        <v>21</v>
      </c>
      <c r="D71" s="268"/>
      <c r="E71" s="370" t="s">
        <v>85</v>
      </c>
      <c r="F71" s="370"/>
      <c r="G71" s="370"/>
      <c r="H71" s="370"/>
      <c r="I71" s="370"/>
      <c r="J71" s="370"/>
      <c r="K71" s="370"/>
      <c r="L71" s="370"/>
      <c r="M71" s="370"/>
      <c r="N71" s="180"/>
      <c r="O71" s="210"/>
    </row>
    <row r="72" spans="2:15" ht="13.5" customHeight="1">
      <c r="B72" s="209"/>
      <c r="C72" s="267" t="s">
        <v>25</v>
      </c>
      <c r="D72" s="268"/>
      <c r="E72" s="355" t="s">
        <v>86</v>
      </c>
      <c r="F72" s="355"/>
      <c r="G72" s="355"/>
      <c r="H72" s="355"/>
      <c r="I72" s="355"/>
      <c r="J72" s="355"/>
      <c r="K72" s="355"/>
      <c r="L72" s="355"/>
      <c r="M72" s="355"/>
      <c r="N72" s="181"/>
      <c r="O72" s="210"/>
    </row>
    <row r="73" spans="2:15" ht="14.5">
      <c r="B73" s="209"/>
      <c r="C73" s="267" t="s">
        <v>53</v>
      </c>
      <c r="D73" s="268"/>
      <c r="E73" s="355" t="s">
        <v>87</v>
      </c>
      <c r="F73" s="335"/>
      <c r="G73" s="335"/>
      <c r="H73" s="335"/>
      <c r="I73" s="335"/>
      <c r="J73" s="335"/>
      <c r="K73" s="335"/>
      <c r="L73" s="335"/>
      <c r="M73" s="335"/>
      <c r="N73" s="179"/>
      <c r="O73" s="210"/>
    </row>
    <row r="74" spans="2:15" ht="14.5">
      <c r="B74" s="209"/>
      <c r="C74" s="368" t="s">
        <v>55</v>
      </c>
      <c r="D74" s="368"/>
      <c r="E74" s="355" t="s">
        <v>88</v>
      </c>
      <c r="F74" s="335"/>
      <c r="G74" s="335"/>
      <c r="H74" s="335"/>
      <c r="I74" s="335"/>
      <c r="J74" s="335"/>
      <c r="K74" s="335"/>
      <c r="L74" s="335"/>
      <c r="M74" s="335"/>
      <c r="N74" s="179"/>
      <c r="O74" s="210"/>
    </row>
    <row r="75" spans="2:15" ht="14.25" customHeight="1">
      <c r="B75" s="209"/>
      <c r="C75" s="367" t="s">
        <v>56</v>
      </c>
      <c r="D75" s="367"/>
      <c r="E75" s="355" t="s">
        <v>89</v>
      </c>
      <c r="F75" s="355"/>
      <c r="G75" s="355"/>
      <c r="H75" s="355"/>
      <c r="I75" s="355"/>
      <c r="J75" s="355"/>
      <c r="K75" s="355"/>
      <c r="L75" s="355"/>
      <c r="M75" s="355"/>
      <c r="N75" s="181"/>
      <c r="O75" s="210"/>
    </row>
    <row r="76" spans="2:15" ht="14.5">
      <c r="B76" s="209"/>
      <c r="C76" s="368" t="s">
        <v>57</v>
      </c>
      <c r="D76" s="368"/>
      <c r="E76" s="355"/>
      <c r="F76" s="335"/>
      <c r="G76" s="335"/>
      <c r="H76" s="335"/>
      <c r="I76" s="335"/>
      <c r="J76" s="335"/>
      <c r="K76" s="335"/>
      <c r="L76" s="335"/>
      <c r="M76" s="335"/>
      <c r="N76" s="179"/>
      <c r="O76" s="210"/>
    </row>
    <row r="77" spans="2:15" ht="15" customHeight="1">
      <c r="B77" s="209"/>
      <c r="C77" s="369" t="s">
        <v>26</v>
      </c>
      <c r="D77" s="369"/>
      <c r="E77" s="355" t="s">
        <v>90</v>
      </c>
      <c r="F77" s="335"/>
      <c r="G77" s="335"/>
      <c r="H77" s="335"/>
      <c r="I77" s="335"/>
      <c r="J77" s="335"/>
      <c r="K77" s="335"/>
      <c r="L77" s="335"/>
      <c r="M77" s="335"/>
      <c r="N77" s="179"/>
      <c r="O77" s="210"/>
    </row>
    <row r="78" spans="2:15" ht="14.5">
      <c r="B78" s="209"/>
      <c r="C78" s="266"/>
      <c r="D78" s="266"/>
      <c r="E78" s="269"/>
      <c r="F78" s="269"/>
      <c r="G78" s="243"/>
      <c r="H78" s="243"/>
      <c r="I78" s="243"/>
      <c r="J78" s="270"/>
      <c r="K78" s="270"/>
      <c r="L78" s="270"/>
      <c r="M78" s="270"/>
      <c r="N78" s="133"/>
      <c r="O78" s="210"/>
    </row>
    <row r="79" spans="2:15" ht="14.5" thickBot="1">
      <c r="B79" s="209"/>
      <c r="C79" s="271" t="s">
        <v>42</v>
      </c>
      <c r="D79" s="121"/>
      <c r="E79" s="121"/>
      <c r="F79" s="121"/>
      <c r="G79" s="119"/>
      <c r="H79" s="119"/>
      <c r="I79" s="119"/>
      <c r="J79" s="121"/>
      <c r="K79" s="121"/>
      <c r="L79" s="121"/>
      <c r="M79" s="121"/>
      <c r="N79" s="121"/>
      <c r="O79" s="210"/>
    </row>
    <row r="80" spans="2:15" ht="14.5" thickBot="1">
      <c r="B80" s="209"/>
      <c r="C80" s="242" t="s">
        <v>18</v>
      </c>
      <c r="D80" s="121"/>
      <c r="E80" s="156"/>
      <c r="F80" s="121"/>
      <c r="G80" s="242" t="s">
        <v>11</v>
      </c>
      <c r="H80" s="119"/>
      <c r="I80" s="159" t="s">
        <v>50</v>
      </c>
      <c r="J80" s="121"/>
      <c r="K80" s="121"/>
      <c r="L80" s="121"/>
      <c r="M80" s="121"/>
      <c r="N80" s="121"/>
      <c r="O80" s="210"/>
    </row>
    <row r="81" spans="2:15" ht="43" thickBot="1">
      <c r="B81" s="209"/>
      <c r="C81" s="341" t="s">
        <v>40</v>
      </c>
      <c r="D81" s="341"/>
      <c r="E81" s="342" t="s">
        <v>22</v>
      </c>
      <c r="F81" s="342"/>
      <c r="G81" s="260">
        <f>$G$57</f>
        <v>2021</v>
      </c>
      <c r="H81" s="261">
        <f>G81+1</f>
        <v>2022</v>
      </c>
      <c r="I81" s="261">
        <f>H81+1</f>
        <v>2023</v>
      </c>
      <c r="J81" s="261">
        <f>I81+1</f>
        <v>2024</v>
      </c>
      <c r="K81" s="261">
        <f>J81+1</f>
        <v>2025</v>
      </c>
      <c r="L81" s="261">
        <f>K81+1</f>
        <v>2026</v>
      </c>
      <c r="M81" s="262" t="s">
        <v>41</v>
      </c>
      <c r="N81" s="262" t="str">
        <f>CONCATENATE("Sum of Expenditures Prior to ",G$19)</f>
        <v>Sum of Expenditures Prior to 2021</v>
      </c>
      <c r="O81" s="210"/>
    </row>
    <row r="82" spans="2:15" ht="15" thickBot="1">
      <c r="B82" s="209"/>
      <c r="C82" s="272" t="s">
        <v>21</v>
      </c>
      <c r="D82" s="273"/>
      <c r="E82" s="153"/>
      <c r="F82" s="154"/>
      <c r="G82" s="155"/>
      <c r="H82" s="151"/>
      <c r="I82" s="152"/>
      <c r="J82" s="151"/>
      <c r="K82" s="151"/>
      <c r="L82" s="151"/>
      <c r="M82" s="151"/>
      <c r="N82" s="192"/>
      <c r="O82" s="210"/>
    </row>
    <row r="83" spans="2:15" ht="15" thickBot="1">
      <c r="B83" s="209"/>
      <c r="C83" s="272" t="s">
        <v>25</v>
      </c>
      <c r="D83" s="273"/>
      <c r="E83" s="153"/>
      <c r="F83" s="154"/>
      <c r="G83" s="155"/>
      <c r="H83" s="151"/>
      <c r="I83" s="152"/>
      <c r="J83" s="151"/>
      <c r="K83" s="151"/>
      <c r="L83" s="151"/>
      <c r="M83" s="151"/>
      <c r="N83" s="192"/>
      <c r="O83" s="210"/>
    </row>
    <row r="84" spans="2:15" ht="15" thickBot="1">
      <c r="B84" s="209"/>
      <c r="C84" s="272" t="s">
        <v>53</v>
      </c>
      <c r="D84" s="273"/>
      <c r="E84" s="153"/>
      <c r="F84" s="154"/>
      <c r="G84" s="155"/>
      <c r="H84" s="151"/>
      <c r="I84" s="152"/>
      <c r="J84" s="151"/>
      <c r="K84" s="151"/>
      <c r="L84" s="151"/>
      <c r="M84" s="151"/>
      <c r="N84" s="192"/>
      <c r="O84" s="210"/>
    </row>
    <row r="85" spans="2:15" ht="14.25" customHeight="1" thickBot="1">
      <c r="B85" s="209"/>
      <c r="C85" s="352" t="s">
        <v>55</v>
      </c>
      <c r="D85" s="353"/>
      <c r="E85" s="153"/>
      <c r="F85" s="154"/>
      <c r="G85" s="155"/>
      <c r="H85" s="151"/>
      <c r="I85" s="152"/>
      <c r="J85" s="151"/>
      <c r="K85" s="151"/>
      <c r="L85" s="151"/>
      <c r="M85" s="151"/>
      <c r="N85" s="192"/>
      <c r="O85" s="210"/>
    </row>
    <row r="86" spans="2:15" ht="15" customHeight="1" thickBot="1">
      <c r="B86" s="209"/>
      <c r="C86" s="356" t="s">
        <v>56</v>
      </c>
      <c r="D86" s="357"/>
      <c r="E86" s="153"/>
      <c r="F86" s="154"/>
      <c r="G86" s="155"/>
      <c r="H86" s="151"/>
      <c r="I86" s="152"/>
      <c r="J86" s="151"/>
      <c r="K86" s="151"/>
      <c r="L86" s="151"/>
      <c r="M86" s="151"/>
      <c r="N86" s="192"/>
      <c r="O86" s="210"/>
    </row>
    <row r="87" spans="2:15" ht="14.25" customHeight="1" thickBot="1">
      <c r="B87" s="209"/>
      <c r="C87" s="352" t="s">
        <v>57</v>
      </c>
      <c r="D87" s="353"/>
      <c r="E87" s="153"/>
      <c r="F87" s="154"/>
      <c r="G87" s="155"/>
      <c r="H87" s="151"/>
      <c r="I87" s="152"/>
      <c r="J87" s="151"/>
      <c r="K87" s="151"/>
      <c r="L87" s="151"/>
      <c r="M87" s="151"/>
      <c r="N87" s="192"/>
      <c r="O87" s="210"/>
    </row>
    <row r="88" spans="2:15" ht="15" thickBot="1">
      <c r="B88" s="209"/>
      <c r="C88" s="358" t="s">
        <v>26</v>
      </c>
      <c r="D88" s="359"/>
      <c r="E88" s="153"/>
      <c r="F88" s="154"/>
      <c r="G88" s="155"/>
      <c r="H88" s="151"/>
      <c r="I88" s="152"/>
      <c r="J88" s="151"/>
      <c r="K88" s="151"/>
      <c r="L88" s="151"/>
      <c r="M88" s="151"/>
      <c r="N88" s="192"/>
      <c r="O88" s="210"/>
    </row>
    <row r="89" spans="2:15" ht="14">
      <c r="B89" s="209"/>
      <c r="C89" s="119"/>
      <c r="D89" s="119"/>
      <c r="E89" s="119"/>
      <c r="F89" s="119"/>
      <c r="G89" s="119"/>
      <c r="H89" s="119"/>
      <c r="I89" s="119"/>
      <c r="J89" s="121"/>
      <c r="K89" s="121"/>
      <c r="L89" s="121"/>
      <c r="M89" s="121"/>
      <c r="N89" s="121"/>
      <c r="O89" s="210"/>
    </row>
    <row r="90" spans="2:15" ht="14.5" thickBot="1">
      <c r="B90" s="209"/>
      <c r="C90" s="271" t="s">
        <v>45</v>
      </c>
      <c r="D90" s="258"/>
      <c r="E90" s="121"/>
      <c r="F90" s="121"/>
      <c r="G90" s="119"/>
      <c r="H90" s="119"/>
      <c r="I90" s="119"/>
      <c r="J90" s="121"/>
      <c r="K90" s="121"/>
      <c r="L90" s="121"/>
      <c r="M90" s="121"/>
      <c r="N90" s="121"/>
      <c r="O90" s="210"/>
    </row>
    <row r="91" spans="2:15" ht="14.5" thickBot="1">
      <c r="B91" s="209"/>
      <c r="C91" s="242" t="s">
        <v>18</v>
      </c>
      <c r="D91" s="258"/>
      <c r="E91" s="156"/>
      <c r="F91" s="121"/>
      <c r="G91" s="242" t="s">
        <v>11</v>
      </c>
      <c r="H91" s="119"/>
      <c r="I91" s="160" t="s">
        <v>50</v>
      </c>
      <c r="J91" s="121"/>
      <c r="K91" s="121"/>
      <c r="L91" s="121"/>
      <c r="M91" s="121"/>
      <c r="N91" s="121"/>
      <c r="O91" s="210"/>
    </row>
    <row r="92" spans="2:15" ht="43" thickBot="1">
      <c r="B92" s="209"/>
      <c r="C92" s="341" t="s">
        <v>40</v>
      </c>
      <c r="D92" s="341"/>
      <c r="E92" s="342" t="s">
        <v>22</v>
      </c>
      <c r="F92" s="342"/>
      <c r="G92" s="260">
        <f>$G$57</f>
        <v>2021</v>
      </c>
      <c r="H92" s="261">
        <f>G92+1</f>
        <v>2022</v>
      </c>
      <c r="I92" s="261">
        <f>H92+1</f>
        <v>2023</v>
      </c>
      <c r="J92" s="261">
        <f>I92+1</f>
        <v>2024</v>
      </c>
      <c r="K92" s="261">
        <f>J92+1</f>
        <v>2025</v>
      </c>
      <c r="L92" s="261">
        <f>K92+1</f>
        <v>2026</v>
      </c>
      <c r="M92" s="262" t="s">
        <v>41</v>
      </c>
      <c r="N92" s="262" t="str">
        <f>CONCATENATE("Sum of Expenditures Prior to ",G$19)</f>
        <v>Sum of Expenditures Prior to 2021</v>
      </c>
      <c r="O92" s="210"/>
    </row>
    <row r="93" spans="2:15" ht="15" thickBot="1">
      <c r="B93" s="209"/>
      <c r="C93" s="272" t="s">
        <v>21</v>
      </c>
      <c r="D93" s="273"/>
      <c r="E93" s="153"/>
      <c r="F93" s="154"/>
      <c r="G93" s="155"/>
      <c r="H93" s="151"/>
      <c r="I93" s="152"/>
      <c r="J93" s="151"/>
      <c r="K93" s="151"/>
      <c r="L93" s="151"/>
      <c r="M93" s="151"/>
      <c r="N93" s="192"/>
      <c r="O93" s="210"/>
    </row>
    <row r="94" spans="2:15" ht="15" thickBot="1">
      <c r="B94" s="209"/>
      <c r="C94" s="272" t="s">
        <v>25</v>
      </c>
      <c r="D94" s="273"/>
      <c r="E94" s="153"/>
      <c r="F94" s="154"/>
      <c r="G94" s="155"/>
      <c r="H94" s="151"/>
      <c r="I94" s="152"/>
      <c r="J94" s="151"/>
      <c r="K94" s="151"/>
      <c r="L94" s="151"/>
      <c r="M94" s="151"/>
      <c r="N94" s="192"/>
      <c r="O94" s="210"/>
    </row>
    <row r="95" spans="2:15" ht="15" thickBot="1">
      <c r="B95" s="209"/>
      <c r="C95" s="272" t="s">
        <v>53</v>
      </c>
      <c r="D95" s="273"/>
      <c r="E95" s="153"/>
      <c r="F95" s="154"/>
      <c r="G95" s="155"/>
      <c r="H95" s="151"/>
      <c r="I95" s="152"/>
      <c r="J95" s="151"/>
      <c r="K95" s="151"/>
      <c r="L95" s="151"/>
      <c r="M95" s="151"/>
      <c r="N95" s="192"/>
      <c r="O95" s="210"/>
    </row>
    <row r="96" spans="2:15" ht="15" thickBot="1">
      <c r="B96" s="209"/>
      <c r="C96" s="352" t="s">
        <v>55</v>
      </c>
      <c r="D96" s="353"/>
      <c r="E96" s="153"/>
      <c r="F96" s="154"/>
      <c r="G96" s="155"/>
      <c r="H96" s="151"/>
      <c r="I96" s="152"/>
      <c r="J96" s="151"/>
      <c r="K96" s="151"/>
      <c r="L96" s="151"/>
      <c r="M96" s="151"/>
      <c r="N96" s="192"/>
      <c r="O96" s="210"/>
    </row>
    <row r="97" spans="2:15" ht="15" thickBot="1">
      <c r="B97" s="209"/>
      <c r="C97" s="356" t="s">
        <v>56</v>
      </c>
      <c r="D97" s="357"/>
      <c r="E97" s="153"/>
      <c r="F97" s="154"/>
      <c r="G97" s="155"/>
      <c r="H97" s="151"/>
      <c r="I97" s="152"/>
      <c r="J97" s="151"/>
      <c r="K97" s="151"/>
      <c r="L97" s="151"/>
      <c r="M97" s="151"/>
      <c r="N97" s="192"/>
      <c r="O97" s="210"/>
    </row>
    <row r="98" spans="2:15" ht="15" thickBot="1">
      <c r="B98" s="209"/>
      <c r="C98" s="352" t="s">
        <v>57</v>
      </c>
      <c r="D98" s="353"/>
      <c r="E98" s="153"/>
      <c r="F98" s="154"/>
      <c r="G98" s="155"/>
      <c r="H98" s="151"/>
      <c r="I98" s="152"/>
      <c r="J98" s="151"/>
      <c r="K98" s="151"/>
      <c r="L98" s="151"/>
      <c r="M98" s="151"/>
      <c r="N98" s="192"/>
      <c r="O98" s="210"/>
    </row>
    <row r="99" spans="2:15" ht="15" thickBot="1">
      <c r="B99" s="209"/>
      <c r="C99" s="358" t="s">
        <v>26</v>
      </c>
      <c r="D99" s="359"/>
      <c r="E99" s="153"/>
      <c r="F99" s="154"/>
      <c r="G99" s="155"/>
      <c r="H99" s="151"/>
      <c r="I99" s="152"/>
      <c r="J99" s="151"/>
      <c r="K99" s="151"/>
      <c r="L99" s="151"/>
      <c r="M99" s="151"/>
      <c r="N99" s="192"/>
      <c r="O99" s="210"/>
    </row>
    <row r="100" spans="2:15" ht="14" hidden="1">
      <c r="B100" s="209"/>
      <c r="C100" s="119"/>
      <c r="D100" s="119"/>
      <c r="E100" s="119"/>
      <c r="F100" s="119"/>
      <c r="G100" s="119"/>
      <c r="H100" s="119"/>
      <c r="I100" s="119"/>
      <c r="J100" s="121"/>
      <c r="K100" s="121"/>
      <c r="L100" s="121"/>
      <c r="M100" s="121"/>
      <c r="N100" s="121"/>
      <c r="O100" s="210"/>
    </row>
    <row r="101" spans="2:15" ht="14.5" hidden="1" thickBot="1">
      <c r="B101" s="209"/>
      <c r="C101" s="271" t="s">
        <v>46</v>
      </c>
      <c r="D101" s="258"/>
      <c r="E101" s="121"/>
      <c r="F101" s="121"/>
      <c r="G101" s="119"/>
      <c r="H101" s="119"/>
      <c r="I101" s="119"/>
      <c r="J101" s="121"/>
      <c r="K101" s="121"/>
      <c r="L101" s="121"/>
      <c r="M101" s="121"/>
      <c r="N101" s="121"/>
      <c r="O101" s="210"/>
    </row>
    <row r="102" spans="2:15" ht="14.5" hidden="1" thickBot="1">
      <c r="B102" s="209"/>
      <c r="C102" s="242" t="s">
        <v>18</v>
      </c>
      <c r="D102" s="258"/>
      <c r="E102" s="156"/>
      <c r="F102" s="121"/>
      <c r="G102" s="242" t="s">
        <v>11</v>
      </c>
      <c r="H102" s="119"/>
      <c r="I102" s="160" t="s">
        <v>50</v>
      </c>
      <c r="J102" s="121"/>
      <c r="K102" s="121"/>
      <c r="L102" s="121"/>
      <c r="M102" s="121"/>
      <c r="N102" s="121"/>
      <c r="O102" s="210"/>
    </row>
    <row r="103" spans="2:15" ht="43" hidden="1" thickBot="1">
      <c r="B103" s="209"/>
      <c r="C103" s="341" t="s">
        <v>40</v>
      </c>
      <c r="D103" s="341"/>
      <c r="E103" s="342" t="s">
        <v>22</v>
      </c>
      <c r="F103" s="342"/>
      <c r="G103" s="260">
        <f>$G$57</f>
        <v>2021</v>
      </c>
      <c r="H103" s="261">
        <f>G103+1</f>
        <v>2022</v>
      </c>
      <c r="I103" s="261">
        <f>H103+1</f>
        <v>2023</v>
      </c>
      <c r="J103" s="261">
        <f>I103+1</f>
        <v>2024</v>
      </c>
      <c r="K103" s="261"/>
      <c r="L103" s="261"/>
      <c r="M103" s="262" t="s">
        <v>41</v>
      </c>
      <c r="N103" s="262" t="str">
        <f>CONCATENATE("Sum of Expenditures Prior to ",G$19)</f>
        <v>Sum of Expenditures Prior to 2021</v>
      </c>
      <c r="O103" s="210"/>
    </row>
    <row r="104" spans="2:15" ht="15" hidden="1" thickBot="1">
      <c r="B104" s="209"/>
      <c r="C104" s="272" t="s">
        <v>21</v>
      </c>
      <c r="D104" s="273"/>
      <c r="E104" s="153"/>
      <c r="F104" s="154"/>
      <c r="G104" s="155"/>
      <c r="H104" s="151"/>
      <c r="I104" s="152"/>
      <c r="J104" s="151"/>
      <c r="K104" s="151"/>
      <c r="L104" s="151"/>
      <c r="M104" s="151"/>
      <c r="N104" s="192"/>
      <c r="O104" s="210"/>
    </row>
    <row r="105" spans="2:15" ht="15" hidden="1" thickBot="1">
      <c r="B105" s="209"/>
      <c r="C105" s="272" t="s">
        <v>25</v>
      </c>
      <c r="D105" s="273"/>
      <c r="E105" s="153"/>
      <c r="F105" s="154"/>
      <c r="G105" s="155"/>
      <c r="H105" s="151"/>
      <c r="I105" s="152"/>
      <c r="J105" s="151"/>
      <c r="K105" s="151"/>
      <c r="L105" s="151"/>
      <c r="M105" s="151"/>
      <c r="N105" s="192"/>
      <c r="O105" s="210"/>
    </row>
    <row r="106" spans="2:15" ht="15" hidden="1" thickBot="1">
      <c r="B106" s="209"/>
      <c r="C106" s="272" t="s">
        <v>53</v>
      </c>
      <c r="D106" s="273"/>
      <c r="E106" s="153"/>
      <c r="F106" s="154"/>
      <c r="G106" s="155"/>
      <c r="H106" s="151"/>
      <c r="I106" s="152"/>
      <c r="J106" s="151"/>
      <c r="K106" s="151"/>
      <c r="L106" s="151"/>
      <c r="M106" s="151"/>
      <c r="N106" s="192"/>
      <c r="O106" s="210"/>
    </row>
    <row r="107" spans="2:15" ht="15" hidden="1" thickBot="1">
      <c r="B107" s="209"/>
      <c r="C107" s="352" t="s">
        <v>55</v>
      </c>
      <c r="D107" s="353"/>
      <c r="E107" s="153"/>
      <c r="F107" s="154"/>
      <c r="G107" s="155"/>
      <c r="H107" s="151"/>
      <c r="I107" s="152"/>
      <c r="J107" s="151"/>
      <c r="K107" s="151"/>
      <c r="L107" s="151"/>
      <c r="M107" s="151"/>
      <c r="N107" s="192"/>
      <c r="O107" s="210"/>
    </row>
    <row r="108" spans="2:15" ht="15" hidden="1" thickBot="1">
      <c r="B108" s="209"/>
      <c r="C108" s="356" t="s">
        <v>56</v>
      </c>
      <c r="D108" s="357"/>
      <c r="E108" s="153"/>
      <c r="F108" s="154"/>
      <c r="G108" s="155"/>
      <c r="H108" s="151"/>
      <c r="I108" s="152"/>
      <c r="J108" s="151"/>
      <c r="K108" s="151"/>
      <c r="L108" s="151"/>
      <c r="M108" s="151"/>
      <c r="N108" s="192"/>
      <c r="O108" s="210"/>
    </row>
    <row r="109" spans="2:15" ht="15" hidden="1" thickBot="1">
      <c r="B109" s="209"/>
      <c r="C109" s="352" t="s">
        <v>57</v>
      </c>
      <c r="D109" s="353"/>
      <c r="E109" s="153"/>
      <c r="F109" s="154"/>
      <c r="G109" s="155"/>
      <c r="H109" s="151"/>
      <c r="I109" s="152"/>
      <c r="J109" s="151"/>
      <c r="K109" s="151"/>
      <c r="L109" s="151"/>
      <c r="M109" s="151"/>
      <c r="N109" s="192"/>
      <c r="O109" s="210"/>
    </row>
    <row r="110" spans="2:15" ht="15" hidden="1" thickBot="1">
      <c r="B110" s="209"/>
      <c r="C110" s="358" t="s">
        <v>26</v>
      </c>
      <c r="D110" s="359"/>
      <c r="E110" s="153"/>
      <c r="F110" s="154"/>
      <c r="G110" s="155"/>
      <c r="H110" s="151"/>
      <c r="I110" s="152"/>
      <c r="J110" s="151"/>
      <c r="K110" s="151"/>
      <c r="L110" s="151"/>
      <c r="M110" s="151"/>
      <c r="N110" s="192"/>
      <c r="O110" s="210"/>
    </row>
    <row r="111" spans="2:15" ht="14" hidden="1">
      <c r="B111" s="209"/>
      <c r="C111" s="119"/>
      <c r="D111" s="119"/>
      <c r="E111" s="119"/>
      <c r="F111" s="119"/>
      <c r="G111" s="119"/>
      <c r="H111" s="119"/>
      <c r="I111" s="119"/>
      <c r="J111" s="121"/>
      <c r="K111" s="121"/>
      <c r="L111" s="121"/>
      <c r="M111" s="121"/>
      <c r="N111" s="121"/>
      <c r="O111" s="210"/>
    </row>
    <row r="112" spans="2:15" ht="13.5" hidden="1" thickBot="1">
      <c r="B112" s="209"/>
      <c r="C112" s="274" t="s">
        <v>47</v>
      </c>
      <c r="D112" s="234"/>
      <c r="E112" s="116"/>
      <c r="F112" s="116"/>
      <c r="G112" s="125"/>
      <c r="H112" s="125"/>
      <c r="I112" s="125"/>
      <c r="J112" s="116"/>
      <c r="K112" s="116"/>
      <c r="L112" s="116"/>
      <c r="M112" s="116"/>
      <c r="N112" s="116"/>
      <c r="O112" s="210"/>
    </row>
    <row r="113" spans="2:15" ht="14.5" hidden="1" thickBot="1">
      <c r="B113" s="209"/>
      <c r="C113" s="275" t="s">
        <v>18</v>
      </c>
      <c r="D113" s="234"/>
      <c r="E113" s="172"/>
      <c r="F113" s="116"/>
      <c r="G113" s="242" t="s">
        <v>11</v>
      </c>
      <c r="H113" s="125"/>
      <c r="I113" s="173" t="s">
        <v>50</v>
      </c>
      <c r="J113" s="116"/>
      <c r="K113" s="116"/>
      <c r="L113" s="116"/>
      <c r="M113" s="116"/>
      <c r="N113" s="116"/>
      <c r="O113" s="210"/>
    </row>
    <row r="114" spans="2:15" ht="42.5" hidden="1" thickBot="1">
      <c r="B114" s="209"/>
      <c r="C114" s="341" t="s">
        <v>40</v>
      </c>
      <c r="D114" s="341"/>
      <c r="E114" s="342" t="s">
        <v>22</v>
      </c>
      <c r="F114" s="342"/>
      <c r="G114" s="279">
        <f>$G$57</f>
        <v>2021</v>
      </c>
      <c r="H114" s="280">
        <f>G114+1</f>
        <v>2022</v>
      </c>
      <c r="I114" s="280">
        <f>H114+1</f>
        <v>2023</v>
      </c>
      <c r="J114" s="280">
        <f>I114+1</f>
        <v>2024</v>
      </c>
      <c r="K114" s="280"/>
      <c r="L114" s="280"/>
      <c r="M114" s="281" t="s">
        <v>41</v>
      </c>
      <c r="N114" s="262" t="str">
        <f>CONCATENATE("Sum of Expenditures Prior to ",G$19)</f>
        <v>Sum of Expenditures Prior to 2021</v>
      </c>
      <c r="O114" s="210"/>
    </row>
    <row r="115" spans="2:15" ht="15" hidden="1" thickBot="1">
      <c r="B115" s="209"/>
      <c r="C115" s="276" t="s">
        <v>21</v>
      </c>
      <c r="D115" s="277"/>
      <c r="E115" s="170"/>
      <c r="F115" s="171"/>
      <c r="G115" s="155"/>
      <c r="H115" s="151"/>
      <c r="I115" s="152"/>
      <c r="J115" s="151"/>
      <c r="K115" s="151"/>
      <c r="L115" s="151"/>
      <c r="M115" s="151"/>
      <c r="N115" s="192"/>
      <c r="O115" s="210"/>
    </row>
    <row r="116" spans="2:15" ht="15" hidden="1" thickBot="1">
      <c r="B116" s="209"/>
      <c r="C116" s="276" t="s">
        <v>25</v>
      </c>
      <c r="D116" s="277"/>
      <c r="E116" s="170"/>
      <c r="F116" s="171"/>
      <c r="G116" s="155"/>
      <c r="H116" s="151"/>
      <c r="I116" s="152"/>
      <c r="J116" s="151"/>
      <c r="K116" s="151"/>
      <c r="L116" s="151"/>
      <c r="M116" s="151"/>
      <c r="N116" s="192"/>
      <c r="O116" s="210"/>
    </row>
    <row r="117" spans="2:15" ht="15" hidden="1" thickBot="1">
      <c r="B117" s="209"/>
      <c r="C117" s="276" t="s">
        <v>53</v>
      </c>
      <c r="D117" s="277"/>
      <c r="E117" s="170"/>
      <c r="F117" s="171"/>
      <c r="G117" s="155"/>
      <c r="H117" s="151"/>
      <c r="I117" s="152"/>
      <c r="J117" s="151"/>
      <c r="K117" s="151"/>
      <c r="L117" s="151"/>
      <c r="M117" s="151"/>
      <c r="N117" s="192"/>
      <c r="O117" s="210"/>
    </row>
    <row r="118" spans="2:15" ht="15" hidden="1" thickBot="1">
      <c r="B118" s="209"/>
      <c r="C118" s="343" t="s">
        <v>55</v>
      </c>
      <c r="D118" s="344"/>
      <c r="E118" s="170"/>
      <c r="F118" s="171"/>
      <c r="G118" s="155"/>
      <c r="H118" s="151"/>
      <c r="I118" s="152"/>
      <c r="J118" s="151"/>
      <c r="K118" s="151"/>
      <c r="L118" s="151"/>
      <c r="M118" s="151"/>
      <c r="N118" s="192"/>
      <c r="O118" s="210"/>
    </row>
    <row r="119" spans="2:15" ht="15" hidden="1" thickBot="1">
      <c r="B119" s="209"/>
      <c r="C119" s="345" t="s">
        <v>56</v>
      </c>
      <c r="D119" s="346"/>
      <c r="E119" s="170"/>
      <c r="F119" s="171"/>
      <c r="G119" s="155"/>
      <c r="H119" s="151"/>
      <c r="I119" s="152"/>
      <c r="J119" s="151"/>
      <c r="K119" s="151"/>
      <c r="L119" s="151"/>
      <c r="M119" s="151"/>
      <c r="N119" s="192"/>
      <c r="O119" s="210"/>
    </row>
    <row r="120" spans="2:15" ht="15" hidden="1" thickBot="1">
      <c r="B120" s="209"/>
      <c r="C120" s="343" t="s">
        <v>57</v>
      </c>
      <c r="D120" s="344"/>
      <c r="E120" s="170"/>
      <c r="F120" s="171"/>
      <c r="G120" s="155"/>
      <c r="H120" s="151"/>
      <c r="I120" s="152"/>
      <c r="J120" s="151"/>
      <c r="K120" s="151"/>
      <c r="L120" s="151"/>
      <c r="M120" s="151"/>
      <c r="N120" s="192"/>
      <c r="O120" s="210"/>
    </row>
    <row r="121" spans="2:15" ht="15" hidden="1" thickBot="1">
      <c r="B121" s="209"/>
      <c r="C121" s="347" t="s">
        <v>26</v>
      </c>
      <c r="D121" s="348"/>
      <c r="E121" s="170"/>
      <c r="F121" s="171"/>
      <c r="G121" s="155"/>
      <c r="H121" s="151"/>
      <c r="I121" s="152"/>
      <c r="J121" s="151"/>
      <c r="K121" s="151"/>
      <c r="L121" s="151"/>
      <c r="M121" s="151"/>
      <c r="N121" s="192"/>
      <c r="O121" s="210"/>
    </row>
    <row r="122" spans="2:15" ht="13.5" hidden="1">
      <c r="B122" s="209"/>
      <c r="C122" s="278"/>
      <c r="D122" s="278"/>
      <c r="E122" s="116"/>
      <c r="F122" s="116"/>
      <c r="G122" s="125"/>
      <c r="H122" s="125"/>
      <c r="I122" s="125"/>
      <c r="J122" s="116"/>
      <c r="K122" s="116"/>
      <c r="L122" s="116"/>
      <c r="M122" s="116"/>
      <c r="N122" s="116"/>
      <c r="O122" s="210"/>
    </row>
    <row r="123" spans="2:15" ht="13.5" hidden="1" thickBot="1">
      <c r="B123" s="209"/>
      <c r="C123" s="274" t="s">
        <v>58</v>
      </c>
      <c r="D123" s="234"/>
      <c r="E123" s="116"/>
      <c r="F123" s="116"/>
      <c r="G123" s="125"/>
      <c r="H123" s="125"/>
      <c r="I123" s="125"/>
      <c r="J123" s="116"/>
      <c r="K123" s="116"/>
      <c r="L123" s="116"/>
      <c r="M123" s="116"/>
      <c r="N123" s="116"/>
      <c r="O123" s="210"/>
    </row>
    <row r="124" spans="2:15" ht="14.5" hidden="1" thickBot="1">
      <c r="B124" s="209"/>
      <c r="C124" s="275" t="s">
        <v>18</v>
      </c>
      <c r="D124" s="234"/>
      <c r="E124" s="172"/>
      <c r="F124" s="116"/>
      <c r="G124" s="242" t="s">
        <v>11</v>
      </c>
      <c r="H124" s="125"/>
      <c r="I124" s="173" t="s">
        <v>50</v>
      </c>
      <c r="J124" s="116"/>
      <c r="K124" s="116"/>
      <c r="L124" s="116"/>
      <c r="M124" s="116"/>
      <c r="N124" s="116"/>
      <c r="O124" s="210"/>
    </row>
    <row r="125" spans="2:15" ht="42.5" hidden="1" thickBot="1">
      <c r="B125" s="209"/>
      <c r="C125" s="341" t="s">
        <v>40</v>
      </c>
      <c r="D125" s="341"/>
      <c r="E125" s="342" t="s">
        <v>22</v>
      </c>
      <c r="F125" s="342"/>
      <c r="G125" s="279">
        <f>$G$57</f>
        <v>2021</v>
      </c>
      <c r="H125" s="280">
        <f>G125+1</f>
        <v>2022</v>
      </c>
      <c r="I125" s="280">
        <f>H125+1</f>
        <v>2023</v>
      </c>
      <c r="J125" s="280">
        <f>I125+1</f>
        <v>2024</v>
      </c>
      <c r="K125" s="280"/>
      <c r="L125" s="280"/>
      <c r="M125" s="281" t="s">
        <v>41</v>
      </c>
      <c r="N125" s="262" t="str">
        <f>CONCATENATE("Sum of Expenditures Prior to ",G$19)</f>
        <v>Sum of Expenditures Prior to 2021</v>
      </c>
      <c r="O125" s="210"/>
    </row>
    <row r="126" spans="2:15" ht="15" hidden="1" thickBot="1">
      <c r="B126" s="209"/>
      <c r="C126" s="276" t="s">
        <v>21</v>
      </c>
      <c r="D126" s="277"/>
      <c r="E126" s="170"/>
      <c r="F126" s="171"/>
      <c r="G126" s="155"/>
      <c r="H126" s="151"/>
      <c r="I126" s="152"/>
      <c r="J126" s="151"/>
      <c r="K126" s="151"/>
      <c r="L126" s="151"/>
      <c r="M126" s="151"/>
      <c r="N126" s="192"/>
      <c r="O126" s="210"/>
    </row>
    <row r="127" spans="2:15" ht="15" hidden="1" thickBot="1">
      <c r="B127" s="209"/>
      <c r="C127" s="276" t="s">
        <v>25</v>
      </c>
      <c r="D127" s="277"/>
      <c r="E127" s="170"/>
      <c r="F127" s="171"/>
      <c r="G127" s="155"/>
      <c r="H127" s="151"/>
      <c r="I127" s="152"/>
      <c r="J127" s="151"/>
      <c r="K127" s="151"/>
      <c r="L127" s="151"/>
      <c r="M127" s="151"/>
      <c r="N127" s="192"/>
      <c r="O127" s="210"/>
    </row>
    <row r="128" spans="2:15" ht="15" hidden="1" thickBot="1">
      <c r="B128" s="209"/>
      <c r="C128" s="276" t="s">
        <v>53</v>
      </c>
      <c r="D128" s="277"/>
      <c r="E128" s="170"/>
      <c r="F128" s="171"/>
      <c r="G128" s="155"/>
      <c r="H128" s="151"/>
      <c r="I128" s="152"/>
      <c r="J128" s="151"/>
      <c r="K128" s="151"/>
      <c r="L128" s="151"/>
      <c r="M128" s="151"/>
      <c r="N128" s="192"/>
      <c r="O128" s="210"/>
    </row>
    <row r="129" spans="2:15" ht="15" hidden="1" thickBot="1">
      <c r="B129" s="209"/>
      <c r="C129" s="343" t="s">
        <v>55</v>
      </c>
      <c r="D129" s="344"/>
      <c r="E129" s="170"/>
      <c r="F129" s="171"/>
      <c r="G129" s="155"/>
      <c r="H129" s="151"/>
      <c r="I129" s="152"/>
      <c r="J129" s="151"/>
      <c r="K129" s="151"/>
      <c r="L129" s="151"/>
      <c r="M129" s="151"/>
      <c r="N129" s="192"/>
      <c r="O129" s="210"/>
    </row>
    <row r="130" spans="2:15" ht="15" hidden="1" thickBot="1">
      <c r="B130" s="209"/>
      <c r="C130" s="345" t="s">
        <v>56</v>
      </c>
      <c r="D130" s="346"/>
      <c r="E130" s="170"/>
      <c r="F130" s="171"/>
      <c r="G130" s="155"/>
      <c r="H130" s="151"/>
      <c r="I130" s="152"/>
      <c r="J130" s="151"/>
      <c r="K130" s="151"/>
      <c r="L130" s="151"/>
      <c r="M130" s="151"/>
      <c r="N130" s="192"/>
      <c r="O130" s="210"/>
    </row>
    <row r="131" spans="2:15" ht="15" hidden="1" thickBot="1">
      <c r="B131" s="209"/>
      <c r="C131" s="343" t="s">
        <v>57</v>
      </c>
      <c r="D131" s="344"/>
      <c r="E131" s="170"/>
      <c r="F131" s="171"/>
      <c r="G131" s="155"/>
      <c r="H131" s="151"/>
      <c r="I131" s="152"/>
      <c r="J131" s="151"/>
      <c r="K131" s="151"/>
      <c r="L131" s="151"/>
      <c r="M131" s="151"/>
      <c r="N131" s="192"/>
      <c r="O131" s="210"/>
    </row>
    <row r="132" spans="2:15" ht="15" hidden="1" thickBot="1">
      <c r="B132" s="209"/>
      <c r="C132" s="347" t="s">
        <v>26</v>
      </c>
      <c r="D132" s="348"/>
      <c r="E132" s="170"/>
      <c r="F132" s="171"/>
      <c r="G132" s="155"/>
      <c r="H132" s="151"/>
      <c r="I132" s="152"/>
      <c r="J132" s="151"/>
      <c r="K132" s="151"/>
      <c r="L132" s="151"/>
      <c r="M132" s="151"/>
      <c r="N132" s="192"/>
      <c r="O132" s="210"/>
    </row>
    <row r="133" spans="2:15" ht="13.5" hidden="1">
      <c r="B133" s="209"/>
      <c r="C133" s="278"/>
      <c r="D133" s="278"/>
      <c r="E133" s="116"/>
      <c r="F133" s="116"/>
      <c r="G133" s="125"/>
      <c r="H133" s="125"/>
      <c r="I133" s="125"/>
      <c r="J133" s="116"/>
      <c r="K133" s="116"/>
      <c r="L133" s="116"/>
      <c r="M133" s="116"/>
      <c r="N133" s="116"/>
      <c r="O133" s="210"/>
    </row>
    <row r="134" spans="2:15" ht="13.5" hidden="1" thickBot="1">
      <c r="B134" s="209"/>
      <c r="C134" s="274" t="s">
        <v>59</v>
      </c>
      <c r="D134" s="234"/>
      <c r="E134" s="116"/>
      <c r="F134" s="116"/>
      <c r="G134" s="125"/>
      <c r="H134" s="125"/>
      <c r="I134" s="125"/>
      <c r="J134" s="116"/>
      <c r="K134" s="116"/>
      <c r="L134" s="116"/>
      <c r="M134" s="116"/>
      <c r="N134" s="116"/>
      <c r="O134" s="210"/>
    </row>
    <row r="135" spans="2:15" ht="14.5" hidden="1" thickBot="1">
      <c r="B135" s="209"/>
      <c r="C135" s="275" t="s">
        <v>18</v>
      </c>
      <c r="D135" s="234"/>
      <c r="E135" s="172"/>
      <c r="F135" s="116"/>
      <c r="G135" s="242" t="s">
        <v>11</v>
      </c>
      <c r="H135" s="125"/>
      <c r="I135" s="173" t="s">
        <v>50</v>
      </c>
      <c r="J135" s="116"/>
      <c r="K135" s="116"/>
      <c r="L135" s="116"/>
      <c r="M135" s="116"/>
      <c r="N135" s="116"/>
      <c r="O135" s="210"/>
    </row>
    <row r="136" spans="2:15" ht="42.5" hidden="1" thickBot="1">
      <c r="B136" s="209"/>
      <c r="C136" s="341" t="s">
        <v>40</v>
      </c>
      <c r="D136" s="341"/>
      <c r="E136" s="342" t="s">
        <v>22</v>
      </c>
      <c r="F136" s="342"/>
      <c r="G136" s="279">
        <f>$G$57</f>
        <v>2021</v>
      </c>
      <c r="H136" s="280">
        <f>G136+1</f>
        <v>2022</v>
      </c>
      <c r="I136" s="280">
        <f>H136+1</f>
        <v>2023</v>
      </c>
      <c r="J136" s="280">
        <f>I136+1</f>
        <v>2024</v>
      </c>
      <c r="K136" s="280"/>
      <c r="L136" s="280"/>
      <c r="M136" s="281" t="s">
        <v>41</v>
      </c>
      <c r="N136" s="262" t="str">
        <f>CONCATENATE("Sum of Expenditures Prior to ",G$19)</f>
        <v>Sum of Expenditures Prior to 2021</v>
      </c>
      <c r="O136" s="210"/>
    </row>
    <row r="137" spans="2:15" ht="15" hidden="1" thickBot="1">
      <c r="B137" s="209"/>
      <c r="C137" s="276" t="s">
        <v>21</v>
      </c>
      <c r="D137" s="277"/>
      <c r="E137" s="170"/>
      <c r="F137" s="171"/>
      <c r="G137" s="155"/>
      <c r="H137" s="151"/>
      <c r="I137" s="152"/>
      <c r="J137" s="151"/>
      <c r="K137" s="151"/>
      <c r="L137" s="151"/>
      <c r="M137" s="151"/>
      <c r="N137" s="192"/>
      <c r="O137" s="210"/>
    </row>
    <row r="138" spans="2:15" ht="15" hidden="1" thickBot="1">
      <c r="B138" s="209"/>
      <c r="C138" s="276" t="s">
        <v>25</v>
      </c>
      <c r="D138" s="277"/>
      <c r="E138" s="170"/>
      <c r="F138" s="171"/>
      <c r="G138" s="155"/>
      <c r="H138" s="151"/>
      <c r="I138" s="152"/>
      <c r="J138" s="151"/>
      <c r="K138" s="151"/>
      <c r="L138" s="151"/>
      <c r="M138" s="151"/>
      <c r="N138" s="192"/>
      <c r="O138" s="210"/>
    </row>
    <row r="139" spans="2:15" ht="15" hidden="1" thickBot="1">
      <c r="B139" s="209"/>
      <c r="C139" s="276" t="s">
        <v>53</v>
      </c>
      <c r="D139" s="277"/>
      <c r="E139" s="170"/>
      <c r="F139" s="171"/>
      <c r="G139" s="155"/>
      <c r="H139" s="151"/>
      <c r="I139" s="152"/>
      <c r="J139" s="151"/>
      <c r="K139" s="151"/>
      <c r="L139" s="151"/>
      <c r="M139" s="151"/>
      <c r="N139" s="192"/>
      <c r="O139" s="210"/>
    </row>
    <row r="140" spans="2:15" ht="15" hidden="1" thickBot="1">
      <c r="B140" s="209"/>
      <c r="C140" s="343" t="s">
        <v>55</v>
      </c>
      <c r="D140" s="344"/>
      <c r="E140" s="170"/>
      <c r="F140" s="171"/>
      <c r="G140" s="155"/>
      <c r="H140" s="151"/>
      <c r="I140" s="152"/>
      <c r="J140" s="151"/>
      <c r="K140" s="151"/>
      <c r="L140" s="151"/>
      <c r="M140" s="151"/>
      <c r="N140" s="192"/>
      <c r="O140" s="210"/>
    </row>
    <row r="141" spans="2:15" ht="15" hidden="1" thickBot="1">
      <c r="B141" s="209"/>
      <c r="C141" s="345" t="s">
        <v>56</v>
      </c>
      <c r="D141" s="346"/>
      <c r="E141" s="170"/>
      <c r="F141" s="171"/>
      <c r="G141" s="155"/>
      <c r="H141" s="151"/>
      <c r="I141" s="152"/>
      <c r="J141" s="151"/>
      <c r="K141" s="151"/>
      <c r="L141" s="151"/>
      <c r="M141" s="151"/>
      <c r="N141" s="192"/>
      <c r="O141" s="210"/>
    </row>
    <row r="142" spans="2:15" ht="15" hidden="1" thickBot="1">
      <c r="B142" s="209"/>
      <c r="C142" s="343" t="s">
        <v>57</v>
      </c>
      <c r="D142" s="344"/>
      <c r="E142" s="170"/>
      <c r="F142" s="171"/>
      <c r="G142" s="155"/>
      <c r="H142" s="151"/>
      <c r="I142" s="152"/>
      <c r="J142" s="151"/>
      <c r="K142" s="151"/>
      <c r="L142" s="151"/>
      <c r="M142" s="151"/>
      <c r="N142" s="192"/>
      <c r="O142" s="210"/>
    </row>
    <row r="143" spans="2:15" ht="15" hidden="1" thickBot="1">
      <c r="B143" s="209"/>
      <c r="C143" s="347" t="s">
        <v>26</v>
      </c>
      <c r="D143" s="348"/>
      <c r="E143" s="170"/>
      <c r="F143" s="171"/>
      <c r="G143" s="155"/>
      <c r="H143" s="151"/>
      <c r="I143" s="152"/>
      <c r="J143" s="151"/>
      <c r="K143" s="151"/>
      <c r="L143" s="151"/>
      <c r="M143" s="151"/>
      <c r="N143" s="192"/>
      <c r="O143" s="210"/>
    </row>
    <row r="144" spans="2:15" ht="14" thickBot="1">
      <c r="B144" s="216"/>
      <c r="C144" s="174"/>
      <c r="D144" s="174"/>
      <c r="E144" s="174"/>
      <c r="F144" s="174"/>
      <c r="G144" s="174"/>
      <c r="H144" s="174"/>
      <c r="I144" s="174"/>
      <c r="J144" s="174"/>
      <c r="K144" s="174"/>
      <c r="L144" s="174"/>
      <c r="M144" s="174"/>
      <c r="N144" s="174"/>
      <c r="O144" s="217"/>
    </row>
    <row r="145" spans="3:9" ht="12.75" customHeight="1" thickBot="1" thickTop="1">
      <c r="C145" s="108"/>
      <c r="D145" s="108"/>
      <c r="E145" s="108"/>
      <c r="F145" s="108"/>
      <c r="G145" s="108"/>
      <c r="H145" s="108"/>
      <c r="I145" s="108"/>
    </row>
    <row r="146" spans="2:15" ht="18.5" thickTop="1">
      <c r="B146" s="207"/>
      <c r="C146" s="126" t="s">
        <v>96</v>
      </c>
      <c r="D146" s="127"/>
      <c r="E146" s="127"/>
      <c r="F146" s="127"/>
      <c r="G146" s="127"/>
      <c r="H146" s="127"/>
      <c r="I146" s="127"/>
      <c r="J146" s="115"/>
      <c r="K146" s="115"/>
      <c r="L146" s="115"/>
      <c r="M146" s="115"/>
      <c r="N146" s="115"/>
      <c r="O146" s="208"/>
    </row>
    <row r="147" spans="2:15" ht="11.25" customHeight="1">
      <c r="B147" s="209"/>
      <c r="C147" s="129"/>
      <c r="D147" s="125"/>
      <c r="E147" s="125"/>
      <c r="F147" s="125"/>
      <c r="G147" s="125"/>
      <c r="H147" s="125"/>
      <c r="I147" s="125"/>
      <c r="J147" s="116"/>
      <c r="K147" s="116"/>
      <c r="L147" s="116"/>
      <c r="M147" s="116"/>
      <c r="N147" s="116"/>
      <c r="O147" s="210"/>
    </row>
    <row r="148" spans="2:17" ht="46.5" customHeight="1">
      <c r="B148" s="209"/>
      <c r="C148" s="335" t="s">
        <v>100</v>
      </c>
      <c r="D148" s="335"/>
      <c r="E148" s="335"/>
      <c r="F148" s="335"/>
      <c r="G148" s="335"/>
      <c r="H148" s="335"/>
      <c r="I148" s="335"/>
      <c r="J148" s="335"/>
      <c r="K148" s="335"/>
      <c r="L148" s="335"/>
      <c r="M148" s="335"/>
      <c r="N148" s="179"/>
      <c r="O148" s="223"/>
      <c r="P148" s="224"/>
      <c r="Q148" s="224"/>
    </row>
    <row r="149" spans="2:17" ht="12.75" customHeight="1">
      <c r="B149" s="209"/>
      <c r="C149" s="335" t="s">
        <v>129</v>
      </c>
      <c r="D149" s="335"/>
      <c r="E149" s="335"/>
      <c r="F149" s="335"/>
      <c r="G149" s="335"/>
      <c r="H149" s="335"/>
      <c r="I149" s="335"/>
      <c r="J149" s="335"/>
      <c r="K149" s="335"/>
      <c r="L149" s="335"/>
      <c r="M149" s="335"/>
      <c r="N149" s="179"/>
      <c r="O149" s="223"/>
      <c r="P149" s="224"/>
      <c r="Q149" s="224"/>
    </row>
    <row r="150" spans="2:15" ht="14.5" thickBot="1">
      <c r="B150" s="209"/>
      <c r="C150" s="119"/>
      <c r="D150" s="119"/>
      <c r="E150" s="119"/>
      <c r="F150" s="119"/>
      <c r="G150" s="119"/>
      <c r="H150" s="119"/>
      <c r="I150" s="119"/>
      <c r="J150" s="121"/>
      <c r="K150" s="121"/>
      <c r="L150" s="121"/>
      <c r="M150" s="121"/>
      <c r="N150" s="121"/>
      <c r="O150" s="210"/>
    </row>
    <row r="151" spans="2:15" ht="14.5" thickBot="1">
      <c r="B151" s="209"/>
      <c r="C151" s="242" t="s">
        <v>105</v>
      </c>
      <c r="D151" s="119"/>
      <c r="E151" s="119"/>
      <c r="F151" s="161" t="s">
        <v>43</v>
      </c>
      <c r="G151" s="119"/>
      <c r="H151" s="119"/>
      <c r="I151" s="119"/>
      <c r="J151" s="121"/>
      <c r="K151" s="121"/>
      <c r="L151" s="121"/>
      <c r="M151" s="121"/>
      <c r="N151" s="121"/>
      <c r="O151" s="210"/>
    </row>
    <row r="152" spans="2:15" ht="14.5" thickBot="1">
      <c r="B152" s="209"/>
      <c r="C152" s="242" t="s">
        <v>122</v>
      </c>
      <c r="D152" s="119"/>
      <c r="E152" s="119"/>
      <c r="F152" s="161" t="s">
        <v>44</v>
      </c>
      <c r="G152" s="119"/>
      <c r="H152" s="119"/>
      <c r="I152" s="119"/>
      <c r="J152" s="121"/>
      <c r="K152" s="121"/>
      <c r="L152" s="121"/>
      <c r="M152" s="121"/>
      <c r="N152" s="121"/>
      <c r="O152" s="210"/>
    </row>
    <row r="153" spans="2:15" ht="14.25" customHeight="1">
      <c r="B153" s="209"/>
      <c r="C153" s="119"/>
      <c r="D153" s="119"/>
      <c r="E153" s="119"/>
      <c r="F153" s="119"/>
      <c r="G153" s="119"/>
      <c r="H153" s="119"/>
      <c r="I153" s="119"/>
      <c r="J153" s="121"/>
      <c r="K153" s="121"/>
      <c r="L153" s="121"/>
      <c r="M153" s="121"/>
      <c r="N153" s="121"/>
      <c r="O153" s="210"/>
    </row>
    <row r="154" spans="2:15" ht="14.25" customHeight="1">
      <c r="B154" s="209"/>
      <c r="C154" s="119"/>
      <c r="D154" s="119"/>
      <c r="E154" s="119"/>
      <c r="F154" s="119"/>
      <c r="G154" s="119"/>
      <c r="H154" s="119"/>
      <c r="I154" s="119"/>
      <c r="J154" s="287" t="s">
        <v>128</v>
      </c>
      <c r="K154" s="287"/>
      <c r="L154" s="287"/>
      <c r="M154" s="121"/>
      <c r="N154" s="121"/>
      <c r="O154" s="210"/>
    </row>
    <row r="155" spans="2:15" ht="14.5">
      <c r="B155" s="209"/>
      <c r="C155" s="349" t="s">
        <v>18</v>
      </c>
      <c r="D155" s="349" t="s">
        <v>39</v>
      </c>
      <c r="E155" s="339" t="s">
        <v>23</v>
      </c>
      <c r="F155" s="339"/>
      <c r="G155" s="282">
        <f>G81</f>
        <v>2021</v>
      </c>
      <c r="H155" s="283" t="str">
        <f>IF(OR(G19=2013,G19=2015,G19=2017,G19=2019),G19+1,"NA")</f>
        <v>NA</v>
      </c>
      <c r="I155" s="283"/>
      <c r="J155" s="287" t="s">
        <v>126</v>
      </c>
      <c r="K155" s="287"/>
      <c r="L155" s="287"/>
      <c r="M155" s="121"/>
      <c r="N155" s="121"/>
      <c r="O155" s="210"/>
    </row>
    <row r="156" spans="2:15" ht="29.5" thickBot="1">
      <c r="B156" s="209"/>
      <c r="C156" s="342"/>
      <c r="D156" s="342"/>
      <c r="E156" s="340"/>
      <c r="F156" s="340"/>
      <c r="G156" s="284" t="s">
        <v>24</v>
      </c>
      <c r="H156" s="284" t="str">
        <f>IF(H155="NA"," ","Allocation Change")</f>
        <v xml:space="preserve"> </v>
      </c>
      <c r="I156" s="284"/>
      <c r="J156" s="288" t="s">
        <v>127</v>
      </c>
      <c r="K156" s="288"/>
      <c r="L156" s="288"/>
      <c r="M156" s="121"/>
      <c r="N156" s="121"/>
      <c r="O156" s="210"/>
    </row>
    <row r="157" spans="2:15" ht="14.5" thickBot="1">
      <c r="B157" s="209"/>
      <c r="C157" s="156"/>
      <c r="D157" s="160" t="s">
        <v>50</v>
      </c>
      <c r="E157" s="153"/>
      <c r="F157" s="154"/>
      <c r="G157" s="163"/>
      <c r="H157" s="163"/>
      <c r="I157" s="318"/>
      <c r="J157" s="163"/>
      <c r="K157" s="288"/>
      <c r="L157" s="288"/>
      <c r="M157" s="121"/>
      <c r="N157" s="121"/>
      <c r="O157" s="210"/>
    </row>
    <row r="158" spans="2:15" ht="14.5" thickBot="1">
      <c r="B158" s="209"/>
      <c r="C158" s="156"/>
      <c r="D158" s="160" t="s">
        <v>50</v>
      </c>
      <c r="E158" s="162"/>
      <c r="F158" s="154"/>
      <c r="G158" s="163"/>
      <c r="H158" s="163"/>
      <c r="I158" s="318"/>
      <c r="J158" s="163"/>
      <c r="K158" s="288"/>
      <c r="L158" s="288"/>
      <c r="M158" s="121"/>
      <c r="N158" s="121"/>
      <c r="O158" s="210"/>
    </row>
    <row r="159" spans="2:15" ht="14.5" hidden="1" thickBot="1">
      <c r="B159" s="209"/>
      <c r="C159" s="156"/>
      <c r="D159" s="160" t="s">
        <v>50</v>
      </c>
      <c r="E159" s="162"/>
      <c r="F159" s="154"/>
      <c r="G159" s="163"/>
      <c r="H159" s="163"/>
      <c r="I159" s="163"/>
      <c r="J159" s="163"/>
      <c r="K159" s="299"/>
      <c r="L159" s="299"/>
      <c r="M159" s="121"/>
      <c r="N159" s="121"/>
      <c r="O159" s="210"/>
    </row>
    <row r="160" spans="2:15" ht="14.5" hidden="1" thickBot="1">
      <c r="B160" s="209"/>
      <c r="C160" s="156"/>
      <c r="D160" s="160" t="s">
        <v>50</v>
      </c>
      <c r="E160" s="162"/>
      <c r="F160" s="154"/>
      <c r="G160" s="163"/>
      <c r="H160" s="163"/>
      <c r="I160" s="163"/>
      <c r="J160" s="163"/>
      <c r="K160" s="299"/>
      <c r="L160" s="299"/>
      <c r="M160" s="121"/>
      <c r="N160" s="121"/>
      <c r="O160" s="210"/>
    </row>
    <row r="161" spans="2:15" ht="14.5" hidden="1" thickBot="1">
      <c r="B161" s="209"/>
      <c r="C161" s="156"/>
      <c r="D161" s="160" t="s">
        <v>50</v>
      </c>
      <c r="E161" s="162"/>
      <c r="F161" s="154"/>
      <c r="G161" s="163"/>
      <c r="H161" s="163"/>
      <c r="I161" s="163"/>
      <c r="J161" s="163"/>
      <c r="K161" s="299"/>
      <c r="L161" s="299"/>
      <c r="M161" s="121"/>
      <c r="N161" s="121"/>
      <c r="O161" s="210"/>
    </row>
    <row r="162" spans="2:15" ht="14.5" hidden="1" thickBot="1">
      <c r="B162" s="209"/>
      <c r="C162" s="156"/>
      <c r="D162" s="160" t="s">
        <v>50</v>
      </c>
      <c r="E162" s="162"/>
      <c r="F162" s="154"/>
      <c r="G162" s="163"/>
      <c r="H162" s="163"/>
      <c r="I162" s="163"/>
      <c r="J162" s="163"/>
      <c r="K162" s="299"/>
      <c r="L162" s="299"/>
      <c r="M162" s="121"/>
      <c r="N162" s="121"/>
      <c r="O162" s="210"/>
    </row>
    <row r="163" spans="2:15" ht="13" thickBot="1">
      <c r="B163" s="216"/>
      <c r="C163" s="123"/>
      <c r="D163" s="123"/>
      <c r="E163" s="123"/>
      <c r="F163" s="123"/>
      <c r="G163" s="123"/>
      <c r="H163" s="123"/>
      <c r="I163" s="123"/>
      <c r="J163" s="124"/>
      <c r="K163" s="124"/>
      <c r="L163" s="124"/>
      <c r="M163" s="124"/>
      <c r="N163" s="124"/>
      <c r="O163" s="217"/>
    </row>
    <row r="164" spans="3:9" ht="19" thickBot="1" thickTop="1">
      <c r="C164" s="109"/>
      <c r="D164" s="108"/>
      <c r="E164" s="108"/>
      <c r="F164" s="108"/>
      <c r="G164" s="108"/>
      <c r="H164" s="108"/>
      <c r="I164" s="108"/>
    </row>
    <row r="165" spans="2:15" ht="19" thickBot="1" thickTop="1">
      <c r="B165" s="207"/>
      <c r="C165" s="126" t="s">
        <v>101</v>
      </c>
      <c r="D165" s="127"/>
      <c r="E165" s="127"/>
      <c r="F165" s="127"/>
      <c r="G165" s="127"/>
      <c r="H165" s="127"/>
      <c r="I165" s="127"/>
      <c r="J165" s="115"/>
      <c r="K165" s="115"/>
      <c r="L165" s="115"/>
      <c r="M165" s="115"/>
      <c r="N165" s="115"/>
      <c r="O165" s="208"/>
    </row>
    <row r="166" spans="2:15" ht="15" customHeight="1" thickBot="1">
      <c r="B166" s="209"/>
      <c r="C166" s="242" t="s">
        <v>119</v>
      </c>
      <c r="D166" s="125"/>
      <c r="E166" s="125"/>
      <c r="F166" s="161" t="s">
        <v>44</v>
      </c>
      <c r="G166" s="125"/>
      <c r="H166" s="125"/>
      <c r="I166" s="125"/>
      <c r="J166" s="116"/>
      <c r="K166" s="116"/>
      <c r="L166" s="116"/>
      <c r="M166" s="116"/>
      <c r="N166" s="116"/>
      <c r="O166" s="210"/>
    </row>
    <row r="167" spans="2:15" ht="15" customHeight="1" thickBot="1">
      <c r="B167" s="209"/>
      <c r="C167" s="242" t="s">
        <v>120</v>
      </c>
      <c r="D167" s="119"/>
      <c r="E167" s="119"/>
      <c r="F167" s="161" t="s">
        <v>44</v>
      </c>
      <c r="G167" s="125"/>
      <c r="H167" s="125"/>
      <c r="I167" s="125"/>
      <c r="J167" s="116"/>
      <c r="K167" s="116"/>
      <c r="L167" s="116"/>
      <c r="M167" s="116"/>
      <c r="N167" s="116"/>
      <c r="O167" s="210"/>
    </row>
    <row r="168" spans="2:15" ht="15" customHeight="1" thickBot="1">
      <c r="B168" s="209"/>
      <c r="C168" s="242" t="s">
        <v>108</v>
      </c>
      <c r="D168" s="119"/>
      <c r="E168" s="119"/>
      <c r="F168" s="161" t="s">
        <v>44</v>
      </c>
      <c r="G168" s="125"/>
      <c r="H168" s="125"/>
      <c r="I168" s="125"/>
      <c r="J168" s="116"/>
      <c r="K168" s="116"/>
      <c r="L168" s="116"/>
      <c r="M168" s="116"/>
      <c r="N168" s="116"/>
      <c r="O168" s="210"/>
    </row>
    <row r="169" spans="2:15" ht="15" customHeight="1" thickBot="1">
      <c r="B169" s="209"/>
      <c r="C169" s="242" t="s">
        <v>107</v>
      </c>
      <c r="D169" s="119"/>
      <c r="E169" s="119"/>
      <c r="F169" s="161" t="s">
        <v>44</v>
      </c>
      <c r="G169" s="125"/>
      <c r="H169" s="125"/>
      <c r="I169" s="125"/>
      <c r="J169" s="116"/>
      <c r="K169" s="116"/>
      <c r="L169" s="116"/>
      <c r="M169" s="116"/>
      <c r="N169" s="116"/>
      <c r="O169" s="210"/>
    </row>
    <row r="170" spans="2:15" ht="15" customHeight="1" thickBot="1">
      <c r="B170" s="209"/>
      <c r="C170" s="242" t="s">
        <v>109</v>
      </c>
      <c r="D170" s="119"/>
      <c r="E170" s="119"/>
      <c r="F170" s="193" t="s">
        <v>44</v>
      </c>
      <c r="G170" s="125"/>
      <c r="H170" s="125"/>
      <c r="I170" s="125"/>
      <c r="J170" s="116"/>
      <c r="K170" s="116"/>
      <c r="L170" s="116"/>
      <c r="M170" s="116"/>
      <c r="N170" s="116"/>
      <c r="O170" s="210"/>
    </row>
    <row r="171" spans="2:15" ht="15" customHeight="1" thickBot="1">
      <c r="B171" s="209"/>
      <c r="C171" s="242" t="s">
        <v>106</v>
      </c>
      <c r="D171" s="125"/>
      <c r="E171" s="125"/>
      <c r="F171" s="329" t="s">
        <v>151</v>
      </c>
      <c r="G171" s="330"/>
      <c r="H171" s="330"/>
      <c r="I171" s="330"/>
      <c r="J171" s="330"/>
      <c r="K171" s="330"/>
      <c r="L171" s="330"/>
      <c r="M171" s="330"/>
      <c r="N171" s="331"/>
      <c r="O171" s="210"/>
    </row>
    <row r="172" spans="2:15" ht="15" customHeight="1">
      <c r="B172" s="209"/>
      <c r="C172" s="129"/>
      <c r="D172" s="125"/>
      <c r="E172" s="125"/>
      <c r="F172" s="125"/>
      <c r="G172" s="125"/>
      <c r="H172" s="125"/>
      <c r="I172" s="125"/>
      <c r="J172" s="116"/>
      <c r="K172" s="116"/>
      <c r="L172" s="116"/>
      <c r="M172" s="116"/>
      <c r="N172" s="116"/>
      <c r="O172" s="210"/>
    </row>
    <row r="173" spans="2:15" ht="135.75" customHeight="1" thickBot="1">
      <c r="B173" s="209"/>
      <c r="C173" s="335" t="s">
        <v>142</v>
      </c>
      <c r="D173" s="335"/>
      <c r="E173" s="335"/>
      <c r="F173" s="335"/>
      <c r="G173" s="335"/>
      <c r="H173" s="335"/>
      <c r="I173" s="335"/>
      <c r="J173" s="335"/>
      <c r="K173" s="335"/>
      <c r="L173" s="335"/>
      <c r="M173" s="335"/>
      <c r="N173" s="179"/>
      <c r="O173" s="223"/>
    </row>
    <row r="174" spans="2:15" ht="34.5" customHeight="1" thickBot="1">
      <c r="B174" s="209"/>
      <c r="C174" s="332" t="s">
        <v>157</v>
      </c>
      <c r="D174" s="333"/>
      <c r="E174" s="333"/>
      <c r="F174" s="333"/>
      <c r="G174" s="333"/>
      <c r="H174" s="333"/>
      <c r="I174" s="333"/>
      <c r="J174" s="333"/>
      <c r="K174" s="333"/>
      <c r="L174" s="333"/>
      <c r="M174" s="333"/>
      <c r="N174" s="334"/>
      <c r="O174" s="223"/>
    </row>
    <row r="175" spans="2:15" ht="34.5" customHeight="1" thickBot="1">
      <c r="B175" s="209"/>
      <c r="C175" s="336" t="s">
        <v>148</v>
      </c>
      <c r="D175" s="337"/>
      <c r="E175" s="337"/>
      <c r="F175" s="337"/>
      <c r="G175" s="337"/>
      <c r="H175" s="337"/>
      <c r="I175" s="337"/>
      <c r="J175" s="337"/>
      <c r="K175" s="337"/>
      <c r="L175" s="337"/>
      <c r="M175" s="337"/>
      <c r="N175" s="338"/>
      <c r="O175" s="223"/>
    </row>
    <row r="176" spans="2:15" ht="34.5" customHeight="1" thickBot="1">
      <c r="B176" s="209"/>
      <c r="C176" s="336" t="s">
        <v>159</v>
      </c>
      <c r="D176" s="337"/>
      <c r="E176" s="337"/>
      <c r="F176" s="337"/>
      <c r="G176" s="337"/>
      <c r="H176" s="337"/>
      <c r="I176" s="337"/>
      <c r="J176" s="337"/>
      <c r="K176" s="337"/>
      <c r="L176" s="337"/>
      <c r="M176" s="337"/>
      <c r="N176" s="338"/>
      <c r="O176" s="223"/>
    </row>
    <row r="177" spans="2:15" ht="34.5" customHeight="1" thickBot="1">
      <c r="B177" s="209"/>
      <c r="C177" s="336" t="s">
        <v>158</v>
      </c>
      <c r="D177" s="337"/>
      <c r="E177" s="337"/>
      <c r="F177" s="337"/>
      <c r="G177" s="337"/>
      <c r="H177" s="337"/>
      <c r="I177" s="337"/>
      <c r="J177" s="337"/>
      <c r="K177" s="337"/>
      <c r="L177" s="337"/>
      <c r="M177" s="337"/>
      <c r="N177" s="338"/>
      <c r="O177" s="223"/>
    </row>
    <row r="178" spans="2:15" ht="19.5" customHeight="1">
      <c r="B178" s="209"/>
      <c r="C178" s="129"/>
      <c r="D178" s="125"/>
      <c r="E178" s="125"/>
      <c r="F178" s="125"/>
      <c r="G178" s="125"/>
      <c r="H178" s="125"/>
      <c r="I178" s="125"/>
      <c r="J178" s="116"/>
      <c r="K178" s="116"/>
      <c r="L178" s="116"/>
      <c r="M178" s="116"/>
      <c r="N178" s="116"/>
      <c r="O178" s="210"/>
    </row>
    <row r="179" spans="2:15" ht="18.75" customHeight="1">
      <c r="B179" s="209"/>
      <c r="C179" s="335" t="s">
        <v>143</v>
      </c>
      <c r="D179" s="335"/>
      <c r="E179" s="335"/>
      <c r="F179" s="335"/>
      <c r="G179" s="335"/>
      <c r="H179" s="335"/>
      <c r="I179" s="335"/>
      <c r="J179" s="335"/>
      <c r="K179" s="335"/>
      <c r="L179" s="335"/>
      <c r="M179" s="335"/>
      <c r="N179" s="116"/>
      <c r="O179" s="210"/>
    </row>
    <row r="180" spans="2:15" ht="14.5" thickBot="1">
      <c r="B180" s="216"/>
      <c r="C180" s="134"/>
      <c r="D180" s="134"/>
      <c r="E180" s="134"/>
      <c r="F180" s="134"/>
      <c r="G180" s="134"/>
      <c r="H180" s="134"/>
      <c r="I180" s="134"/>
      <c r="J180" s="135"/>
      <c r="K180" s="135"/>
      <c r="L180" s="135"/>
      <c r="M180" s="135"/>
      <c r="N180" s="135"/>
      <c r="O180" s="217"/>
    </row>
    <row r="181" spans="3:9" ht="13" thickTop="1">
      <c r="C181" s="108"/>
      <c r="D181" s="108"/>
      <c r="E181" s="108"/>
      <c r="F181" s="108"/>
      <c r="G181" s="108"/>
      <c r="H181" s="108"/>
      <c r="I181" s="108"/>
    </row>
    <row r="182" spans="3:9" ht="12.75">
      <c r="C182" s="108"/>
      <c r="D182" s="108"/>
      <c r="E182" s="108"/>
      <c r="F182" s="108"/>
      <c r="G182" s="108"/>
      <c r="H182" s="108"/>
      <c r="I182" s="108"/>
    </row>
    <row r="183" spans="3:9" ht="12.75">
      <c r="C183" s="108"/>
      <c r="D183" s="108"/>
      <c r="E183" s="108"/>
      <c r="F183" s="108"/>
      <c r="G183" s="108"/>
      <c r="H183" s="108"/>
      <c r="I183" s="108"/>
    </row>
    <row r="184" spans="3:9" ht="12.75">
      <c r="C184" s="108"/>
      <c r="D184" s="108"/>
      <c r="E184" s="108"/>
      <c r="F184" s="108"/>
      <c r="G184" s="108"/>
      <c r="H184" s="108"/>
      <c r="I184" s="108"/>
    </row>
    <row r="185" spans="3:9" ht="12.75">
      <c r="C185" s="108"/>
      <c r="D185" s="108"/>
      <c r="E185" s="108"/>
      <c r="F185" s="108"/>
      <c r="G185" s="108"/>
      <c r="H185" s="108"/>
      <c r="I185" s="108"/>
    </row>
    <row r="186" spans="3:9" ht="12.75">
      <c r="C186" s="108"/>
      <c r="D186" s="108"/>
      <c r="E186" s="108"/>
      <c r="F186" s="108"/>
      <c r="G186" s="108"/>
      <c r="H186" s="108"/>
      <c r="I186" s="108"/>
    </row>
    <row r="187" spans="3:9" ht="12.75">
      <c r="C187" s="108"/>
      <c r="D187" s="108"/>
      <c r="E187" s="108"/>
      <c r="F187" s="108"/>
      <c r="G187" s="108"/>
      <c r="H187" s="108"/>
      <c r="I187" s="108"/>
    </row>
    <row r="188" spans="3:9" ht="12.75">
      <c r="C188" s="108"/>
      <c r="D188" s="108"/>
      <c r="E188" s="108"/>
      <c r="F188" s="108"/>
      <c r="G188" s="108"/>
      <c r="H188" s="108"/>
      <c r="I188" s="108"/>
    </row>
    <row r="189" spans="3:9" ht="12.75">
      <c r="C189" s="108"/>
      <c r="D189" s="108"/>
      <c r="E189" s="108"/>
      <c r="F189" s="108"/>
      <c r="G189" s="108"/>
      <c r="H189" s="108"/>
      <c r="I189" s="108"/>
    </row>
    <row r="190" spans="3:9" ht="12.75">
      <c r="C190" s="108"/>
      <c r="D190" s="108"/>
      <c r="E190" s="108"/>
      <c r="F190" s="108"/>
      <c r="G190" s="108"/>
      <c r="H190" s="108"/>
      <c r="I190" s="108"/>
    </row>
    <row r="191" spans="3:9" ht="12.75">
      <c r="C191" s="108"/>
      <c r="D191" s="108"/>
      <c r="E191" s="108"/>
      <c r="F191" s="108"/>
      <c r="G191" s="108"/>
      <c r="H191" s="108"/>
      <c r="I191" s="108"/>
    </row>
    <row r="192" spans="3:9" ht="12.75">
      <c r="C192" s="108"/>
      <c r="D192" s="108"/>
      <c r="E192" s="108"/>
      <c r="F192" s="108"/>
      <c r="G192" s="108"/>
      <c r="H192" s="108"/>
      <c r="I192" s="108"/>
    </row>
    <row r="193" spans="3:9" ht="12.75">
      <c r="C193" s="108"/>
      <c r="D193" s="108"/>
      <c r="E193" s="108"/>
      <c r="F193" s="108"/>
      <c r="G193" s="108"/>
      <c r="H193" s="108"/>
      <c r="I193" s="108"/>
    </row>
    <row r="194" spans="3:9" ht="12.75">
      <c r="C194" s="108"/>
      <c r="D194" s="108"/>
      <c r="E194" s="108"/>
      <c r="F194" s="108"/>
      <c r="G194" s="108"/>
      <c r="H194" s="108"/>
      <c r="I194" s="108"/>
    </row>
    <row r="195" spans="3:17" ht="12.75">
      <c r="C195" s="226" t="s">
        <v>121</v>
      </c>
      <c r="D195" s="227"/>
      <c r="E195" s="227"/>
      <c r="F195" s="227"/>
      <c r="G195" s="227"/>
      <c r="H195" s="227"/>
      <c r="I195" s="227"/>
      <c r="J195" s="228"/>
      <c r="K195" s="228"/>
      <c r="L195" s="228"/>
      <c r="M195" s="228"/>
      <c r="N195" s="228"/>
      <c r="O195" s="228"/>
      <c r="P195" s="228"/>
      <c r="Q195" s="228"/>
    </row>
    <row r="196" spans="3:17" ht="12.75">
      <c r="C196" s="227" t="str">
        <f>IF(F167="N","The transaction is not backed by new revenue. ","The transaction is backed by new revenue. ")</f>
        <v xml:space="preserve">The transaction is not backed by new revenue. </v>
      </c>
      <c r="D196" s="227"/>
      <c r="E196" s="227"/>
      <c r="F196" s="227"/>
      <c r="G196" s="227"/>
      <c r="H196" s="227"/>
      <c r="I196" s="227"/>
      <c r="J196" s="228"/>
      <c r="K196" s="228"/>
      <c r="L196" s="228"/>
      <c r="M196" s="228"/>
      <c r="N196" s="228"/>
      <c r="O196" s="228"/>
      <c r="P196" s="228"/>
      <c r="Q196" s="228"/>
    </row>
    <row r="197" spans="3:17" ht="12.75">
      <c r="C197" s="226" t="str">
        <f>IF(F167="N","",IF(F168="N","The new revenue does not include grant revenue. ","The new revenue includes grant revenue. "))</f>
        <v/>
      </c>
      <c r="D197" s="227"/>
      <c r="E197" s="227"/>
      <c r="F197" s="227"/>
      <c r="G197" s="227"/>
      <c r="H197" s="227"/>
      <c r="I197" s="227"/>
      <c r="J197" s="228"/>
      <c r="K197" s="228"/>
      <c r="L197" s="228"/>
      <c r="M197" s="228"/>
      <c r="N197" s="228"/>
      <c r="O197" s="228"/>
      <c r="P197" s="228"/>
      <c r="Q197" s="228"/>
    </row>
    <row r="198" spans="3:17" ht="12.75">
      <c r="C198" s="226" t="str">
        <f>IF(F167="N"," ",IF(F168="N"," ",IF(F169="N","The grant has not been awarded. ","The grant has been awarded. ")))</f>
        <v xml:space="preserve"> </v>
      </c>
      <c r="D198" s="227"/>
      <c r="E198" s="227"/>
      <c r="F198" s="227"/>
      <c r="G198" s="227"/>
      <c r="H198" s="227"/>
      <c r="I198" s="227"/>
      <c r="J198" s="228"/>
      <c r="K198" s="228"/>
      <c r="L198" s="228"/>
      <c r="M198" s="228"/>
      <c r="N198" s="228"/>
      <c r="O198" s="228"/>
      <c r="P198" s="228"/>
      <c r="Q198" s="228"/>
    </row>
    <row r="199" spans="3:17" ht="12.75">
      <c r="C199" s="227" t="str">
        <f>IF(F167="N"," ",IF(F170="N","The new revenue has not been received. ","The new revenue has been received. "))</f>
        <v xml:space="preserve"> </v>
      </c>
      <c r="D199" s="227"/>
      <c r="E199" s="227"/>
      <c r="F199" s="227"/>
      <c r="G199" s="227"/>
      <c r="H199" s="227"/>
      <c r="I199" s="227"/>
      <c r="J199" s="228"/>
      <c r="K199" s="228"/>
      <c r="L199" s="228"/>
      <c r="M199" s="228"/>
      <c r="N199" s="228"/>
      <c r="O199" s="228"/>
      <c r="P199" s="228"/>
      <c r="Q199" s="228"/>
    </row>
    <row r="200" spans="3:17" ht="12.75">
      <c r="C200" s="319" t="str">
        <f>IF(F167="N"," ",IF(F170="N",F171," "))</f>
        <v xml:space="preserve"> </v>
      </c>
      <c r="D200" s="227"/>
      <c r="E200" s="227"/>
      <c r="F200" s="227"/>
      <c r="G200" s="227"/>
      <c r="H200" s="227"/>
      <c r="I200" s="227"/>
      <c r="J200" s="228"/>
      <c r="K200" s="228"/>
      <c r="L200" s="228"/>
      <c r="M200" s="228"/>
      <c r="N200" s="228"/>
      <c r="O200" s="228"/>
      <c r="P200" s="228"/>
      <c r="Q200" s="228"/>
    </row>
    <row r="201" spans="3:17" ht="12.75">
      <c r="C201" s="226" t="s">
        <v>110</v>
      </c>
      <c r="D201" s="227"/>
      <c r="E201" s="227"/>
      <c r="F201" s="227"/>
      <c r="G201" s="227"/>
      <c r="H201" s="227"/>
      <c r="I201" s="227"/>
      <c r="J201" s="228"/>
      <c r="K201" s="228"/>
      <c r="L201" s="228"/>
      <c r="M201" s="228"/>
      <c r="N201" s="228"/>
      <c r="O201" s="228"/>
      <c r="P201" s="228"/>
      <c r="Q201" s="228"/>
    </row>
    <row r="202" spans="3:17" ht="11.25" customHeight="1">
      <c r="C202" s="328"/>
      <c r="D202" s="328"/>
      <c r="E202" s="328"/>
      <c r="F202" s="328"/>
      <c r="G202" s="328"/>
      <c r="H202" s="328"/>
      <c r="I202" s="328"/>
      <c r="J202" s="328"/>
      <c r="K202" s="328"/>
      <c r="L202" s="328"/>
      <c r="M202" s="328"/>
      <c r="N202" s="328"/>
      <c r="O202" s="328"/>
      <c r="P202" s="328"/>
      <c r="Q202" s="328"/>
    </row>
    <row r="203" spans="3:17" ht="12.75">
      <c r="C203" s="227"/>
      <c r="D203" s="227"/>
      <c r="E203" s="227"/>
      <c r="F203" s="227"/>
      <c r="G203" s="227"/>
      <c r="H203" s="227"/>
      <c r="I203" s="227"/>
      <c r="J203" s="228"/>
      <c r="K203" s="228"/>
      <c r="L203" s="228"/>
      <c r="M203" s="228"/>
      <c r="N203" s="228"/>
      <c r="O203" s="228"/>
      <c r="P203" s="228"/>
      <c r="Q203" s="228"/>
    </row>
    <row r="204" spans="3:17" ht="12.75">
      <c r="C204" s="229">
        <f>G29</f>
        <v>0</v>
      </c>
      <c r="D204" s="226" t="s">
        <v>43</v>
      </c>
      <c r="E204" s="227" t="str">
        <f>IF(D52="Y",CONCATENATE(F52," in fund balance is being used to cover indicated expenditures.  "),"")</f>
        <v/>
      </c>
      <c r="F204" s="227"/>
      <c r="G204" s="227"/>
      <c r="H204" s="227"/>
      <c r="I204" s="227"/>
      <c r="J204" s="228"/>
      <c r="K204" s="228"/>
      <c r="L204" s="228"/>
      <c r="M204" s="228"/>
      <c r="N204" s="228"/>
      <c r="O204" s="228"/>
      <c r="P204" s="228"/>
      <c r="Q204" s="228"/>
    </row>
    <row r="205" spans="3:17" ht="12.75">
      <c r="C205" s="229">
        <f>H29</f>
        <v>0</v>
      </c>
      <c r="D205" s="226" t="s">
        <v>44</v>
      </c>
      <c r="E205" s="227" t="str">
        <f>IF(D54="Y",CONCATENATE(F54," in reallocated grant funding is being used to cover indicated expenditures."),"")</f>
        <v/>
      </c>
      <c r="F205" s="227"/>
      <c r="G205" s="227"/>
      <c r="H205" s="227"/>
      <c r="I205" s="227"/>
      <c r="J205" s="228"/>
      <c r="K205" s="228"/>
      <c r="L205" s="228"/>
      <c r="M205" s="228"/>
      <c r="N205" s="228"/>
      <c r="O205" s="228"/>
      <c r="P205" s="228"/>
      <c r="Q205" s="228"/>
    </row>
    <row r="206" spans="3:17" ht="12.75">
      <c r="C206" s="229">
        <f>I29</f>
        <v>0</v>
      </c>
      <c r="D206" s="227"/>
      <c r="E206" s="227"/>
      <c r="F206" s="227"/>
      <c r="G206" s="227"/>
      <c r="H206" s="227"/>
      <c r="I206" s="227"/>
      <c r="J206" s="228"/>
      <c r="K206" s="228"/>
      <c r="L206" s="228"/>
      <c r="M206" s="228"/>
      <c r="N206" s="228"/>
      <c r="O206" s="228"/>
      <c r="P206" s="228"/>
      <c r="Q206" s="228"/>
    </row>
    <row r="207" spans="3:17" ht="12.75">
      <c r="C207" s="229">
        <f>I30</f>
        <v>0</v>
      </c>
      <c r="D207" s="227"/>
      <c r="E207" s="227"/>
      <c r="F207" s="227"/>
      <c r="G207" s="227"/>
      <c r="H207" s="227"/>
      <c r="I207" s="227"/>
      <c r="J207" s="228"/>
      <c r="K207" s="228"/>
      <c r="L207" s="228"/>
      <c r="M207" s="228"/>
      <c r="N207" s="228"/>
      <c r="O207" s="228"/>
      <c r="P207" s="228"/>
      <c r="Q207" s="228"/>
    </row>
    <row r="208" spans="3:17" ht="12.75">
      <c r="C208" s="229">
        <f>G30</f>
        <v>0</v>
      </c>
      <c r="D208" s="227"/>
      <c r="E208" s="227"/>
      <c r="F208" s="227"/>
      <c r="G208" s="227"/>
      <c r="H208" s="227"/>
      <c r="I208" s="227"/>
      <c r="J208" s="228"/>
      <c r="K208" s="228"/>
      <c r="L208" s="228"/>
      <c r="M208" s="228"/>
      <c r="N208" s="228"/>
      <c r="O208" s="228"/>
      <c r="P208" s="228"/>
      <c r="Q208" s="228"/>
    </row>
    <row r="209" spans="3:17" ht="12.75">
      <c r="C209" s="229">
        <f>H30</f>
        <v>0</v>
      </c>
      <c r="D209" s="227"/>
      <c r="E209" s="227"/>
      <c r="F209" s="227"/>
      <c r="G209" s="227"/>
      <c r="H209" s="227"/>
      <c r="I209" s="227"/>
      <c r="J209" s="228"/>
      <c r="K209" s="228"/>
      <c r="L209" s="228"/>
      <c r="M209" s="228"/>
      <c r="N209" s="228"/>
      <c r="O209" s="228"/>
      <c r="P209" s="228"/>
      <c r="Q209" s="228"/>
    </row>
    <row r="210" spans="3:17" ht="12.75">
      <c r="C210" s="229" t="str">
        <f>I31</f>
        <v>NA</v>
      </c>
      <c r="D210" s="227"/>
      <c r="E210" s="227"/>
      <c r="F210" s="227"/>
      <c r="G210" s="227"/>
      <c r="H210" s="227"/>
      <c r="I210" s="227"/>
      <c r="J210" s="228"/>
      <c r="K210" s="228"/>
      <c r="L210" s="228"/>
      <c r="M210" s="228"/>
      <c r="N210" s="228"/>
      <c r="O210" s="228"/>
      <c r="P210" s="228"/>
      <c r="Q210" s="228"/>
    </row>
    <row r="211" spans="3:17" ht="12.75">
      <c r="C211" s="229" t="str">
        <f>J31</f>
        <v xml:space="preserve"> </v>
      </c>
      <c r="D211" s="227"/>
      <c r="E211" s="227"/>
      <c r="F211" s="227"/>
      <c r="G211" s="227"/>
      <c r="H211" s="227"/>
      <c r="I211" s="227"/>
      <c r="J211" s="228"/>
      <c r="K211" s="228"/>
      <c r="L211" s="228"/>
      <c r="M211" s="228"/>
      <c r="N211" s="228"/>
      <c r="O211" s="228"/>
      <c r="P211" s="228"/>
      <c r="Q211" s="228"/>
    </row>
    <row r="212" spans="3:17" ht="12.75">
      <c r="C212" s="230"/>
      <c r="D212" s="226">
        <v>300</v>
      </c>
      <c r="E212" s="227"/>
      <c r="F212" s="227"/>
      <c r="G212" s="227"/>
      <c r="H212" s="227"/>
      <c r="I212" s="227"/>
      <c r="J212" s="228"/>
      <c r="K212" s="228"/>
      <c r="L212" s="228"/>
      <c r="M212" s="228"/>
      <c r="N212" s="228"/>
      <c r="O212" s="228"/>
      <c r="P212" s="228"/>
      <c r="Q212" s="228"/>
    </row>
    <row r="213" spans="3:17" ht="12.75">
      <c r="C213" s="229"/>
      <c r="D213" s="226" t="s">
        <v>48</v>
      </c>
      <c r="E213" s="227"/>
      <c r="F213" s="227"/>
      <c r="G213" s="227"/>
      <c r="H213" s="227"/>
      <c r="I213" s="227"/>
      <c r="J213" s="228"/>
      <c r="K213" s="228"/>
      <c r="L213" s="228"/>
      <c r="M213" s="228"/>
      <c r="N213" s="228"/>
      <c r="O213" s="228"/>
      <c r="P213" s="228"/>
      <c r="Q213" s="228"/>
    </row>
    <row r="214" spans="3:9" ht="12.75">
      <c r="C214" s="225"/>
      <c r="D214" s="108"/>
      <c r="E214" s="108"/>
      <c r="F214" s="108"/>
      <c r="G214" s="108"/>
      <c r="H214" s="108"/>
      <c r="I214" s="108"/>
    </row>
    <row r="215" spans="3:9" ht="12.75">
      <c r="C215" s="225"/>
      <c r="D215" s="108"/>
      <c r="E215" s="108"/>
      <c r="F215" s="108"/>
      <c r="G215" s="108"/>
      <c r="H215" s="108"/>
      <c r="I215" s="108"/>
    </row>
    <row r="216" spans="3:9" ht="12.75">
      <c r="C216" s="225"/>
      <c r="D216" s="108"/>
      <c r="E216" s="108"/>
      <c r="F216" s="108"/>
      <c r="G216" s="108"/>
      <c r="H216" s="108"/>
      <c r="I216" s="108"/>
    </row>
    <row r="217" spans="3:9" ht="12.75">
      <c r="C217" s="225"/>
      <c r="D217" s="108"/>
      <c r="E217" s="108"/>
      <c r="F217" s="108"/>
      <c r="G217" s="108"/>
      <c r="H217" s="108"/>
      <c r="I217" s="108"/>
    </row>
    <row r="218" spans="3:9" ht="12.75">
      <c r="C218" s="225"/>
      <c r="D218" s="108"/>
      <c r="E218" s="108"/>
      <c r="F218" s="108"/>
      <c r="G218" s="108"/>
      <c r="H218" s="108"/>
      <c r="I218" s="108"/>
    </row>
    <row r="219" spans="3:9" ht="12.75">
      <c r="C219" s="225"/>
      <c r="D219" s="108"/>
      <c r="E219" s="108"/>
      <c r="F219" s="108"/>
      <c r="G219" s="108"/>
      <c r="H219" s="108"/>
      <c r="I219" s="108"/>
    </row>
    <row r="220" spans="3:9" ht="12.75">
      <c r="C220" s="108"/>
      <c r="D220" s="108"/>
      <c r="E220" s="108"/>
      <c r="F220" s="108"/>
      <c r="G220" s="108"/>
      <c r="H220" s="108"/>
      <c r="I220" s="108"/>
    </row>
    <row r="221" spans="3:9" ht="12.75">
      <c r="C221" s="108"/>
      <c r="D221" s="108"/>
      <c r="E221" s="108"/>
      <c r="F221" s="108"/>
      <c r="G221" s="108"/>
      <c r="H221" s="108"/>
      <c r="I221" s="108"/>
    </row>
    <row r="222" spans="3:9" ht="12.75">
      <c r="C222" s="108"/>
      <c r="D222" s="108"/>
      <c r="E222" s="108"/>
      <c r="F222" s="108"/>
      <c r="G222" s="108"/>
      <c r="H222" s="108"/>
      <c r="I222" s="108"/>
    </row>
    <row r="223" spans="3:9" ht="12.75">
      <c r="C223" s="108"/>
      <c r="D223" s="108"/>
      <c r="E223" s="108"/>
      <c r="F223" s="108"/>
      <c r="G223" s="108"/>
      <c r="H223" s="108"/>
      <c r="I223" s="108"/>
    </row>
    <row r="224" spans="3:9" ht="12.75">
      <c r="C224" s="108"/>
      <c r="D224" s="108"/>
      <c r="E224" s="108"/>
      <c r="F224" s="108"/>
      <c r="G224" s="108"/>
      <c r="H224" s="108"/>
      <c r="I224" s="108"/>
    </row>
    <row r="225" spans="3:9" ht="12.75">
      <c r="C225" s="108"/>
      <c r="D225" s="108"/>
      <c r="E225" s="108"/>
      <c r="F225" s="108"/>
      <c r="G225" s="108"/>
      <c r="H225" s="108"/>
      <c r="I225" s="108"/>
    </row>
    <row r="226" spans="3:9" ht="12.75">
      <c r="C226" s="108"/>
      <c r="D226" s="108"/>
      <c r="E226" s="108"/>
      <c r="F226" s="108"/>
      <c r="G226" s="108"/>
      <c r="H226" s="108"/>
      <c r="I226" s="108"/>
    </row>
    <row r="227" spans="3:9" ht="12.75">
      <c r="C227" s="108"/>
      <c r="D227" s="108"/>
      <c r="E227" s="108"/>
      <c r="F227" s="108"/>
      <c r="G227" s="108"/>
      <c r="H227" s="108"/>
      <c r="I227" s="108"/>
    </row>
    <row r="228" spans="3:9" ht="12.75">
      <c r="C228" s="108"/>
      <c r="D228" s="108"/>
      <c r="E228" s="108"/>
      <c r="F228" s="108"/>
      <c r="G228" s="108"/>
      <c r="H228" s="108"/>
      <c r="I228" s="108"/>
    </row>
    <row r="229" spans="3:9" ht="12.75">
      <c r="C229" s="108"/>
      <c r="D229" s="108"/>
      <c r="E229" s="108"/>
      <c r="F229" s="108"/>
      <c r="G229" s="108"/>
      <c r="H229" s="108"/>
      <c r="I229" s="108"/>
    </row>
    <row r="230" spans="3:9" ht="12.75">
      <c r="C230" s="108"/>
      <c r="D230" s="108"/>
      <c r="E230" s="108"/>
      <c r="F230" s="108"/>
      <c r="G230" s="108"/>
      <c r="H230" s="108"/>
      <c r="I230" s="108"/>
    </row>
    <row r="231" spans="3:9" ht="12.75">
      <c r="C231" s="108"/>
      <c r="D231" s="108"/>
      <c r="E231" s="108"/>
      <c r="F231" s="108"/>
      <c r="G231" s="108"/>
      <c r="H231" s="108"/>
      <c r="I231" s="108"/>
    </row>
    <row r="232" spans="3:9" ht="12.75">
      <c r="C232" s="108"/>
      <c r="D232" s="108"/>
      <c r="E232" s="108"/>
      <c r="F232" s="108"/>
      <c r="G232" s="108"/>
      <c r="H232" s="108"/>
      <c r="I232" s="108"/>
    </row>
    <row r="233" spans="3:9" ht="12.75">
      <c r="C233" s="108"/>
      <c r="D233" s="108"/>
      <c r="E233" s="108"/>
      <c r="F233" s="108"/>
      <c r="G233" s="108"/>
      <c r="H233" s="108"/>
      <c r="I233" s="108"/>
    </row>
    <row r="234" spans="3:9" ht="12.75">
      <c r="C234" s="108"/>
      <c r="D234" s="108"/>
      <c r="E234" s="108"/>
      <c r="F234" s="108"/>
      <c r="G234" s="108"/>
      <c r="H234" s="108"/>
      <c r="I234" s="108"/>
    </row>
    <row r="235" spans="3:9" ht="12.75">
      <c r="C235" s="108"/>
      <c r="D235" s="108"/>
      <c r="E235" s="108"/>
      <c r="F235" s="108"/>
      <c r="G235" s="108"/>
      <c r="H235" s="108"/>
      <c r="I235" s="108"/>
    </row>
    <row r="236" spans="3:9" ht="12.75">
      <c r="C236" s="108"/>
      <c r="D236" s="108"/>
      <c r="E236" s="108"/>
      <c r="F236" s="108"/>
      <c r="G236" s="108"/>
      <c r="H236" s="108"/>
      <c r="I236" s="108"/>
    </row>
    <row r="237" spans="3:9" ht="12.75">
      <c r="C237" s="108"/>
      <c r="D237" s="108"/>
      <c r="E237" s="108"/>
      <c r="F237" s="108"/>
      <c r="G237" s="108"/>
      <c r="H237" s="108"/>
      <c r="I237" s="108"/>
    </row>
    <row r="238" spans="3:9" ht="12.75">
      <c r="C238" s="108"/>
      <c r="D238" s="108"/>
      <c r="E238" s="108"/>
      <c r="F238" s="108"/>
      <c r="G238" s="108"/>
      <c r="H238" s="108"/>
      <c r="I238" s="108"/>
    </row>
    <row r="239" spans="3:9" ht="12.75">
      <c r="C239" s="108"/>
      <c r="D239" s="108"/>
      <c r="E239" s="108"/>
      <c r="F239" s="108"/>
      <c r="G239" s="108"/>
      <c r="H239" s="108"/>
      <c r="I239" s="108"/>
    </row>
    <row r="240" spans="3:9" ht="12.75">
      <c r="C240" s="108"/>
      <c r="D240" s="108"/>
      <c r="E240" s="108"/>
      <c r="F240" s="108"/>
      <c r="G240" s="108"/>
      <c r="H240" s="108"/>
      <c r="I240" s="108"/>
    </row>
    <row r="241" spans="3:9" ht="12.75">
      <c r="C241" s="108"/>
      <c r="D241" s="108"/>
      <c r="E241" s="108"/>
      <c r="F241" s="108"/>
      <c r="G241" s="108"/>
      <c r="H241" s="108"/>
      <c r="I241" s="108"/>
    </row>
    <row r="242" spans="3:9" ht="12.75">
      <c r="C242" s="108"/>
      <c r="D242" s="108"/>
      <c r="E242" s="108"/>
      <c r="F242" s="108"/>
      <c r="G242" s="108"/>
      <c r="H242" s="108"/>
      <c r="I242" s="108"/>
    </row>
    <row r="243" spans="3:9" ht="12.75">
      <c r="C243" s="108"/>
      <c r="D243" s="108"/>
      <c r="E243" s="108"/>
      <c r="F243" s="108"/>
      <c r="G243" s="108"/>
      <c r="H243" s="108"/>
      <c r="I243" s="108"/>
    </row>
    <row r="244" spans="3:9" ht="12.75">
      <c r="C244" s="108"/>
      <c r="D244" s="108"/>
      <c r="E244" s="108"/>
      <c r="F244" s="108"/>
      <c r="G244" s="108"/>
      <c r="H244" s="108"/>
      <c r="I244" s="108"/>
    </row>
    <row r="245" spans="3:9" ht="12.75">
      <c r="C245" s="108"/>
      <c r="D245" s="108"/>
      <c r="E245" s="108"/>
      <c r="F245" s="108"/>
      <c r="G245" s="108"/>
      <c r="H245" s="108"/>
      <c r="I245" s="108"/>
    </row>
    <row r="246" spans="3:9" ht="12.75">
      <c r="C246" s="108"/>
      <c r="D246" s="108"/>
      <c r="E246" s="108"/>
      <c r="F246" s="108"/>
      <c r="G246" s="108"/>
      <c r="H246" s="108"/>
      <c r="I246" s="108"/>
    </row>
    <row r="247" spans="3:9" ht="12.75">
      <c r="C247" s="108"/>
      <c r="D247" s="108"/>
      <c r="E247" s="108"/>
      <c r="F247" s="108"/>
      <c r="G247" s="108"/>
      <c r="H247" s="108"/>
      <c r="I247" s="108"/>
    </row>
    <row r="248" spans="3:9" ht="12.75">
      <c r="C248" s="108"/>
      <c r="D248" s="108"/>
      <c r="E248" s="108"/>
      <c r="F248" s="108"/>
      <c r="G248" s="108"/>
      <c r="H248" s="108"/>
      <c r="I248" s="108"/>
    </row>
    <row r="249" spans="3:9" ht="12.75">
      <c r="C249" s="108"/>
      <c r="D249" s="108"/>
      <c r="E249" s="108"/>
      <c r="F249" s="108"/>
      <c r="G249" s="108"/>
      <c r="H249" s="108"/>
      <c r="I249" s="108"/>
    </row>
    <row r="250" spans="3:9" ht="12.75">
      <c r="C250" s="108"/>
      <c r="D250" s="108"/>
      <c r="E250" s="108"/>
      <c r="F250" s="108"/>
      <c r="G250" s="108"/>
      <c r="H250" s="108"/>
      <c r="I250" s="108"/>
    </row>
    <row r="251" spans="3:9" ht="12.75">
      <c r="C251" s="108"/>
      <c r="D251" s="108"/>
      <c r="E251" s="108"/>
      <c r="F251" s="108"/>
      <c r="G251" s="108"/>
      <c r="H251" s="108"/>
      <c r="I251" s="108"/>
    </row>
    <row r="252" spans="3:9" ht="12.75">
      <c r="C252" s="108"/>
      <c r="D252" s="108"/>
      <c r="E252" s="108"/>
      <c r="F252" s="108"/>
      <c r="G252" s="108"/>
      <c r="H252" s="108"/>
      <c r="I252" s="108"/>
    </row>
    <row r="253" spans="3:9" ht="12.75">
      <c r="C253" s="108"/>
      <c r="D253" s="108"/>
      <c r="E253" s="108"/>
      <c r="F253" s="108"/>
      <c r="G253" s="108"/>
      <c r="H253" s="108"/>
      <c r="I253" s="108"/>
    </row>
    <row r="254" spans="3:9" ht="12.75">
      <c r="C254" s="108"/>
      <c r="D254" s="108"/>
      <c r="E254" s="108"/>
      <c r="F254" s="108"/>
      <c r="G254" s="108"/>
      <c r="H254" s="108"/>
      <c r="I254" s="108"/>
    </row>
    <row r="255" spans="3:9" ht="12.75">
      <c r="C255" s="108"/>
      <c r="D255" s="108"/>
      <c r="E255" s="108"/>
      <c r="F255" s="108"/>
      <c r="G255" s="108"/>
      <c r="H255" s="108"/>
      <c r="I255" s="108"/>
    </row>
    <row r="256" spans="3:9" ht="12.75">
      <c r="C256" s="108"/>
      <c r="D256" s="108"/>
      <c r="E256" s="108"/>
      <c r="F256" s="108"/>
      <c r="G256" s="108"/>
      <c r="H256" s="108"/>
      <c r="I256" s="108"/>
    </row>
    <row r="257" spans="3:9" ht="12.75">
      <c r="C257" s="108"/>
      <c r="D257" s="108"/>
      <c r="E257" s="108"/>
      <c r="F257" s="108"/>
      <c r="G257" s="108"/>
      <c r="H257" s="108"/>
      <c r="I257" s="108"/>
    </row>
    <row r="258" spans="3:9" ht="12.75">
      <c r="C258" s="108"/>
      <c r="D258" s="108"/>
      <c r="E258" s="108"/>
      <c r="F258" s="108"/>
      <c r="G258" s="108"/>
      <c r="H258" s="108"/>
      <c r="I258" s="108"/>
    </row>
    <row r="259" spans="3:9" ht="12.75">
      <c r="C259" s="108"/>
      <c r="D259" s="108"/>
      <c r="E259" s="108"/>
      <c r="F259" s="108"/>
      <c r="G259" s="108"/>
      <c r="H259" s="108"/>
      <c r="I259" s="108"/>
    </row>
    <row r="260" spans="3:9" ht="12.75">
      <c r="C260" s="108"/>
      <c r="D260" s="108"/>
      <c r="E260" s="108"/>
      <c r="F260" s="108"/>
      <c r="G260" s="108"/>
      <c r="H260" s="108"/>
      <c r="I260" s="108"/>
    </row>
    <row r="261" spans="3:9" ht="12.75">
      <c r="C261" s="108"/>
      <c r="D261" s="108"/>
      <c r="E261" s="108"/>
      <c r="F261" s="108"/>
      <c r="G261" s="108"/>
      <c r="H261" s="108"/>
      <c r="I261" s="108"/>
    </row>
    <row r="262" spans="3:9" ht="12.75">
      <c r="C262" s="108"/>
      <c r="D262" s="108"/>
      <c r="E262" s="108"/>
      <c r="F262" s="108"/>
      <c r="G262" s="108"/>
      <c r="H262" s="108"/>
      <c r="I262" s="108"/>
    </row>
    <row r="263" spans="3:9" ht="12.75">
      <c r="C263" s="108"/>
      <c r="D263" s="108"/>
      <c r="E263" s="108"/>
      <c r="F263" s="108"/>
      <c r="G263" s="108"/>
      <c r="H263" s="108"/>
      <c r="I263" s="108"/>
    </row>
    <row r="264" spans="3:9" ht="12.75">
      <c r="C264" s="108"/>
      <c r="D264" s="108"/>
      <c r="E264" s="108"/>
      <c r="F264" s="108"/>
      <c r="G264" s="108"/>
      <c r="H264" s="108"/>
      <c r="I264" s="108"/>
    </row>
    <row r="265" spans="3:9" ht="12.75">
      <c r="C265" s="108"/>
      <c r="D265" s="108"/>
      <c r="E265" s="108"/>
      <c r="F265" s="108"/>
      <c r="G265" s="108"/>
      <c r="H265" s="108"/>
      <c r="I265" s="108"/>
    </row>
    <row r="266" spans="3:9" ht="12.75">
      <c r="C266" s="108"/>
      <c r="D266" s="108"/>
      <c r="E266" s="108"/>
      <c r="F266" s="108"/>
      <c r="G266" s="108"/>
      <c r="H266" s="108"/>
      <c r="I266" s="108"/>
    </row>
    <row r="267" spans="3:9" ht="12.75">
      <c r="C267" s="108"/>
      <c r="D267" s="108"/>
      <c r="E267" s="108"/>
      <c r="F267" s="108"/>
      <c r="G267" s="108"/>
      <c r="H267" s="108"/>
      <c r="I267" s="108"/>
    </row>
    <row r="268" spans="3:9" ht="12.75">
      <c r="C268" s="108"/>
      <c r="D268" s="108"/>
      <c r="E268" s="108"/>
      <c r="F268" s="108"/>
      <c r="G268" s="108"/>
      <c r="H268" s="108"/>
      <c r="I268" s="108"/>
    </row>
    <row r="269" spans="3:9" ht="12.75">
      <c r="C269" s="108"/>
      <c r="D269" s="108"/>
      <c r="E269" s="108"/>
      <c r="F269" s="108"/>
      <c r="G269" s="108"/>
      <c r="H269" s="108"/>
      <c r="I269" s="108"/>
    </row>
    <row r="270" spans="3:9" ht="12.75">
      <c r="C270" s="108"/>
      <c r="D270" s="108"/>
      <c r="E270" s="108"/>
      <c r="F270" s="108"/>
      <c r="G270" s="108"/>
      <c r="H270" s="108"/>
      <c r="I270" s="108"/>
    </row>
    <row r="271" spans="3:9" ht="12.75">
      <c r="C271" s="108"/>
      <c r="D271" s="108"/>
      <c r="E271" s="108"/>
      <c r="F271" s="108"/>
      <c r="G271" s="108"/>
      <c r="H271" s="108"/>
      <c r="I271" s="108"/>
    </row>
    <row r="272" spans="3:9" ht="12.75">
      <c r="C272" s="108"/>
      <c r="D272" s="108"/>
      <c r="E272" s="108"/>
      <c r="F272" s="108"/>
      <c r="G272" s="108"/>
      <c r="H272" s="108"/>
      <c r="I272" s="108"/>
    </row>
    <row r="273" spans="3:9" ht="12.75">
      <c r="C273" s="108"/>
      <c r="D273" s="108"/>
      <c r="E273" s="108"/>
      <c r="F273" s="108"/>
      <c r="G273" s="108"/>
      <c r="H273" s="108"/>
      <c r="I273" s="108"/>
    </row>
    <row r="274" spans="3:9" ht="12.75">
      <c r="C274" s="108"/>
      <c r="D274" s="108"/>
      <c r="E274" s="108"/>
      <c r="F274" s="108"/>
      <c r="G274" s="108"/>
      <c r="H274" s="108"/>
      <c r="I274" s="108"/>
    </row>
    <row r="275" spans="3:9" ht="12.75">
      <c r="C275" s="108"/>
      <c r="D275" s="108"/>
      <c r="E275" s="108"/>
      <c r="F275" s="108"/>
      <c r="G275" s="108"/>
      <c r="H275" s="108"/>
      <c r="I275" s="108"/>
    </row>
    <row r="276" spans="3:9" ht="12.75">
      <c r="C276" s="108"/>
      <c r="D276" s="108"/>
      <c r="E276" s="108"/>
      <c r="F276" s="108"/>
      <c r="G276" s="108"/>
      <c r="H276" s="108"/>
      <c r="I276" s="108"/>
    </row>
    <row r="277" spans="3:9" ht="12.75">
      <c r="C277" s="108"/>
      <c r="D277" s="108"/>
      <c r="E277" s="108"/>
      <c r="F277" s="108"/>
      <c r="G277" s="108"/>
      <c r="H277" s="108"/>
      <c r="I277" s="108"/>
    </row>
    <row r="278" spans="3:9" ht="12.75">
      <c r="C278" s="108"/>
      <c r="D278" s="108"/>
      <c r="E278" s="108"/>
      <c r="F278" s="108"/>
      <c r="G278" s="108"/>
      <c r="H278" s="108"/>
      <c r="I278" s="108"/>
    </row>
    <row r="279" spans="3:9" ht="12.75">
      <c r="C279" s="108"/>
      <c r="D279" s="108"/>
      <c r="E279" s="108"/>
      <c r="F279" s="108"/>
      <c r="G279" s="108"/>
      <c r="H279" s="108"/>
      <c r="I279" s="108"/>
    </row>
    <row r="280" spans="3:9" ht="12.75">
      <c r="C280" s="108"/>
      <c r="D280" s="108"/>
      <c r="E280" s="108"/>
      <c r="F280" s="108"/>
      <c r="G280" s="108"/>
      <c r="H280" s="108"/>
      <c r="I280" s="108"/>
    </row>
    <row r="281" spans="3:9" ht="12.75">
      <c r="C281" s="108"/>
      <c r="D281" s="108"/>
      <c r="E281" s="108"/>
      <c r="F281" s="108"/>
      <c r="G281" s="108"/>
      <c r="H281" s="108"/>
      <c r="I281" s="108"/>
    </row>
    <row r="282" spans="3:9" ht="12.75">
      <c r="C282" s="108"/>
      <c r="D282" s="108"/>
      <c r="E282" s="108"/>
      <c r="F282" s="108"/>
      <c r="G282" s="108"/>
      <c r="H282" s="108"/>
      <c r="I282" s="108"/>
    </row>
    <row r="283" spans="3:9" ht="12.75">
      <c r="C283" s="108"/>
      <c r="D283" s="108"/>
      <c r="E283" s="108"/>
      <c r="F283" s="108"/>
      <c r="G283" s="108"/>
      <c r="H283" s="108"/>
      <c r="I283" s="108"/>
    </row>
    <row r="284" spans="3:9" ht="12.75">
      <c r="C284" s="108"/>
      <c r="D284" s="108"/>
      <c r="E284" s="108"/>
      <c r="F284" s="108"/>
      <c r="G284" s="108"/>
      <c r="H284" s="108"/>
      <c r="I284" s="108"/>
    </row>
    <row r="285" spans="3:9" ht="12.75">
      <c r="C285" s="108"/>
      <c r="D285" s="108"/>
      <c r="E285" s="108"/>
      <c r="F285" s="108"/>
      <c r="G285" s="108"/>
      <c r="H285" s="108"/>
      <c r="I285" s="108"/>
    </row>
    <row r="286" spans="3:9" ht="12.75">
      <c r="C286" s="108"/>
      <c r="D286" s="108"/>
      <c r="E286" s="108"/>
      <c r="F286" s="108"/>
      <c r="G286" s="108"/>
      <c r="H286" s="108"/>
      <c r="I286" s="108"/>
    </row>
    <row r="287" spans="3:9" ht="12.75">
      <c r="C287" s="108"/>
      <c r="D287" s="108"/>
      <c r="E287" s="108"/>
      <c r="F287" s="108"/>
      <c r="G287" s="108"/>
      <c r="H287" s="108"/>
      <c r="I287" s="108"/>
    </row>
    <row r="288" spans="3:9" ht="12.75">
      <c r="C288" s="108"/>
      <c r="D288" s="108"/>
      <c r="E288" s="108"/>
      <c r="F288" s="108"/>
      <c r="G288" s="108"/>
      <c r="H288" s="108"/>
      <c r="I288" s="108"/>
    </row>
    <row r="289" spans="3:9" ht="12.75">
      <c r="C289" s="108"/>
      <c r="D289" s="108"/>
      <c r="E289" s="108"/>
      <c r="F289" s="108"/>
      <c r="G289" s="108"/>
      <c r="H289" s="108"/>
      <c r="I289" s="108"/>
    </row>
    <row r="290" spans="3:9" ht="12.75">
      <c r="C290" s="108"/>
      <c r="D290" s="108"/>
      <c r="E290" s="108"/>
      <c r="F290" s="108"/>
      <c r="G290" s="108"/>
      <c r="H290" s="108"/>
      <c r="I290" s="108"/>
    </row>
    <row r="291" spans="3:9" ht="12.75">
      <c r="C291" s="108"/>
      <c r="D291" s="108"/>
      <c r="E291" s="108"/>
      <c r="F291" s="108"/>
      <c r="G291" s="108"/>
      <c r="H291" s="108"/>
      <c r="I291" s="108"/>
    </row>
    <row r="292" spans="3:9" ht="12.75">
      <c r="C292" s="108"/>
      <c r="D292" s="108"/>
      <c r="E292" s="108"/>
      <c r="F292" s="108"/>
      <c r="G292" s="108"/>
      <c r="H292" s="108"/>
      <c r="I292" s="108"/>
    </row>
    <row r="293" spans="3:9" ht="12.75">
      <c r="C293" s="108"/>
      <c r="D293" s="108"/>
      <c r="E293" s="108"/>
      <c r="F293" s="108"/>
      <c r="G293" s="108"/>
      <c r="H293" s="108"/>
      <c r="I293" s="108"/>
    </row>
    <row r="294" spans="3:9" ht="12.75">
      <c r="C294" s="108"/>
      <c r="D294" s="108"/>
      <c r="E294" s="108"/>
      <c r="F294" s="108"/>
      <c r="G294" s="108"/>
      <c r="H294" s="108"/>
      <c r="I294" s="108"/>
    </row>
    <row r="295" spans="3:9" ht="12.75">
      <c r="C295" s="108"/>
      <c r="D295" s="108"/>
      <c r="E295" s="108"/>
      <c r="F295" s="108"/>
      <c r="G295" s="108"/>
      <c r="H295" s="108"/>
      <c r="I295" s="108"/>
    </row>
    <row r="296" spans="3:9" ht="12.75">
      <c r="C296" s="108"/>
      <c r="D296" s="108"/>
      <c r="E296" s="108"/>
      <c r="F296" s="108"/>
      <c r="G296" s="108"/>
      <c r="H296" s="108"/>
      <c r="I296" s="108"/>
    </row>
    <row r="297" spans="3:9" ht="12.75">
      <c r="C297" s="108"/>
      <c r="D297" s="108"/>
      <c r="E297" s="108"/>
      <c r="F297" s="108"/>
      <c r="G297" s="108"/>
      <c r="H297" s="108"/>
      <c r="I297" s="108"/>
    </row>
    <row r="298" spans="3:9" ht="12.75">
      <c r="C298" s="108"/>
      <c r="D298" s="108"/>
      <c r="E298" s="108"/>
      <c r="F298" s="108"/>
      <c r="G298" s="108"/>
      <c r="H298" s="108"/>
      <c r="I298" s="108"/>
    </row>
    <row r="299" spans="3:9" ht="12.75">
      <c r="C299" s="108"/>
      <c r="D299" s="108"/>
      <c r="E299" s="108"/>
      <c r="F299" s="108"/>
      <c r="G299" s="108"/>
      <c r="H299" s="108"/>
      <c r="I299" s="108"/>
    </row>
    <row r="300" spans="3:9" ht="12.75">
      <c r="C300" s="108"/>
      <c r="D300" s="108"/>
      <c r="E300" s="108"/>
      <c r="F300" s="108"/>
      <c r="G300" s="108"/>
      <c r="H300" s="108"/>
      <c r="I300" s="108"/>
    </row>
    <row r="301" spans="3:9" ht="12.75">
      <c r="C301" s="108"/>
      <c r="D301" s="108"/>
      <c r="E301" s="108"/>
      <c r="F301" s="108"/>
      <c r="G301" s="108"/>
      <c r="H301" s="108"/>
      <c r="I301" s="108"/>
    </row>
    <row r="302" spans="3:9" ht="12.75">
      <c r="C302" s="108"/>
      <c r="D302" s="108"/>
      <c r="E302" s="108"/>
      <c r="F302" s="108"/>
      <c r="G302" s="108"/>
      <c r="H302" s="108"/>
      <c r="I302" s="108"/>
    </row>
    <row r="303" spans="3:9" ht="12.75">
      <c r="C303" s="108"/>
      <c r="D303" s="108"/>
      <c r="E303" s="108"/>
      <c r="F303" s="108"/>
      <c r="G303" s="108"/>
      <c r="H303" s="108"/>
      <c r="I303" s="108"/>
    </row>
    <row r="304" spans="3:9" ht="12.75">
      <c r="C304" s="108"/>
      <c r="D304" s="108"/>
      <c r="E304" s="108"/>
      <c r="F304" s="108"/>
      <c r="G304" s="108"/>
      <c r="H304" s="108"/>
      <c r="I304" s="108"/>
    </row>
    <row r="305" spans="3:9" ht="12.75">
      <c r="C305" s="108"/>
      <c r="D305" s="108"/>
      <c r="E305" s="108"/>
      <c r="F305" s="108"/>
      <c r="G305" s="108"/>
      <c r="H305" s="108"/>
      <c r="I305" s="108"/>
    </row>
    <row r="306" spans="3:9" ht="12.75">
      <c r="C306" s="108"/>
      <c r="D306" s="108"/>
      <c r="E306" s="108"/>
      <c r="F306" s="108"/>
      <c r="G306" s="108"/>
      <c r="H306" s="108"/>
      <c r="I306" s="108"/>
    </row>
    <row r="307" spans="3:9" ht="12.75">
      <c r="C307" s="108"/>
      <c r="D307" s="108"/>
      <c r="E307" s="108"/>
      <c r="F307" s="108"/>
      <c r="G307" s="108"/>
      <c r="H307" s="108"/>
      <c r="I307" s="108"/>
    </row>
    <row r="308" spans="3:9" ht="12.75">
      <c r="C308" s="108"/>
      <c r="D308" s="108"/>
      <c r="E308" s="108"/>
      <c r="F308" s="108"/>
      <c r="G308" s="108"/>
      <c r="H308" s="108"/>
      <c r="I308" s="108"/>
    </row>
    <row r="309" spans="3:9" ht="12.75">
      <c r="C309" s="108"/>
      <c r="D309" s="108"/>
      <c r="E309" s="108"/>
      <c r="F309" s="108"/>
      <c r="G309" s="108"/>
      <c r="H309" s="108"/>
      <c r="I309" s="108"/>
    </row>
    <row r="310" spans="3:9" ht="12.75">
      <c r="C310" s="108"/>
      <c r="D310" s="108"/>
      <c r="E310" s="108"/>
      <c r="F310" s="108"/>
      <c r="G310" s="108"/>
      <c r="H310" s="108"/>
      <c r="I310" s="108"/>
    </row>
    <row r="311" spans="3:9" ht="12.75">
      <c r="C311" s="108"/>
      <c r="D311" s="108"/>
      <c r="E311" s="108"/>
      <c r="F311" s="108"/>
      <c r="G311" s="108"/>
      <c r="H311" s="108"/>
      <c r="I311" s="108"/>
    </row>
    <row r="312" spans="3:9" ht="12.75">
      <c r="C312" s="108"/>
      <c r="D312" s="108"/>
      <c r="E312" s="108"/>
      <c r="F312" s="108"/>
      <c r="G312" s="108"/>
      <c r="H312" s="108"/>
      <c r="I312" s="108"/>
    </row>
    <row r="313" spans="3:9" ht="12.75">
      <c r="C313" s="108"/>
      <c r="D313" s="108"/>
      <c r="E313" s="108"/>
      <c r="F313" s="108"/>
      <c r="G313" s="108"/>
      <c r="H313" s="108"/>
      <c r="I313" s="108"/>
    </row>
    <row r="314" spans="3:9" ht="12.75">
      <c r="C314" s="108"/>
      <c r="D314" s="108"/>
      <c r="E314" s="108"/>
      <c r="F314" s="108"/>
      <c r="G314" s="108"/>
      <c r="H314" s="108"/>
      <c r="I314" s="108"/>
    </row>
    <row r="315" spans="3:9" ht="12.75">
      <c r="C315" s="108"/>
      <c r="D315" s="108"/>
      <c r="E315" s="108"/>
      <c r="F315" s="108"/>
      <c r="G315" s="108"/>
      <c r="H315" s="108"/>
      <c r="I315" s="108"/>
    </row>
    <row r="316" spans="3:9" ht="12.75">
      <c r="C316" s="108"/>
      <c r="D316" s="108"/>
      <c r="E316" s="108"/>
      <c r="F316" s="108"/>
      <c r="G316" s="108"/>
      <c r="H316" s="108"/>
      <c r="I316" s="108"/>
    </row>
    <row r="317" spans="3:9" ht="12.75">
      <c r="C317" s="108"/>
      <c r="D317" s="108"/>
      <c r="E317" s="108"/>
      <c r="F317" s="108"/>
      <c r="G317" s="108"/>
      <c r="H317" s="108"/>
      <c r="I317" s="108"/>
    </row>
    <row r="318" spans="3:9" ht="12.75">
      <c r="C318" s="108"/>
      <c r="D318" s="108"/>
      <c r="E318" s="108"/>
      <c r="F318" s="108"/>
      <c r="G318" s="108"/>
      <c r="H318" s="108"/>
      <c r="I318" s="108"/>
    </row>
    <row r="319" spans="3:9" ht="12.75">
      <c r="C319" s="108"/>
      <c r="D319" s="108"/>
      <c r="E319" s="108"/>
      <c r="F319" s="108"/>
      <c r="G319" s="108"/>
      <c r="H319" s="108"/>
      <c r="I319" s="108"/>
    </row>
    <row r="320" spans="3:9" ht="12.75">
      <c r="C320" s="108"/>
      <c r="D320" s="108"/>
      <c r="E320" s="108"/>
      <c r="F320" s="108"/>
      <c r="G320" s="108"/>
      <c r="H320" s="108"/>
      <c r="I320" s="108"/>
    </row>
    <row r="321" spans="3:9" ht="12.75">
      <c r="C321" s="108"/>
      <c r="D321" s="108"/>
      <c r="E321" s="108"/>
      <c r="F321" s="108"/>
      <c r="G321" s="108"/>
      <c r="H321" s="108"/>
      <c r="I321" s="108"/>
    </row>
    <row r="322" spans="3:9" ht="12.75">
      <c r="C322" s="108"/>
      <c r="D322" s="108"/>
      <c r="E322" s="108"/>
      <c r="F322" s="108"/>
      <c r="G322" s="108"/>
      <c r="H322" s="108"/>
      <c r="I322" s="108"/>
    </row>
    <row r="323" spans="3:9" ht="12.75">
      <c r="C323" s="108"/>
      <c r="D323" s="108"/>
      <c r="E323" s="108"/>
      <c r="F323" s="108"/>
      <c r="G323" s="108"/>
      <c r="H323" s="108"/>
      <c r="I323" s="108"/>
    </row>
    <row r="324" spans="3:9" ht="12.75">
      <c r="C324" s="108"/>
      <c r="D324" s="108"/>
      <c r="E324" s="108"/>
      <c r="F324" s="108"/>
      <c r="G324" s="108"/>
      <c r="H324" s="108"/>
      <c r="I324" s="108"/>
    </row>
    <row r="325" spans="3:9" ht="12.75">
      <c r="C325" s="108"/>
      <c r="D325" s="108"/>
      <c r="E325" s="108"/>
      <c r="F325" s="108"/>
      <c r="G325" s="108"/>
      <c r="H325" s="108"/>
      <c r="I325" s="108"/>
    </row>
    <row r="326" spans="3:9" ht="12.75">
      <c r="C326" s="108"/>
      <c r="D326" s="108"/>
      <c r="E326" s="108"/>
      <c r="F326" s="108"/>
      <c r="G326" s="108"/>
      <c r="H326" s="108"/>
      <c r="I326" s="108"/>
    </row>
    <row r="327" spans="3:9" ht="12.75">
      <c r="C327" s="108"/>
      <c r="D327" s="108"/>
      <c r="E327" s="108"/>
      <c r="F327" s="108"/>
      <c r="G327" s="108"/>
      <c r="H327" s="108"/>
      <c r="I327" s="108"/>
    </row>
    <row r="328" spans="3:9" ht="12.75">
      <c r="C328" s="108"/>
      <c r="D328" s="108"/>
      <c r="E328" s="108"/>
      <c r="F328" s="108"/>
      <c r="G328" s="108"/>
      <c r="H328" s="108"/>
      <c r="I328" s="108"/>
    </row>
    <row r="329" spans="3:9" ht="12.75">
      <c r="C329" s="108"/>
      <c r="D329" s="108"/>
      <c r="E329" s="108"/>
      <c r="F329" s="108"/>
      <c r="G329" s="108"/>
      <c r="H329" s="108"/>
      <c r="I329" s="108"/>
    </row>
    <row r="330" spans="3:9" ht="12.75">
      <c r="C330" s="108"/>
      <c r="D330" s="108"/>
      <c r="E330" s="108"/>
      <c r="F330" s="108"/>
      <c r="G330" s="108"/>
      <c r="H330" s="108"/>
      <c r="I330" s="108"/>
    </row>
    <row r="331" spans="3:9" ht="12.75">
      <c r="C331" s="108"/>
      <c r="D331" s="108"/>
      <c r="E331" s="108"/>
      <c r="F331" s="108"/>
      <c r="G331" s="108"/>
      <c r="H331" s="108"/>
      <c r="I331" s="108"/>
    </row>
    <row r="332" spans="3:9" ht="12.75">
      <c r="C332" s="108"/>
      <c r="D332" s="108"/>
      <c r="E332" s="108"/>
      <c r="F332" s="108"/>
      <c r="G332" s="108"/>
      <c r="H332" s="108"/>
      <c r="I332" s="108"/>
    </row>
    <row r="333" spans="3:9" ht="12.75">
      <c r="C333" s="108"/>
      <c r="D333" s="108"/>
      <c r="E333" s="108"/>
      <c r="F333" s="108"/>
      <c r="G333" s="108"/>
      <c r="H333" s="108"/>
      <c r="I333" s="108"/>
    </row>
    <row r="334" spans="3:9" ht="12.75">
      <c r="C334" s="108"/>
      <c r="D334" s="108"/>
      <c r="E334" s="108"/>
      <c r="F334" s="108"/>
      <c r="G334" s="108"/>
      <c r="H334" s="108"/>
      <c r="I334" s="108"/>
    </row>
    <row r="335" spans="3:9" ht="12.75">
      <c r="C335" s="108"/>
      <c r="D335" s="108"/>
      <c r="E335" s="108"/>
      <c r="F335" s="108"/>
      <c r="G335" s="108"/>
      <c r="H335" s="108"/>
      <c r="I335" s="108"/>
    </row>
    <row r="336" spans="3:9" ht="12.75">
      <c r="C336" s="108"/>
      <c r="D336" s="108"/>
      <c r="E336" s="108"/>
      <c r="F336" s="108"/>
      <c r="G336" s="108"/>
      <c r="H336" s="108"/>
      <c r="I336" s="108"/>
    </row>
    <row r="337" spans="3:9" ht="12.75">
      <c r="C337" s="108"/>
      <c r="D337" s="108"/>
      <c r="E337" s="108"/>
      <c r="F337" s="108"/>
      <c r="G337" s="108"/>
      <c r="H337" s="108"/>
      <c r="I337" s="108"/>
    </row>
    <row r="338" spans="3:9" ht="12.75">
      <c r="C338" s="108"/>
      <c r="D338" s="108"/>
      <c r="E338" s="108"/>
      <c r="F338" s="108"/>
      <c r="G338" s="108"/>
      <c r="H338" s="108"/>
      <c r="I338" s="108"/>
    </row>
    <row r="339" spans="3:9" ht="12.75">
      <c r="C339" s="108"/>
      <c r="D339" s="108"/>
      <c r="E339" s="108"/>
      <c r="F339" s="108"/>
      <c r="G339" s="108"/>
      <c r="H339" s="108"/>
      <c r="I339" s="108"/>
    </row>
    <row r="340" spans="3:9" ht="12.75">
      <c r="C340" s="108"/>
      <c r="D340" s="108"/>
      <c r="E340" s="108"/>
      <c r="F340" s="108"/>
      <c r="G340" s="108"/>
      <c r="H340" s="108"/>
      <c r="I340" s="108"/>
    </row>
    <row r="341" spans="3:9" ht="12.75">
      <c r="C341" s="108"/>
      <c r="D341" s="108"/>
      <c r="E341" s="108"/>
      <c r="F341" s="108"/>
      <c r="G341" s="108"/>
      <c r="H341" s="108"/>
      <c r="I341" s="108"/>
    </row>
    <row r="342" spans="3:9" ht="12.75">
      <c r="C342" s="108"/>
      <c r="D342" s="108"/>
      <c r="E342" s="108"/>
      <c r="F342" s="108"/>
      <c r="G342" s="108"/>
      <c r="H342" s="108"/>
      <c r="I342" s="108"/>
    </row>
  </sheetData>
  <mergeCells count="81">
    <mergeCell ref="E81:F81"/>
    <mergeCell ref="C81:D81"/>
    <mergeCell ref="C97:D97"/>
    <mergeCell ref="C109:D109"/>
    <mergeCell ref="C110:D110"/>
    <mergeCell ref="C107:D107"/>
    <mergeCell ref="C108:D108"/>
    <mergeCell ref="C98:D98"/>
    <mergeCell ref="C99:D99"/>
    <mergeCell ref="C119:D119"/>
    <mergeCell ref="C120:D120"/>
    <mergeCell ref="C121:D121"/>
    <mergeCell ref="E103:F103"/>
    <mergeCell ref="C103:D103"/>
    <mergeCell ref="C118:D118"/>
    <mergeCell ref="C114:D114"/>
    <mergeCell ref="E114:F114"/>
    <mergeCell ref="D17:F17"/>
    <mergeCell ref="E58:F58"/>
    <mergeCell ref="E76:M76"/>
    <mergeCell ref="D18:F18"/>
    <mergeCell ref="D43:I43"/>
    <mergeCell ref="C48:M48"/>
    <mergeCell ref="C68:M68"/>
    <mergeCell ref="C74:D74"/>
    <mergeCell ref="D39:F39"/>
    <mergeCell ref="D14:F14"/>
    <mergeCell ref="D15:F15"/>
    <mergeCell ref="D155:D156"/>
    <mergeCell ref="C148:M148"/>
    <mergeCell ref="D16:E16"/>
    <mergeCell ref="C75:D75"/>
    <mergeCell ref="C76:D76"/>
    <mergeCell ref="C77:D77"/>
    <mergeCell ref="E71:M71"/>
    <mergeCell ref="E72:M72"/>
    <mergeCell ref="E75:M75"/>
    <mergeCell ref="E73:M73"/>
    <mergeCell ref="E74:M74"/>
    <mergeCell ref="D19:F19"/>
    <mergeCell ref="D40:F40"/>
    <mergeCell ref="D41:F41"/>
    <mergeCell ref="C2:M2"/>
    <mergeCell ref="C69:F69"/>
    <mergeCell ref="C92:D92"/>
    <mergeCell ref="E92:F92"/>
    <mergeCell ref="C96:D96"/>
    <mergeCell ref="G20:I20"/>
    <mergeCell ref="E77:M77"/>
    <mergeCell ref="C85:D85"/>
    <mergeCell ref="C86:D86"/>
    <mergeCell ref="C87:D87"/>
    <mergeCell ref="C88:D88"/>
    <mergeCell ref="C36:M36"/>
    <mergeCell ref="E57:F57"/>
    <mergeCell ref="D11:F11"/>
    <mergeCell ref="D12:F12"/>
    <mergeCell ref="D13:F13"/>
    <mergeCell ref="E155:F156"/>
    <mergeCell ref="C125:D125"/>
    <mergeCell ref="E125:F125"/>
    <mergeCell ref="C129:D129"/>
    <mergeCell ref="C130:D130"/>
    <mergeCell ref="C131:D131"/>
    <mergeCell ref="C132:D132"/>
    <mergeCell ref="C136:D136"/>
    <mergeCell ref="E136:F136"/>
    <mergeCell ref="C140:D140"/>
    <mergeCell ref="C155:C156"/>
    <mergeCell ref="C141:D141"/>
    <mergeCell ref="C142:D142"/>
    <mergeCell ref="C143:D143"/>
    <mergeCell ref="C149:M149"/>
    <mergeCell ref="C202:Q202"/>
    <mergeCell ref="F171:N171"/>
    <mergeCell ref="C174:N174"/>
    <mergeCell ref="C179:M179"/>
    <mergeCell ref="C175:N175"/>
    <mergeCell ref="C176:N176"/>
    <mergeCell ref="C177:N177"/>
    <mergeCell ref="C173:M173"/>
  </mergeCells>
  <dataValidations count="3">
    <dataValidation type="list" allowBlank="1" showInputMessage="1" showErrorMessage="1" sqref="D54 D52 F151:F152 F166:F170 G39">
      <formula1>$D$204:$D$205</formula1>
    </dataValidation>
    <dataValidation type="list" allowBlank="1" showInputMessage="1" showErrorMessage="1" sqref="D157:D162 I124 I102 I91 I80 D58:D63 I113 I135">
      <formula1>$C$204:$C$219</formula1>
    </dataValidation>
    <dataValidation type="list" allowBlank="1" showInputMessage="1" showErrorMessage="1" sqref="C157:C162 E124 E102 C58:C63 E80 E91 E113 E135">
      <formula1>$G$21:$G$27</formula1>
    </dataValidation>
  </dataValidations>
  <printOptions/>
  <pageMargins left="0.7" right="0.7" top="0.75" bottom="0.75" header="0.3" footer="0.3"/>
  <pageSetup fitToHeight="1" fitToWidth="1" horizontalDpi="600" verticalDpi="600" orientation="portrait" paperSize="17" scale="4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129"/>
  <sheetViews>
    <sheetView showGridLines="0" tabSelected="1" zoomScale="90" zoomScaleNormal="90" workbookViewId="0" topLeftCell="A1">
      <selection activeCell="C7" sqref="C7:J7"/>
    </sheetView>
  </sheetViews>
  <sheetFormatPr defaultColWidth="9.140625" defaultRowHeight="12.75"/>
  <cols>
    <col min="1" max="1" width="3.8515625" style="0" customWidth="1"/>
    <col min="2" max="2" width="25.8515625" style="0" customWidth="1"/>
    <col min="3" max="3" width="11.8515625" style="0" customWidth="1"/>
    <col min="4" max="4" width="9.421875" style="0" customWidth="1"/>
    <col min="5" max="5" width="11.8515625" style="0" customWidth="1"/>
    <col min="6" max="6" width="11.57421875" style="0" customWidth="1"/>
    <col min="7" max="7" width="9.8515625" style="0" customWidth="1"/>
    <col min="8" max="8" width="57.57421875" style="0" customWidth="1"/>
    <col min="9" max="9" width="15.421875" style="0" customWidth="1"/>
    <col min="10" max="10" width="13.57421875" style="0" hidden="1" customWidth="1"/>
    <col min="11" max="11" width="14.57421875" style="0" hidden="1" customWidth="1"/>
    <col min="12" max="12" width="14.57421875" style="0" customWidth="1"/>
    <col min="13" max="14" width="13.57421875" style="0" hidden="1" customWidth="1"/>
    <col min="15" max="15" width="13.57421875" style="0" customWidth="1"/>
    <col min="16" max="17" width="13.57421875" style="0" hidden="1" customWidth="1"/>
    <col min="18" max="18" width="13.57421875" style="0" customWidth="1"/>
    <col min="19" max="19" width="14.140625" style="0" customWidth="1"/>
    <col min="20" max="20" width="18.57421875" style="0" customWidth="1"/>
  </cols>
  <sheetData>
    <row r="1" spans="1:20" ht="18">
      <c r="A1" s="424" t="s">
        <v>49</v>
      </c>
      <c r="B1" s="424"/>
      <c r="C1" s="424"/>
      <c r="D1" s="424"/>
      <c r="E1" s="424"/>
      <c r="F1" s="424"/>
      <c r="G1" s="424"/>
      <c r="H1" s="424"/>
      <c r="I1" s="424"/>
      <c r="J1" s="424"/>
      <c r="K1" s="424"/>
      <c r="L1" s="424"/>
      <c r="M1" s="424"/>
      <c r="N1" s="424"/>
      <c r="O1" s="424"/>
      <c r="P1" s="424"/>
      <c r="Q1" s="424"/>
      <c r="R1" s="424"/>
      <c r="S1" s="424"/>
      <c r="T1" s="1"/>
    </row>
    <row r="2" spans="1:20" ht="3" customHeight="1" thickBot="1">
      <c r="A2" s="40"/>
      <c r="B2" s="40"/>
      <c r="C2" s="40"/>
      <c r="D2" s="40"/>
      <c r="E2" s="40"/>
      <c r="F2" s="40"/>
      <c r="G2" s="40"/>
      <c r="H2" s="40"/>
      <c r="I2" s="40"/>
      <c r="J2" s="40"/>
      <c r="K2" s="40"/>
      <c r="L2" s="40"/>
      <c r="M2" s="40"/>
      <c r="N2" s="40"/>
      <c r="O2" s="40"/>
      <c r="P2" s="40"/>
      <c r="Q2" s="40"/>
      <c r="R2" s="40"/>
      <c r="S2" s="1"/>
      <c r="T2" s="1"/>
    </row>
    <row r="3" spans="1:20" ht="18" customHeight="1" thickBot="1" thickTop="1">
      <c r="A3" s="381" t="s">
        <v>31</v>
      </c>
      <c r="B3" s="381"/>
      <c r="C3" s="381"/>
      <c r="D3" s="381"/>
      <c r="E3" s="381"/>
      <c r="F3" s="381"/>
      <c r="G3" s="381"/>
      <c r="H3" s="381"/>
      <c r="I3" s="381"/>
      <c r="J3" s="381"/>
      <c r="K3" s="381"/>
      <c r="L3" s="381"/>
      <c r="M3" s="381"/>
      <c r="N3" s="381"/>
      <c r="O3" s="381"/>
      <c r="P3" s="381"/>
      <c r="Q3" s="381"/>
      <c r="R3" s="381"/>
      <c r="S3" s="381"/>
      <c r="T3" s="1"/>
    </row>
    <row r="4" spans="1:20" ht="3" customHeight="1" thickBot="1" thickTop="1">
      <c r="A4" s="435"/>
      <c r="B4" s="436"/>
      <c r="C4" s="436"/>
      <c r="D4" s="436"/>
      <c r="E4" s="436"/>
      <c r="F4" s="436"/>
      <c r="G4" s="436"/>
      <c r="H4" s="436"/>
      <c r="I4" s="436"/>
      <c r="J4" s="436"/>
      <c r="K4" s="436"/>
      <c r="L4" s="436"/>
      <c r="M4" s="436"/>
      <c r="N4" s="436"/>
      <c r="O4" s="436"/>
      <c r="P4" s="436"/>
      <c r="Q4" s="436"/>
      <c r="R4" s="436"/>
      <c r="S4" s="436"/>
      <c r="T4" s="1"/>
    </row>
    <row r="5" spans="1:19" ht="13.5">
      <c r="A5" s="445" t="s">
        <v>7</v>
      </c>
      <c r="B5" s="443"/>
      <c r="C5" s="443"/>
      <c r="D5" s="443"/>
      <c r="E5" s="443"/>
      <c r="F5" s="443"/>
      <c r="G5" s="443"/>
      <c r="H5" s="443"/>
      <c r="I5" s="443"/>
      <c r="J5" s="443"/>
      <c r="K5" s="443"/>
      <c r="L5" s="443"/>
      <c r="M5" s="443"/>
      <c r="N5" s="443"/>
      <c r="O5" s="443"/>
      <c r="P5" s="443"/>
      <c r="Q5" s="443"/>
      <c r="R5" s="443"/>
      <c r="S5" s="444"/>
    </row>
    <row r="6" spans="1:20" ht="13.5">
      <c r="A6" s="441" t="s">
        <v>0</v>
      </c>
      <c r="B6" s="442"/>
      <c r="C6" s="440" t="str">
        <f>IF('2a.  Simple Form Data Entry'!G11="","   ",'2a.  Simple Form Data Entry'!G11)</f>
        <v>Squak Mountain PSERN Operator Lease</v>
      </c>
      <c r="D6" s="440"/>
      <c r="E6" s="440"/>
      <c r="F6" s="440"/>
      <c r="G6" s="440"/>
      <c r="H6" s="440"/>
      <c r="I6" s="440"/>
      <c r="J6" s="440"/>
      <c r="L6" s="292" t="s">
        <v>16</v>
      </c>
      <c r="M6" s="292"/>
      <c r="O6" s="72"/>
      <c r="Q6" s="72"/>
      <c r="R6" s="311">
        <f>IF('2a.  Simple Form Data Entry'!G17="","   ",'2a.  Simple Form Data Entry'!G17)</f>
        <v>20</v>
      </c>
      <c r="S6" s="71" t="s">
        <v>17</v>
      </c>
      <c r="T6" s="11"/>
    </row>
    <row r="7" spans="1:20" ht="13.5" customHeight="1">
      <c r="A7" s="446" t="s">
        <v>140</v>
      </c>
      <c r="B7" s="437"/>
      <c r="C7" s="447" t="str">
        <f>IF('2a.  Simple Form Data Entry'!G12="","   ",'2a.  Simple Form Data Entry'!G12)</f>
        <v>DES / Facilities Management</v>
      </c>
      <c r="D7" s="447"/>
      <c r="E7" s="447"/>
      <c r="F7" s="447"/>
      <c r="G7" s="447"/>
      <c r="H7" s="447"/>
      <c r="I7" s="447"/>
      <c r="J7" s="447"/>
      <c r="L7" s="102" t="s">
        <v>27</v>
      </c>
      <c r="M7" s="102"/>
      <c r="P7" s="73"/>
      <c r="Q7" s="73"/>
      <c r="R7" s="312" t="str">
        <f>'2a.  Simple Form Data Entry'!G18</f>
        <v>NA</v>
      </c>
      <c r="S7" s="54"/>
      <c r="T7" s="11"/>
    </row>
    <row r="8" spans="1:24" ht="13.5" customHeight="1">
      <c r="A8" s="438" t="s">
        <v>2</v>
      </c>
      <c r="B8" s="439"/>
      <c r="C8" s="291" t="str">
        <f>IF('2a.  Simple Form Data Entry'!G15="","   ",'2a.  Simple Form Data Entry'!G15)</f>
        <v>Carolyn Mock / Julie Ockerman</v>
      </c>
      <c r="E8" s="291"/>
      <c r="F8" s="439" t="s">
        <v>8</v>
      </c>
      <c r="G8" s="439"/>
      <c r="H8" s="321" t="str">
        <f>IF('2a.  Simple Form Data Entry'!G15=""," ",'2a.  Simple Form Data Entry'!G16)</f>
        <v>2/21/22</v>
      </c>
      <c r="I8" s="291"/>
      <c r="J8" s="291"/>
      <c r="L8" s="437" t="s">
        <v>10</v>
      </c>
      <c r="M8" s="437"/>
      <c r="N8" s="437"/>
      <c r="O8" s="437"/>
      <c r="P8" s="74"/>
      <c r="Q8" s="74"/>
      <c r="R8" s="291" t="str">
        <f>IF('2a.  Simple Form Data Entry'!G13="","   ",'2a.  Simple Form Data Entry'!G13)</f>
        <v>New Lease</v>
      </c>
      <c r="S8" s="320"/>
      <c r="T8" s="291"/>
      <c r="U8" s="291"/>
      <c r="V8" s="291"/>
      <c r="W8" s="291"/>
      <c r="X8" s="291"/>
    </row>
    <row r="9" spans="1:24" ht="13.5" customHeight="1">
      <c r="A9" s="438" t="s">
        <v>3</v>
      </c>
      <c r="B9" s="439"/>
      <c r="C9" s="41" t="s">
        <v>160</v>
      </c>
      <c r="D9" s="291"/>
      <c r="E9" s="291"/>
      <c r="F9" s="439" t="s">
        <v>13</v>
      </c>
      <c r="G9" s="439"/>
      <c r="H9" s="454">
        <v>44716</v>
      </c>
      <c r="I9" s="291"/>
      <c r="J9" s="291"/>
      <c r="L9" s="437" t="s">
        <v>9</v>
      </c>
      <c r="M9" s="437"/>
      <c r="N9" s="437"/>
      <c r="O9" s="437"/>
      <c r="P9" s="55"/>
      <c r="Q9" s="55"/>
      <c r="R9" s="291" t="str">
        <f>IF('2a.  Simple Form Data Entry'!G14="","   ",'2a.  Simple Form Data Entry'!G14)</f>
        <v>Stand Alone</v>
      </c>
      <c r="S9" s="320"/>
      <c r="T9" s="291"/>
      <c r="U9" s="291"/>
      <c r="V9" s="291"/>
      <c r="W9" s="291"/>
      <c r="X9" s="291"/>
    </row>
    <row r="10" spans="1:20" ht="12.75">
      <c r="A10" s="322" t="s">
        <v>139</v>
      </c>
      <c r="B10" s="323"/>
      <c r="C10" s="431" t="str">
        <f>IF('2a.  Simple Form Data Entry'!G10=""," ",'2a.  Simple Form Data Entry'!G10)</f>
        <v>PSERN Operator Lease at Squak Mountain, 10900 Squak Mountain Road, Issaquah WA</v>
      </c>
      <c r="D10" s="431"/>
      <c r="E10" s="431"/>
      <c r="F10" s="431"/>
      <c r="G10" s="431"/>
      <c r="H10" s="431"/>
      <c r="I10" s="431"/>
      <c r="J10" s="431"/>
      <c r="K10" s="431"/>
      <c r="L10" s="431"/>
      <c r="M10" s="431"/>
      <c r="N10" s="431"/>
      <c r="O10" s="431"/>
      <c r="P10" s="431"/>
      <c r="Q10" s="431"/>
      <c r="R10" s="431"/>
      <c r="S10" s="432"/>
      <c r="T10" s="11"/>
    </row>
    <row r="11" spans="1:20" ht="13" thickBot="1">
      <c r="A11" s="324"/>
      <c r="B11" s="325"/>
      <c r="C11" s="433"/>
      <c r="D11" s="433"/>
      <c r="E11" s="433"/>
      <c r="F11" s="433"/>
      <c r="G11" s="433"/>
      <c r="H11" s="433"/>
      <c r="I11" s="433"/>
      <c r="J11" s="433"/>
      <c r="K11" s="433"/>
      <c r="L11" s="433"/>
      <c r="M11" s="433"/>
      <c r="N11" s="433"/>
      <c r="O11" s="433"/>
      <c r="P11" s="433"/>
      <c r="Q11" s="433"/>
      <c r="R11" s="433"/>
      <c r="S11" s="434"/>
      <c r="T11" s="11"/>
    </row>
    <row r="12" spans="1:20" ht="3" customHeight="1" thickBot="1">
      <c r="A12" s="3"/>
      <c r="B12" s="3"/>
      <c r="D12" s="3"/>
      <c r="E12" s="2"/>
      <c r="F12" s="2"/>
      <c r="G12" s="2"/>
      <c r="H12" s="2"/>
      <c r="I12" s="2"/>
      <c r="J12" s="2"/>
      <c r="K12" s="2"/>
      <c r="L12" s="2"/>
      <c r="M12" s="2"/>
      <c r="N12" s="2"/>
      <c r="O12" s="2"/>
      <c r="P12" s="2"/>
      <c r="Q12" s="2"/>
      <c r="R12" s="2"/>
      <c r="T12" s="11"/>
    </row>
    <row r="13" spans="1:20" ht="18.75" customHeight="1" thickBot="1" thickTop="1">
      <c r="A13" s="381" t="s">
        <v>14</v>
      </c>
      <c r="B13" s="381"/>
      <c r="C13" s="381"/>
      <c r="D13" s="381"/>
      <c r="E13" s="381"/>
      <c r="F13" s="381"/>
      <c r="G13" s="381"/>
      <c r="H13" s="381"/>
      <c r="I13" s="381"/>
      <c r="J13" s="381"/>
      <c r="K13" s="381"/>
      <c r="L13" s="381"/>
      <c r="M13" s="381"/>
      <c r="N13" s="381"/>
      <c r="O13" s="381"/>
      <c r="P13" s="381"/>
      <c r="Q13" s="381"/>
      <c r="R13" s="381"/>
      <c r="S13" s="381"/>
      <c r="T13" s="11"/>
    </row>
    <row r="14" spans="1:20" ht="3" customHeight="1" thickBot="1" thickTop="1">
      <c r="A14" s="3"/>
      <c r="B14" s="3"/>
      <c r="D14" s="3"/>
      <c r="E14" s="2"/>
      <c r="F14" s="2"/>
      <c r="G14" s="2"/>
      <c r="H14" s="2"/>
      <c r="I14" s="2"/>
      <c r="J14" s="2"/>
      <c r="K14" s="2"/>
      <c r="L14" s="2"/>
      <c r="M14" s="2"/>
      <c r="N14" s="2"/>
      <c r="O14" s="2"/>
      <c r="P14" s="2"/>
      <c r="Q14" s="2"/>
      <c r="R14" s="2"/>
      <c r="T14" s="11"/>
    </row>
    <row r="15" spans="1:20" ht="16.5" customHeight="1" thickBot="1" thickTop="1">
      <c r="A15" s="426" t="s">
        <v>32</v>
      </c>
      <c r="B15" s="426"/>
      <c r="C15" s="426"/>
      <c r="D15" s="426"/>
      <c r="E15" s="426"/>
      <c r="F15" s="426"/>
      <c r="G15" s="426"/>
      <c r="H15" s="426"/>
      <c r="I15" s="426"/>
      <c r="J15" s="426"/>
      <c r="K15" s="426"/>
      <c r="L15" s="426"/>
      <c r="M15" s="426"/>
      <c r="N15" s="426"/>
      <c r="O15" s="426"/>
      <c r="P15" s="426"/>
      <c r="Q15" s="426"/>
      <c r="R15" s="426"/>
      <c r="S15" s="426"/>
      <c r="T15" s="11"/>
    </row>
    <row r="16" spans="1:20" ht="3" customHeight="1" thickBot="1" thickTop="1">
      <c r="A16" s="3"/>
      <c r="B16" s="3"/>
      <c r="D16" s="3"/>
      <c r="E16" s="2"/>
      <c r="F16" s="2"/>
      <c r="G16" s="2"/>
      <c r="H16" s="2"/>
      <c r="I16" s="2"/>
      <c r="J16" s="2"/>
      <c r="K16" s="2"/>
      <c r="L16" s="2"/>
      <c r="M16" s="2"/>
      <c r="N16" s="2"/>
      <c r="O16" s="2"/>
      <c r="P16" s="2"/>
      <c r="Q16" s="2"/>
      <c r="R16" s="2"/>
      <c r="T16" s="11"/>
    </row>
    <row r="17" spans="1:20" ht="31.5" customHeight="1" thickBot="1">
      <c r="A17" s="430" t="s">
        <v>135</v>
      </c>
      <c r="B17" s="430"/>
      <c r="C17" s="430"/>
      <c r="D17" s="430"/>
      <c r="E17" s="427" t="str">
        <f>IF('2a.  Simple Form Data Entry'!G39="N","NA",'2a.  Simple Form Data Entry'!G40)</f>
        <v>NA</v>
      </c>
      <c r="F17" s="428"/>
      <c r="G17" s="429"/>
      <c r="H17" s="389" t="s">
        <v>141</v>
      </c>
      <c r="I17" s="390"/>
      <c r="J17" s="390"/>
      <c r="K17" s="390"/>
      <c r="L17" s="390"/>
      <c r="M17" s="390"/>
      <c r="N17" s="302"/>
      <c r="O17" s="382" t="str">
        <f>IF('2a.  Simple Form Data Entry'!G39="N","NA",'2a.  Simple Form Data Entry'!G41)</f>
        <v>NA</v>
      </c>
      <c r="P17" s="383"/>
      <c r="Q17" s="383"/>
      <c r="R17" s="383"/>
      <c r="S17" s="384"/>
      <c r="T17" s="11"/>
    </row>
    <row r="18" spans="1:20" ht="3" customHeight="1" thickBot="1">
      <c r="A18" s="3"/>
      <c r="B18" s="3"/>
      <c r="D18" s="3"/>
      <c r="E18" s="3"/>
      <c r="F18" s="3"/>
      <c r="G18" s="3"/>
      <c r="H18" s="2"/>
      <c r="I18" s="2"/>
      <c r="J18" s="2"/>
      <c r="K18" s="2"/>
      <c r="L18" s="2"/>
      <c r="M18" s="2"/>
      <c r="N18" s="2"/>
      <c r="O18" s="2"/>
      <c r="P18" s="2"/>
      <c r="Q18" s="2"/>
      <c r="R18" s="2"/>
      <c r="T18" s="11"/>
    </row>
    <row r="19" spans="1:20" ht="15.75" customHeight="1" thickBot="1" thickTop="1">
      <c r="A19" s="426" t="s">
        <v>33</v>
      </c>
      <c r="B19" s="426"/>
      <c r="C19" s="426"/>
      <c r="D19" s="426"/>
      <c r="E19" s="426"/>
      <c r="F19" s="426"/>
      <c r="G19" s="426"/>
      <c r="H19" s="426"/>
      <c r="I19" s="426"/>
      <c r="J19" s="426"/>
      <c r="K19" s="426"/>
      <c r="L19" s="426"/>
      <c r="M19" s="426"/>
      <c r="N19" s="426"/>
      <c r="O19" s="426"/>
      <c r="P19" s="426"/>
      <c r="Q19" s="426"/>
      <c r="R19" s="426"/>
      <c r="S19" s="426"/>
      <c r="T19" s="11"/>
    </row>
    <row r="20" spans="1:20" ht="3" customHeight="1" thickTop="1">
      <c r="A20" s="3"/>
      <c r="B20" s="3"/>
      <c r="D20" s="3"/>
      <c r="E20" s="2"/>
      <c r="F20" s="2"/>
      <c r="G20" s="2"/>
      <c r="H20" s="2"/>
      <c r="I20" s="2"/>
      <c r="J20" s="2"/>
      <c r="K20" s="2"/>
      <c r="L20" s="2"/>
      <c r="M20" s="2"/>
      <c r="N20" s="2"/>
      <c r="O20" s="2"/>
      <c r="P20" s="2"/>
      <c r="Q20" s="2"/>
      <c r="R20" s="2"/>
      <c r="T20" s="11"/>
    </row>
    <row r="21" spans="1:20" ht="13.5">
      <c r="A21" s="37" t="s">
        <v>124</v>
      </c>
      <c r="B21" s="2"/>
      <c r="D21" s="3"/>
      <c r="E21" s="3"/>
      <c r="F21" s="3"/>
      <c r="G21" s="3"/>
      <c r="H21" s="3"/>
      <c r="I21" s="3"/>
      <c r="J21" s="3"/>
      <c r="K21" s="3"/>
      <c r="L21" s="3"/>
      <c r="M21" s="3"/>
      <c r="N21" s="3"/>
      <c r="O21" s="3"/>
      <c r="P21" s="3"/>
      <c r="Q21" s="3"/>
      <c r="R21" s="3"/>
      <c r="T21" s="11"/>
    </row>
    <row r="22" spans="1:20" ht="3" customHeight="1">
      <c r="A22" s="51"/>
      <c r="B22" s="44"/>
      <c r="C22" s="44"/>
      <c r="D22" s="44"/>
      <c r="E22" s="44"/>
      <c r="F22" s="184"/>
      <c r="G22" s="44"/>
      <c r="H22" s="44"/>
      <c r="I22" s="184"/>
      <c r="J22" s="44"/>
      <c r="K22" s="44"/>
      <c r="L22" s="293"/>
      <c r="M22" s="44"/>
      <c r="N22" s="44"/>
      <c r="O22" s="293"/>
      <c r="P22" s="293"/>
      <c r="Q22" s="293"/>
      <c r="R22" s="293"/>
      <c r="S22" s="44"/>
      <c r="T22" s="11"/>
    </row>
    <row r="23" spans="1:20" ht="15.5" thickBot="1">
      <c r="A23" s="10" t="s">
        <v>136</v>
      </c>
      <c r="B23" s="10"/>
      <c r="C23" s="2"/>
      <c r="D23" s="3"/>
      <c r="E23" s="3"/>
      <c r="F23" s="3"/>
      <c r="G23" s="3"/>
      <c r="H23" s="3"/>
      <c r="I23" s="3"/>
      <c r="J23" s="3"/>
      <c r="K23" s="3"/>
      <c r="L23" s="3"/>
      <c r="M23" s="3"/>
      <c r="N23" s="3"/>
      <c r="O23" s="3"/>
      <c r="P23" s="3"/>
      <c r="Q23" s="3"/>
      <c r="R23" s="3"/>
      <c r="T23" s="11"/>
    </row>
    <row r="24" spans="1:20" ht="43" thickBot="1">
      <c r="A24" s="92" t="s">
        <v>18</v>
      </c>
      <c r="B24" s="93"/>
      <c r="C24" s="94"/>
      <c r="D24" s="95" t="s">
        <v>28</v>
      </c>
      <c r="E24" s="95" t="s">
        <v>29</v>
      </c>
      <c r="F24" s="95" t="s">
        <v>104</v>
      </c>
      <c r="G24" s="103" t="s">
        <v>11</v>
      </c>
      <c r="H24" s="95" t="s">
        <v>54</v>
      </c>
      <c r="I24" s="95" t="str">
        <f>'2a.  Simple Form Data Entry'!N57</f>
        <v>Sum of Revenues Prior to 2021</v>
      </c>
      <c r="J24" s="95">
        <f>'2a.  Simple Form Data Entry'!G19</f>
        <v>2021</v>
      </c>
      <c r="K24" s="96">
        <f>J24+1</f>
        <v>2022</v>
      </c>
      <c r="L24" s="96" t="str">
        <f>CONCATENATE(J24," / ",K24)</f>
        <v>2021 / 2022</v>
      </c>
      <c r="M24" s="96">
        <f>K24+1</f>
        <v>2023</v>
      </c>
      <c r="N24" s="96">
        <f>M24+1</f>
        <v>2024</v>
      </c>
      <c r="O24" s="96" t="str">
        <f>CONCATENATE(M24," / ",N24)</f>
        <v>2023 / 2024</v>
      </c>
      <c r="P24" s="96">
        <f>N24+1</f>
        <v>2025</v>
      </c>
      <c r="Q24" s="96">
        <f>P24+1</f>
        <v>2026</v>
      </c>
      <c r="R24" s="96" t="str">
        <f>CONCATENATE(P24," / ",Q24)</f>
        <v>2025 / 2026</v>
      </c>
      <c r="S24" s="97" t="s">
        <v>116</v>
      </c>
      <c r="T24" s="11"/>
    </row>
    <row r="25" spans="1:20" ht="13.5">
      <c r="A25" s="88" t="str">
        <f>IF('2a.  Simple Form Data Entry'!C58="","   ",'2a.  Simple Form Data Entry'!C58)</f>
        <v xml:space="preserve">   </v>
      </c>
      <c r="B25" s="78"/>
      <c r="C25" s="78"/>
      <c r="D25" s="177" t="str">
        <f>IF(A25="   ","   ",IF(A25='2a.  Simple Form Data Entry'!$G$21,'2a.  Simple Form Data Entry'!J$21,IF(A25='2a.  Simple Form Data Entry'!$G$22,'2a.  Simple Form Data Entry'!J$22,IF(A25='2a.  Simple Form Data Entry'!$G$23,'2a.  Simple Form Data Entry'!J$23,IF(A25='2a.  Simple Form Data Entry'!$G$24,'2a.  Simple Form Data Entry'!$J$24,IF(A25='2a.  Simple Form Data Entry'!$G$25,'2a.  Simple Form Data Entry'!J$25,IF(A25='2a.  Simple Form Data Entry'!$G$26,'2a.  Simple Form Data Entry'!J$26,"   ")))))))</f>
        <v xml:space="preserve">   </v>
      </c>
      <c r="E25" s="89" t="str">
        <f>IF(A25="   ","   ",IF(A25='2a.  Simple Form Data Entry'!$G$21,'2a.  Simple Form Data Entry'!K$21,IF(A25='2a.  Simple Form Data Entry'!$G$22,'2a.  Simple Form Data Entry'!K$22,IF(A25='2a.  Simple Form Data Entry'!$G$23,'2a.  Simple Form Data Entry'!K$23,IF(A25='2a.  Simple Form Data Entry'!$G$24,'2a.  Simple Form Data Entry'!$K$24,IF(A25='2a.  Simple Form Data Entry'!G$25,'2a.  Simple Form Data Entry'!K$25,IF(A25='2a.  Simple Form Data Entry'!G$26,'2a.  Simple Form Data Entry'!K$26,"   ")))))))</f>
        <v xml:space="preserve">   </v>
      </c>
      <c r="F25" s="177" t="str">
        <f>IF(A25="   ","   ",IF(A25='2a.  Simple Form Data Entry'!$G$21,'2a.  Simple Form Data Entry'!L$21,IF(A25='2a.  Simple Form Data Entry'!$G$22,'2a.  Simple Form Data Entry'!L$22,IF(A25='2a.  Simple Form Data Entry'!$G$23,'2a.  Simple Form Data Entry'!L$23,IF(A25='2a.  Simple Form Data Entry'!$G$24,'2a.  Simple Form Data Entry'!$L$24,IF(A25='2a.  Simple Form Data Entry'!G$25,'2a.  Simple Form Data Entry'!L$25,IF(A25='2a.  Simple Form Data Entry'!G$26,'2a.  Simple Form Data Entry'!L$26,"   ")))))))</f>
        <v xml:space="preserve">   </v>
      </c>
      <c r="G25" s="90" t="str">
        <f>IF(A25="","   ",'2a.  Simple Form Data Entry'!D58)</f>
        <v xml:space="preserve"> </v>
      </c>
      <c r="H25" s="195" t="str">
        <f>IF('2a.  Simple Form Data Entry'!E58="","   ",'2a.  Simple Form Data Entry'!E58)</f>
        <v xml:space="preserve">   </v>
      </c>
      <c r="I25" s="80">
        <f>'2a.  Simple Form Data Entry'!N58</f>
        <v>0</v>
      </c>
      <c r="J25" s="80">
        <f>'2a.  Simple Form Data Entry'!G58</f>
        <v>0</v>
      </c>
      <c r="K25" s="80">
        <f>'2a.  Simple Form Data Entry'!H58</f>
        <v>0</v>
      </c>
      <c r="L25" s="80">
        <f>J25+K25</f>
        <v>0</v>
      </c>
      <c r="M25" s="80">
        <f>'2a.  Simple Form Data Entry'!I58</f>
        <v>0</v>
      </c>
      <c r="N25" s="80">
        <f>'2a.  Simple Form Data Entry'!J58</f>
        <v>0</v>
      </c>
      <c r="O25" s="80">
        <f aca="true" t="shared" si="0" ref="O25:O31">M25+N25</f>
        <v>0</v>
      </c>
      <c r="P25" s="80">
        <f>'2a.  Simple Form Data Entry'!K58</f>
        <v>0</v>
      </c>
      <c r="Q25" s="80">
        <f>'2a.  Simple Form Data Entry'!L58</f>
        <v>0</v>
      </c>
      <c r="R25" s="80">
        <f aca="true" t="shared" si="1" ref="R25:R31">P25+Q25</f>
        <v>0</v>
      </c>
      <c r="S25" s="91">
        <f>'2a.  Simple Form Data Entry'!M58</f>
        <v>0</v>
      </c>
      <c r="T25" s="11"/>
    </row>
    <row r="26" spans="1:20" ht="13.5">
      <c r="A26" s="84" t="str">
        <f>IF('2a.  Simple Form Data Entry'!C59="","   ",'2a.  Simple Form Data Entry'!C59)</f>
        <v xml:space="preserve">   </v>
      </c>
      <c r="B26" s="75"/>
      <c r="C26" s="75"/>
      <c r="D26" s="177" t="str">
        <f>IF(A26="   ","   ",IF(A26='2a.  Simple Form Data Entry'!$G$21,'2a.  Simple Form Data Entry'!J$21,IF(A26='2a.  Simple Form Data Entry'!$G$22,'2a.  Simple Form Data Entry'!J$22,IF(A26='2a.  Simple Form Data Entry'!$G$23,'2a.  Simple Form Data Entry'!J$23,IF(A26='2a.  Simple Form Data Entry'!$G$24,'2a.  Simple Form Data Entry'!$J$24,IF(A26='2a.  Simple Form Data Entry'!$G$25,'2a.  Simple Form Data Entry'!J$25,IF(A26='2a.  Simple Form Data Entry'!$G$26,'2a.  Simple Form Data Entry'!J$26,"   ")))))))</f>
        <v xml:space="preserve">   </v>
      </c>
      <c r="E26" s="89" t="str">
        <f>IF(A26="   ","   ",IF(A26='2a.  Simple Form Data Entry'!$G$21,'2a.  Simple Form Data Entry'!K$21,IF(A26='2a.  Simple Form Data Entry'!$G$22,'2a.  Simple Form Data Entry'!K$22,IF(A26='2a.  Simple Form Data Entry'!$G$23,'2a.  Simple Form Data Entry'!K$23,IF(A26='2a.  Simple Form Data Entry'!$G$24,'2a.  Simple Form Data Entry'!$K$24,IF(A26='2a.  Simple Form Data Entry'!G$25,'2a.  Simple Form Data Entry'!K$25,IF(A26='2a.  Simple Form Data Entry'!G$26,'2a.  Simple Form Data Entry'!K$26,"   ")))))))</f>
        <v xml:space="preserve">   </v>
      </c>
      <c r="F26" s="177" t="str">
        <f>IF(A26="   ","   ",IF(A26='2a.  Simple Form Data Entry'!$G$21,'2a.  Simple Form Data Entry'!L$21,IF(A26='2a.  Simple Form Data Entry'!$G$22,'2a.  Simple Form Data Entry'!L$22,IF(A26='2a.  Simple Form Data Entry'!$G$23,'2a.  Simple Form Data Entry'!L$23,IF(A26='2a.  Simple Form Data Entry'!$G$24,'2a.  Simple Form Data Entry'!$L$24,IF(A26='2a.  Simple Form Data Entry'!G$25,'2a.  Simple Form Data Entry'!L$25,IF(A26='2a.  Simple Form Data Entry'!G$26,'2a.  Simple Form Data Entry'!L$26,"   ")))))))</f>
        <v xml:space="preserve">   </v>
      </c>
      <c r="G26" s="90" t="str">
        <f>IF(A26="","   ",'2a.  Simple Form Data Entry'!D59)</f>
        <v xml:space="preserve"> </v>
      </c>
      <c r="H26" s="76" t="str">
        <f>IF('2a.  Simple Form Data Entry'!E59="","   ",'2a.  Simple Form Data Entry'!E59)</f>
        <v xml:space="preserve">   </v>
      </c>
      <c r="I26" s="80">
        <f>'2a.  Simple Form Data Entry'!N59</f>
        <v>0</v>
      </c>
      <c r="J26" s="77">
        <f>'2a.  Simple Form Data Entry'!G59</f>
        <v>0</v>
      </c>
      <c r="K26" s="77">
        <f>'2a.  Simple Form Data Entry'!H59</f>
        <v>0</v>
      </c>
      <c r="L26" s="80">
        <f aca="true" t="shared" si="2" ref="L26:L31">J26+K26</f>
        <v>0</v>
      </c>
      <c r="M26" s="77">
        <f>'2a.  Simple Form Data Entry'!I59</f>
        <v>0</v>
      </c>
      <c r="N26" s="77">
        <f>'2a.  Simple Form Data Entry'!J59</f>
        <v>0</v>
      </c>
      <c r="O26" s="80">
        <f t="shared" si="0"/>
        <v>0</v>
      </c>
      <c r="P26" s="77">
        <f>'2a.  Simple Form Data Entry'!K59</f>
        <v>0</v>
      </c>
      <c r="Q26" s="77">
        <f>'2a.  Simple Form Data Entry'!L59</f>
        <v>0</v>
      </c>
      <c r="R26" s="80">
        <f t="shared" si="1"/>
        <v>0</v>
      </c>
      <c r="S26" s="87">
        <f>'2a.  Simple Form Data Entry'!M59</f>
        <v>0</v>
      </c>
      <c r="T26" s="11"/>
    </row>
    <row r="27" spans="1:20" ht="13.5">
      <c r="A27" s="84" t="str">
        <f>IF('2a.  Simple Form Data Entry'!C60="","   ",'2a.  Simple Form Data Entry'!C60)</f>
        <v xml:space="preserve">   </v>
      </c>
      <c r="B27" s="85"/>
      <c r="C27" s="85"/>
      <c r="D27" s="177" t="str">
        <f>IF(A27="   ","   ",IF(A27='2a.  Simple Form Data Entry'!$G$21,'2a.  Simple Form Data Entry'!J$21,IF(A27='2a.  Simple Form Data Entry'!$G$22,'2a.  Simple Form Data Entry'!J$22,IF(A27='2a.  Simple Form Data Entry'!$G$23,'2a.  Simple Form Data Entry'!J$23,IF(A27='2a.  Simple Form Data Entry'!$G$24,'2a.  Simple Form Data Entry'!$J$24,IF(A27='2a.  Simple Form Data Entry'!$G$25,'2a.  Simple Form Data Entry'!J$25,IF(A27='2a.  Simple Form Data Entry'!$G$26,'2a.  Simple Form Data Entry'!J$26,"   ")))))))</f>
        <v xml:space="preserve">   </v>
      </c>
      <c r="E27" s="89" t="str">
        <f>IF(A27="   ","   ",IF(A27='2a.  Simple Form Data Entry'!$G$21,'2a.  Simple Form Data Entry'!K$21,IF(A27='2a.  Simple Form Data Entry'!$G$22,'2a.  Simple Form Data Entry'!K$22,IF(A27='2a.  Simple Form Data Entry'!$G$23,'2a.  Simple Form Data Entry'!K$23,IF(A27='2a.  Simple Form Data Entry'!$G$24,'2a.  Simple Form Data Entry'!$K$24,IF(A27='2a.  Simple Form Data Entry'!G$25,'2a.  Simple Form Data Entry'!K$25,IF(A27='2a.  Simple Form Data Entry'!G$26,'2a.  Simple Form Data Entry'!K$26,"   ")))))))</f>
        <v xml:space="preserve">   </v>
      </c>
      <c r="F27" s="177" t="str">
        <f>IF(A27="   ","   ",IF(A27='2a.  Simple Form Data Entry'!$G$21,'2a.  Simple Form Data Entry'!L$21,IF(A27='2a.  Simple Form Data Entry'!$G$22,'2a.  Simple Form Data Entry'!L$22,IF(A27='2a.  Simple Form Data Entry'!$G$23,'2a.  Simple Form Data Entry'!L$23,IF(A27='2a.  Simple Form Data Entry'!$G$24,'2a.  Simple Form Data Entry'!$L$24,IF(A27='2a.  Simple Form Data Entry'!G$25,'2a.  Simple Form Data Entry'!L$25,IF(A27='2a.  Simple Form Data Entry'!G$26,'2a.  Simple Form Data Entry'!L$26,"   ")))))))</f>
        <v xml:space="preserve">   </v>
      </c>
      <c r="G27" s="90" t="str">
        <f>IF(A27="","   ",'2a.  Simple Form Data Entry'!D60)</f>
        <v xml:space="preserve"> </v>
      </c>
      <c r="H27" s="197" t="str">
        <f>IF('2a.  Simple Form Data Entry'!E60="","   ",'2a.  Simple Form Data Entry'!E60)</f>
        <v xml:space="preserve">   </v>
      </c>
      <c r="I27" s="80">
        <f>'2a.  Simple Form Data Entry'!N60</f>
        <v>0</v>
      </c>
      <c r="J27" s="77">
        <f>'2a.  Simple Form Data Entry'!G60</f>
        <v>0</v>
      </c>
      <c r="K27" s="77">
        <f>'2a.  Simple Form Data Entry'!H60</f>
        <v>0</v>
      </c>
      <c r="L27" s="80">
        <f t="shared" si="2"/>
        <v>0</v>
      </c>
      <c r="M27" s="77">
        <f>'2a.  Simple Form Data Entry'!I60</f>
        <v>0</v>
      </c>
      <c r="N27" s="77">
        <f>'2a.  Simple Form Data Entry'!J60</f>
        <v>0</v>
      </c>
      <c r="O27" s="80">
        <f t="shared" si="0"/>
        <v>0</v>
      </c>
      <c r="P27" s="77">
        <f>'2a.  Simple Form Data Entry'!K60</f>
        <v>0</v>
      </c>
      <c r="Q27" s="77">
        <f>'2a.  Simple Form Data Entry'!L60</f>
        <v>0</v>
      </c>
      <c r="R27" s="80">
        <f t="shared" si="1"/>
        <v>0</v>
      </c>
      <c r="S27" s="87">
        <f>'2a.  Simple Form Data Entry'!M60</f>
        <v>0</v>
      </c>
      <c r="T27" s="11"/>
    </row>
    <row r="28" spans="1:20" ht="13.5" hidden="1">
      <c r="A28" s="84" t="str">
        <f>IF('2a.  Simple Form Data Entry'!C61="","   ",'2a.  Simple Form Data Entry'!C61)</f>
        <v xml:space="preserve">   </v>
      </c>
      <c r="B28" s="85"/>
      <c r="C28" s="85"/>
      <c r="D28" s="177" t="str">
        <f>IF(A28="   ","   ",IF(A28='2a.  Simple Form Data Entry'!$G$21,'2a.  Simple Form Data Entry'!J$21,IF(A28='2a.  Simple Form Data Entry'!$G$22,'2a.  Simple Form Data Entry'!J$22,IF(A28='2a.  Simple Form Data Entry'!$G$23,'2a.  Simple Form Data Entry'!J$23,IF(A28='2a.  Simple Form Data Entry'!$G$24,'2a.  Simple Form Data Entry'!$J$24,IF(A28='2a.  Simple Form Data Entry'!$G$25,'2a.  Simple Form Data Entry'!J$25,IF(A28='2a.  Simple Form Data Entry'!$G$26,'2a.  Simple Form Data Entry'!J$26,"   ")))))))</f>
        <v xml:space="preserve">   </v>
      </c>
      <c r="E28" s="89" t="str">
        <f>IF(A28="   ","   ",IF(A28='2a.  Simple Form Data Entry'!$G$21,'2a.  Simple Form Data Entry'!K$21,IF(A28='2a.  Simple Form Data Entry'!$G$22,'2a.  Simple Form Data Entry'!K$22,IF(A28='2a.  Simple Form Data Entry'!$G$23,'2a.  Simple Form Data Entry'!K$23,IF(A28='2a.  Simple Form Data Entry'!$G$24,'2a.  Simple Form Data Entry'!$K$24,IF(A28='2a.  Simple Form Data Entry'!G$25,'2a.  Simple Form Data Entry'!K$25,IF(A28='2a.  Simple Form Data Entry'!G$26,'2a.  Simple Form Data Entry'!K$26,"   ")))))))</f>
        <v xml:space="preserve">   </v>
      </c>
      <c r="F28" s="177" t="str">
        <f>IF(A28="   ","   ",IF(A28='2a.  Simple Form Data Entry'!$G$21,'2a.  Simple Form Data Entry'!L$21,IF(A28='2a.  Simple Form Data Entry'!$G$22,'2a.  Simple Form Data Entry'!L$22,IF(A28='2a.  Simple Form Data Entry'!$G$23,'2a.  Simple Form Data Entry'!L$23,IF(A28='2a.  Simple Form Data Entry'!$G$24,'2a.  Simple Form Data Entry'!$L$24,IF(A28='2a.  Simple Form Data Entry'!G$25,'2a.  Simple Form Data Entry'!L$25,IF(A28='2a.  Simple Form Data Entry'!G$26,'2a.  Simple Form Data Entry'!L$26,"   ")))))))</f>
        <v xml:space="preserve">   </v>
      </c>
      <c r="G28" s="90" t="str">
        <f>IF(A28="","   ",'2a.  Simple Form Data Entry'!D61)</f>
        <v xml:space="preserve"> </v>
      </c>
      <c r="H28" s="197" t="str">
        <f>IF('2a.  Simple Form Data Entry'!E61="","   ",'2a.  Simple Form Data Entry'!E61)</f>
        <v xml:space="preserve">   </v>
      </c>
      <c r="I28" s="80">
        <f>'2a.  Simple Form Data Entry'!N61</f>
        <v>0</v>
      </c>
      <c r="J28" s="77">
        <f>'2a.  Simple Form Data Entry'!G61</f>
        <v>0</v>
      </c>
      <c r="K28" s="77">
        <f>'2a.  Simple Form Data Entry'!H61</f>
        <v>0</v>
      </c>
      <c r="L28" s="80">
        <f t="shared" si="2"/>
        <v>0</v>
      </c>
      <c r="M28" s="77">
        <f>'2a.  Simple Form Data Entry'!I61</f>
        <v>0</v>
      </c>
      <c r="N28" s="77">
        <f>'2a.  Simple Form Data Entry'!J61</f>
        <v>0</v>
      </c>
      <c r="O28" s="80">
        <f t="shared" si="0"/>
        <v>0</v>
      </c>
      <c r="P28" s="77">
        <f>'2a.  Simple Form Data Entry'!K61</f>
        <v>0</v>
      </c>
      <c r="Q28" s="77">
        <f>'2a.  Simple Form Data Entry'!L61</f>
        <v>0</v>
      </c>
      <c r="R28" s="80">
        <f t="shared" si="1"/>
        <v>0</v>
      </c>
      <c r="S28" s="87">
        <f>'2a.  Simple Form Data Entry'!M61</f>
        <v>0</v>
      </c>
      <c r="T28" s="11"/>
    </row>
    <row r="29" spans="1:20" ht="13.5" hidden="1">
      <c r="A29" s="84" t="str">
        <f>IF('2a.  Simple Form Data Entry'!C62="","   ",'2a.  Simple Form Data Entry'!C62)</f>
        <v xml:space="preserve">   </v>
      </c>
      <c r="B29" s="86"/>
      <c r="C29" s="86"/>
      <c r="D29" s="177" t="str">
        <f>IF(A29="   ","   ",IF(A29='2a.  Simple Form Data Entry'!$G$21,'2a.  Simple Form Data Entry'!J$21,IF(A29='2a.  Simple Form Data Entry'!$G$22,'2a.  Simple Form Data Entry'!J$22,IF(A29='2a.  Simple Form Data Entry'!$G$23,'2a.  Simple Form Data Entry'!J$23,IF(A29='2a.  Simple Form Data Entry'!$G$24,'2a.  Simple Form Data Entry'!$J$24,IF(A29='2a.  Simple Form Data Entry'!$G$25,'2a.  Simple Form Data Entry'!J$25,IF(A29='2a.  Simple Form Data Entry'!$G$26,'2a.  Simple Form Data Entry'!J$26,"   ")))))))</f>
        <v xml:space="preserve">   </v>
      </c>
      <c r="E29" s="89" t="str">
        <f>IF(A29="   ","   ",IF(A29='2a.  Simple Form Data Entry'!$G$21,'2a.  Simple Form Data Entry'!K$21,IF(A29='2a.  Simple Form Data Entry'!$G$22,'2a.  Simple Form Data Entry'!K$22,IF(A29='2a.  Simple Form Data Entry'!$G$23,'2a.  Simple Form Data Entry'!K$23,IF(A29='2a.  Simple Form Data Entry'!$G$24,'2a.  Simple Form Data Entry'!$K$24,IF(A29='2a.  Simple Form Data Entry'!G$25,'2a.  Simple Form Data Entry'!K$25,IF(A29='2a.  Simple Form Data Entry'!G$26,'2a.  Simple Form Data Entry'!K$26,"   ")))))))</f>
        <v xml:space="preserve">   </v>
      </c>
      <c r="F29" s="177" t="str">
        <f>IF(A29="   ","   ",IF(A29='2a.  Simple Form Data Entry'!$G$21,'2a.  Simple Form Data Entry'!L$21,IF(A29='2a.  Simple Form Data Entry'!$G$22,'2a.  Simple Form Data Entry'!L$22,IF(A29='2a.  Simple Form Data Entry'!$G$23,'2a.  Simple Form Data Entry'!L$23,IF(A29='2a.  Simple Form Data Entry'!$G$24,'2a.  Simple Form Data Entry'!$L$24,IF(A29='2a.  Simple Form Data Entry'!G$25,'2a.  Simple Form Data Entry'!L$25,IF(A29='2a.  Simple Form Data Entry'!G$26,'2a.  Simple Form Data Entry'!L$26,"   ")))))))</f>
        <v xml:space="preserve">   </v>
      </c>
      <c r="G29" s="90" t="str">
        <f>IF(A29="","   ",'2a.  Simple Form Data Entry'!D62)</f>
        <v xml:space="preserve"> </v>
      </c>
      <c r="H29" s="197" t="str">
        <f>IF('2a.  Simple Form Data Entry'!E62="","   ",'2a.  Simple Form Data Entry'!E62)</f>
        <v xml:space="preserve">   </v>
      </c>
      <c r="I29" s="80">
        <f>'2a.  Simple Form Data Entry'!N62</f>
        <v>0</v>
      </c>
      <c r="J29" s="77">
        <f>'2a.  Simple Form Data Entry'!G62</f>
        <v>0</v>
      </c>
      <c r="K29" s="77">
        <f>'2a.  Simple Form Data Entry'!H62</f>
        <v>0</v>
      </c>
      <c r="L29" s="80">
        <f t="shared" si="2"/>
        <v>0</v>
      </c>
      <c r="M29" s="77">
        <f>'2a.  Simple Form Data Entry'!I62</f>
        <v>0</v>
      </c>
      <c r="N29" s="77">
        <f>'2a.  Simple Form Data Entry'!J62</f>
        <v>0</v>
      </c>
      <c r="O29" s="80">
        <f t="shared" si="0"/>
        <v>0</v>
      </c>
      <c r="P29" s="77">
        <f>'2a.  Simple Form Data Entry'!K62</f>
        <v>0</v>
      </c>
      <c r="Q29" s="77">
        <f>'2a.  Simple Form Data Entry'!L62</f>
        <v>0</v>
      </c>
      <c r="R29" s="80">
        <f t="shared" si="1"/>
        <v>0</v>
      </c>
      <c r="S29" s="87">
        <f>'2a.  Simple Form Data Entry'!M62</f>
        <v>0</v>
      </c>
      <c r="T29" s="11"/>
    </row>
    <row r="30" spans="1:20" ht="13.5" hidden="1">
      <c r="A30" s="84" t="str">
        <f>IF('2a.  Simple Form Data Entry'!C63="","   ",'2a.  Simple Form Data Entry'!C63)</f>
        <v xml:space="preserve">   </v>
      </c>
      <c r="B30" s="86"/>
      <c r="C30" s="86"/>
      <c r="D30" s="177" t="str">
        <f>IF(A30="   ","   ",IF(A30='2a.  Simple Form Data Entry'!$G$21,'2a.  Simple Form Data Entry'!J$21,IF(A30='2a.  Simple Form Data Entry'!$G$22,'2a.  Simple Form Data Entry'!J$22,IF(A30='2a.  Simple Form Data Entry'!$G$23,'2a.  Simple Form Data Entry'!J$23,IF(A30='2a.  Simple Form Data Entry'!$G$24,'2a.  Simple Form Data Entry'!$J$24,IF(A30='2a.  Simple Form Data Entry'!$G$25,'2a.  Simple Form Data Entry'!J$25,IF(A30='2a.  Simple Form Data Entry'!$G$26,'2a.  Simple Form Data Entry'!J$26,"   ")))))))</f>
        <v xml:space="preserve">   </v>
      </c>
      <c r="E30" s="89" t="str">
        <f>IF(A30="   ","   ",IF(A30='2a.  Simple Form Data Entry'!$G$21,'2a.  Simple Form Data Entry'!K$21,IF(A30='2a.  Simple Form Data Entry'!$G$22,'2a.  Simple Form Data Entry'!K$22,IF(A30='2a.  Simple Form Data Entry'!$G$23,'2a.  Simple Form Data Entry'!K$23,IF(A30='2a.  Simple Form Data Entry'!$G$24,'2a.  Simple Form Data Entry'!$K$24,IF(A30='2a.  Simple Form Data Entry'!G$25,'2a.  Simple Form Data Entry'!K$25,IF(A30='2a.  Simple Form Data Entry'!G$26,'2a.  Simple Form Data Entry'!K$26,"   ")))))))</f>
        <v xml:space="preserve">   </v>
      </c>
      <c r="F30" s="177" t="str">
        <f>IF(A30="   ","   ",IF(A30='2a.  Simple Form Data Entry'!$G$21,'2a.  Simple Form Data Entry'!L$21,IF(A30='2a.  Simple Form Data Entry'!$G$22,'2a.  Simple Form Data Entry'!L$22,IF(A30='2a.  Simple Form Data Entry'!$G$23,'2a.  Simple Form Data Entry'!L$23,IF(A30='2a.  Simple Form Data Entry'!$G$24,'2a.  Simple Form Data Entry'!$L$24,IF(A30='2a.  Simple Form Data Entry'!G$25,'2a.  Simple Form Data Entry'!L$25,IF(A30='2a.  Simple Form Data Entry'!G$26,'2a.  Simple Form Data Entry'!L$26,"   ")))))))</f>
        <v xml:space="preserve">   </v>
      </c>
      <c r="G30" s="90" t="str">
        <f>IF(A30="","   ",'2a.  Simple Form Data Entry'!D63)</f>
        <v xml:space="preserve"> </v>
      </c>
      <c r="H30" s="197" t="str">
        <f>IF('2a.  Simple Form Data Entry'!E63="","   ",'2a.  Simple Form Data Entry'!E63)</f>
        <v xml:space="preserve">   </v>
      </c>
      <c r="I30" s="80">
        <f>'2a.  Simple Form Data Entry'!N63</f>
        <v>0</v>
      </c>
      <c r="J30" s="77">
        <f>'2a.  Simple Form Data Entry'!G63</f>
        <v>0</v>
      </c>
      <c r="K30" s="77">
        <f>'2a.  Simple Form Data Entry'!H63</f>
        <v>0</v>
      </c>
      <c r="L30" s="80">
        <f t="shared" si="2"/>
        <v>0</v>
      </c>
      <c r="M30" s="77">
        <f>'2a.  Simple Form Data Entry'!I63</f>
        <v>0</v>
      </c>
      <c r="N30" s="101">
        <f>'2a.  Simple Form Data Entry'!J63</f>
        <v>0</v>
      </c>
      <c r="O30" s="80">
        <f t="shared" si="0"/>
        <v>0</v>
      </c>
      <c r="P30" s="101">
        <f>'2a.  Simple Form Data Entry'!K63</f>
        <v>0</v>
      </c>
      <c r="Q30" s="101">
        <f>'2a.  Simple Form Data Entry'!L63</f>
        <v>0</v>
      </c>
      <c r="R30" s="80">
        <f t="shared" si="1"/>
        <v>0</v>
      </c>
      <c r="S30" s="87">
        <f>'2a.  Simple Form Data Entry'!M63</f>
        <v>0</v>
      </c>
      <c r="T30" s="11"/>
    </row>
    <row r="31" spans="1:20" ht="14" thickBot="1">
      <c r="A31" s="6"/>
      <c r="B31" s="7"/>
      <c r="C31" s="289" t="s">
        <v>4</v>
      </c>
      <c r="D31" s="8"/>
      <c r="E31" s="8"/>
      <c r="F31" s="8"/>
      <c r="G31" s="8"/>
      <c r="H31" s="198"/>
      <c r="I31" s="56">
        <f aca="true" t="shared" si="3" ref="I31:S31">SUM(I25:I30)</f>
        <v>0</v>
      </c>
      <c r="J31" s="56">
        <f t="shared" si="3"/>
        <v>0</v>
      </c>
      <c r="K31" s="56">
        <f t="shared" si="3"/>
        <v>0</v>
      </c>
      <c r="L31" s="56">
        <f t="shared" si="2"/>
        <v>0</v>
      </c>
      <c r="M31" s="56">
        <f t="shared" si="3"/>
        <v>0</v>
      </c>
      <c r="N31" s="56">
        <f t="shared" si="3"/>
        <v>0</v>
      </c>
      <c r="O31" s="56">
        <f t="shared" si="0"/>
        <v>0</v>
      </c>
      <c r="P31" s="56">
        <f aca="true" t="shared" si="4" ref="P31:Q31">SUM(P25:P30)</f>
        <v>0</v>
      </c>
      <c r="Q31" s="56">
        <f t="shared" si="4"/>
        <v>0</v>
      </c>
      <c r="R31" s="56">
        <f t="shared" si="1"/>
        <v>0</v>
      </c>
      <c r="S31" s="65">
        <f t="shared" si="3"/>
        <v>0</v>
      </c>
      <c r="T31" s="11"/>
    </row>
    <row r="32" spans="1:20" ht="3" customHeight="1">
      <c r="A32" s="3"/>
      <c r="B32" s="3"/>
      <c r="C32" s="3"/>
      <c r="D32" s="3"/>
      <c r="E32" s="3"/>
      <c r="F32" s="3"/>
      <c r="G32" s="3"/>
      <c r="H32" s="3"/>
      <c r="I32" s="3"/>
      <c r="J32" s="4"/>
      <c r="K32" s="4"/>
      <c r="L32" s="4"/>
      <c r="M32" s="4"/>
      <c r="N32" s="4"/>
      <c r="O32" s="4"/>
      <c r="P32" s="4"/>
      <c r="Q32" s="4"/>
      <c r="R32" s="4"/>
      <c r="T32" s="11"/>
    </row>
    <row r="33" spans="1:20" ht="15.5" thickBot="1">
      <c r="A33" s="9" t="s">
        <v>137</v>
      </c>
      <c r="B33" s="9"/>
      <c r="C33" s="2"/>
      <c r="D33" s="2"/>
      <c r="E33" s="3"/>
      <c r="F33" s="3"/>
      <c r="G33" s="3"/>
      <c r="H33" s="3"/>
      <c r="I33" s="3"/>
      <c r="J33" s="70"/>
      <c r="K33" s="3"/>
      <c r="L33" s="3"/>
      <c r="M33" s="3"/>
      <c r="N33" s="3"/>
      <c r="O33" s="3"/>
      <c r="P33" s="3"/>
      <c r="Q33" s="3"/>
      <c r="R33" s="3"/>
      <c r="T33" s="11"/>
    </row>
    <row r="34" spans="1:20" ht="43" thickBot="1">
      <c r="A34" s="92" t="s">
        <v>51</v>
      </c>
      <c r="B34" s="93"/>
      <c r="C34" s="94"/>
      <c r="D34" s="95" t="s">
        <v>28</v>
      </c>
      <c r="E34" s="96" t="s">
        <v>5</v>
      </c>
      <c r="F34" s="95" t="s">
        <v>104</v>
      </c>
      <c r="G34" s="95" t="s">
        <v>11</v>
      </c>
      <c r="H34" s="95" t="s">
        <v>22</v>
      </c>
      <c r="I34" s="95" t="str">
        <f>'2a.  Simple Form Data Entry'!N81</f>
        <v>Sum of Expenditures Prior to 2021</v>
      </c>
      <c r="J34" s="95">
        <f>'2a.  Simple Form Data Entry'!G19</f>
        <v>2021</v>
      </c>
      <c r="K34" s="96">
        <f>J34+1</f>
        <v>2022</v>
      </c>
      <c r="L34" s="96" t="str">
        <f>CONCATENATE(J34," / ",K34)</f>
        <v>2021 / 2022</v>
      </c>
      <c r="M34" s="96">
        <f>K34+1</f>
        <v>2023</v>
      </c>
      <c r="N34" s="96">
        <f>M34+1</f>
        <v>2024</v>
      </c>
      <c r="O34" s="96" t="str">
        <f>CONCATENATE(M34," / ",N34)</f>
        <v>2023 / 2024</v>
      </c>
      <c r="P34" s="96">
        <f>N34+1</f>
        <v>2025</v>
      </c>
      <c r="Q34" s="96">
        <f>P34+1</f>
        <v>2026</v>
      </c>
      <c r="R34" s="96" t="str">
        <f>CONCATENATE(P34," / ",Q34)</f>
        <v>2025 / 2026</v>
      </c>
      <c r="S34" s="97" t="s">
        <v>116</v>
      </c>
      <c r="T34" s="12"/>
    </row>
    <row r="35" spans="1:20" ht="13.5">
      <c r="A35" s="395" t="str">
        <f>IF('2a.  Simple Form Data Entry'!E80="","   ",'2a.  Simple Form Data Entry'!E80)</f>
        <v xml:space="preserve">   </v>
      </c>
      <c r="B35" s="396"/>
      <c r="C35" s="397"/>
      <c r="D35" s="177" t="str">
        <f>IF(A35="   ","   ",IF(A35='2a.  Simple Form Data Entry'!$G$21,'2a.  Simple Form Data Entry'!J$21,IF(A35='2a.  Simple Form Data Entry'!$G$22,'2a.  Simple Form Data Entry'!J$22,IF(A35='2a.  Simple Form Data Entry'!$G$23,'2a.  Simple Form Data Entry'!J$23,IF(A35='2a.  Simple Form Data Entry'!$G$24,'2a.  Simple Form Data Entry'!$J$24,IF(A35='2a.  Simple Form Data Entry'!$G$25,'2a.  Simple Form Data Entry'!J$25,IF(A35='2a.  Simple Form Data Entry'!$G$26,'2a.  Simple Form Data Entry'!J$26,"   ")))))))</f>
        <v xml:space="preserve">   </v>
      </c>
      <c r="E35" s="89" t="str">
        <f>IF(A35="   ","   ",IF(A35='2a.  Simple Form Data Entry'!$G$21,'2a.  Simple Form Data Entry'!K$21,IF(A35='2a.  Simple Form Data Entry'!$G$22,'2a.  Simple Form Data Entry'!K$22,IF(A35='2a.  Simple Form Data Entry'!$G$23,'2a.  Simple Form Data Entry'!K$23,IF(A35='2a.  Simple Form Data Entry'!$G$24,'2a.  Simple Form Data Entry'!$K$24,IF(A35='2a.  Simple Form Data Entry'!G$25,'2a.  Simple Form Data Entry'!K$25,IF(A35='2a.  Simple Form Data Entry'!G$26,'2a.  Simple Form Data Entry'!K$26,"   ")))))))</f>
        <v xml:space="preserve">   </v>
      </c>
      <c r="F35" s="177" t="str">
        <f>IF(A35="   ","   ",IF(A35='2a.  Simple Form Data Entry'!$G$21,'2a.  Simple Form Data Entry'!L$21,IF(A35='2a.  Simple Form Data Entry'!$G$22,'2a.  Simple Form Data Entry'!L$22,IF(A35='2a.  Simple Form Data Entry'!$G$23,'2a.  Simple Form Data Entry'!L$23,IF(A35='2a.  Simple Form Data Entry'!$G$24,'2a.  Simple Form Data Entry'!$L$24,IF(A35='2a.  Simple Form Data Entry'!G$25,'2a.  Simple Form Data Entry'!L$25,IF(A35='2a.  Simple Form Data Entry'!G$26,'2a.  Simple Form Data Entry'!L$26,"   ")))))))</f>
        <v xml:space="preserve">   </v>
      </c>
      <c r="G35" s="79" t="str">
        <f>IF('2a.  Simple Form Data Entry'!I80="","   ",'2a.  Simple Form Data Entry'!I80)</f>
        <v xml:space="preserve"> </v>
      </c>
      <c r="H35" s="46"/>
      <c r="I35" s="46"/>
      <c r="J35" s="17"/>
      <c r="K35" s="14"/>
      <c r="L35" s="15"/>
      <c r="M35" s="15"/>
      <c r="N35" s="14"/>
      <c r="O35" s="15"/>
      <c r="P35" s="15"/>
      <c r="Q35" s="15"/>
      <c r="R35" s="15"/>
      <c r="S35" s="98"/>
      <c r="T35" s="12"/>
    </row>
    <row r="36" spans="1:20" ht="13.5" customHeight="1">
      <c r="A36" s="16"/>
      <c r="B36" s="50" t="s">
        <v>21</v>
      </c>
      <c r="C36" s="20"/>
      <c r="D36" s="45"/>
      <c r="E36" s="45"/>
      <c r="F36" s="45"/>
      <c r="G36" s="45"/>
      <c r="H36" s="199" t="str">
        <f>IF('2a.  Simple Form Data Entry'!E82="","  ",'2a.  Simple Form Data Entry'!E82)</f>
        <v xml:space="preserve">  </v>
      </c>
      <c r="I36" s="80">
        <f>'2a.  Simple Form Data Entry'!N82</f>
        <v>0</v>
      </c>
      <c r="J36" s="80">
        <f>'2a.  Simple Form Data Entry'!G82</f>
        <v>0</v>
      </c>
      <c r="K36" s="80">
        <f>'2a.  Simple Form Data Entry'!H82</f>
        <v>0</v>
      </c>
      <c r="L36" s="80">
        <f>J36+K36</f>
        <v>0</v>
      </c>
      <c r="M36" s="80">
        <f>'2a.  Simple Form Data Entry'!I82</f>
        <v>0</v>
      </c>
      <c r="N36" s="80">
        <f>'2a.  Simple Form Data Entry'!J82</f>
        <v>0</v>
      </c>
      <c r="O36" s="80">
        <f aca="true" t="shared" si="5" ref="O36:O43">M36+N36</f>
        <v>0</v>
      </c>
      <c r="P36" s="80">
        <f>'2a.  Simple Form Data Entry'!K82</f>
        <v>0</v>
      </c>
      <c r="Q36" s="80">
        <f>'2a.  Simple Form Data Entry'!L82</f>
        <v>0</v>
      </c>
      <c r="R36" s="80">
        <f aca="true" t="shared" si="6" ref="R36:R43">P36+Q36</f>
        <v>0</v>
      </c>
      <c r="S36" s="83">
        <f>'2a.  Simple Form Data Entry'!M82</f>
        <v>0</v>
      </c>
      <c r="T36" s="12"/>
    </row>
    <row r="37" spans="1:20" ht="13.5" customHeight="1">
      <c r="A37" s="16"/>
      <c r="B37" s="50" t="s">
        <v>25</v>
      </c>
      <c r="C37" s="20"/>
      <c r="D37" s="45"/>
      <c r="E37" s="45"/>
      <c r="F37" s="45"/>
      <c r="G37" s="45"/>
      <c r="H37" s="199" t="str">
        <f>IF('2a.  Simple Form Data Entry'!E83="","  ",'2a.  Simple Form Data Entry'!E83)</f>
        <v xml:space="preserve">  </v>
      </c>
      <c r="I37" s="80">
        <f>'2a.  Simple Form Data Entry'!N83</f>
        <v>0</v>
      </c>
      <c r="J37" s="80">
        <f>'2a.  Simple Form Data Entry'!G83</f>
        <v>0</v>
      </c>
      <c r="K37" s="80">
        <f>'2a.  Simple Form Data Entry'!H83</f>
        <v>0</v>
      </c>
      <c r="L37" s="80">
        <f aca="true" t="shared" si="7" ref="L37:L43">J37+K37</f>
        <v>0</v>
      </c>
      <c r="M37" s="80">
        <f>'2a.  Simple Form Data Entry'!I83</f>
        <v>0</v>
      </c>
      <c r="N37" s="80">
        <f>'2a.  Simple Form Data Entry'!J83</f>
        <v>0</v>
      </c>
      <c r="O37" s="80">
        <f t="shared" si="5"/>
        <v>0</v>
      </c>
      <c r="P37" s="80">
        <f>'2a.  Simple Form Data Entry'!K83</f>
        <v>0</v>
      </c>
      <c r="Q37" s="80">
        <f>'2a.  Simple Form Data Entry'!L83</f>
        <v>0</v>
      </c>
      <c r="R37" s="80">
        <f t="shared" si="6"/>
        <v>0</v>
      </c>
      <c r="S37" s="83">
        <f>'2a.  Simple Form Data Entry'!M83</f>
        <v>0</v>
      </c>
      <c r="T37" s="12"/>
    </row>
    <row r="38" spans="1:20" ht="13.5" customHeight="1">
      <c r="A38" s="16"/>
      <c r="B38" s="50" t="s">
        <v>53</v>
      </c>
      <c r="C38" s="20"/>
      <c r="D38" s="45"/>
      <c r="E38" s="45"/>
      <c r="F38" s="45"/>
      <c r="G38" s="45"/>
      <c r="H38" s="199" t="str">
        <f>IF('2a.  Simple Form Data Entry'!E84="","  ",'2a.  Simple Form Data Entry'!E84)</f>
        <v xml:space="preserve">  </v>
      </c>
      <c r="I38" s="80">
        <f>'2a.  Simple Form Data Entry'!N84</f>
        <v>0</v>
      </c>
      <c r="J38" s="80">
        <f>'2a.  Simple Form Data Entry'!G84</f>
        <v>0</v>
      </c>
      <c r="K38" s="80">
        <f>'2a.  Simple Form Data Entry'!H84</f>
        <v>0</v>
      </c>
      <c r="L38" s="80">
        <f t="shared" si="7"/>
        <v>0</v>
      </c>
      <c r="M38" s="80">
        <f>'2a.  Simple Form Data Entry'!I84</f>
        <v>0</v>
      </c>
      <c r="N38" s="80">
        <f>'2a.  Simple Form Data Entry'!J84</f>
        <v>0</v>
      </c>
      <c r="O38" s="80">
        <f t="shared" si="5"/>
        <v>0</v>
      </c>
      <c r="P38" s="80">
        <f>'2a.  Simple Form Data Entry'!K84</f>
        <v>0</v>
      </c>
      <c r="Q38" s="80">
        <f>'2a.  Simple Form Data Entry'!L84</f>
        <v>0</v>
      </c>
      <c r="R38" s="80">
        <f t="shared" si="6"/>
        <v>0</v>
      </c>
      <c r="S38" s="83">
        <f>'2a.  Simple Form Data Entry'!M84</f>
        <v>0</v>
      </c>
      <c r="T38" s="12"/>
    </row>
    <row r="39" spans="1:20" ht="13.5" customHeight="1">
      <c r="A39" s="16"/>
      <c r="B39" s="385" t="s">
        <v>55</v>
      </c>
      <c r="C39" s="386"/>
      <c r="D39" s="45"/>
      <c r="E39" s="45"/>
      <c r="F39" s="45"/>
      <c r="G39" s="45"/>
      <c r="H39" s="199" t="str">
        <f>IF('2a.  Simple Form Data Entry'!E85="","  ",'2a.  Simple Form Data Entry'!E85)</f>
        <v xml:space="preserve">  </v>
      </c>
      <c r="I39" s="80">
        <f>'2a.  Simple Form Data Entry'!N85</f>
        <v>0</v>
      </c>
      <c r="J39" s="80">
        <f>'2a.  Simple Form Data Entry'!G85</f>
        <v>0</v>
      </c>
      <c r="K39" s="80">
        <f>'2a.  Simple Form Data Entry'!H85</f>
        <v>0</v>
      </c>
      <c r="L39" s="80">
        <f t="shared" si="7"/>
        <v>0</v>
      </c>
      <c r="M39" s="80">
        <f>'2a.  Simple Form Data Entry'!I85</f>
        <v>0</v>
      </c>
      <c r="N39" s="80">
        <f>'2a.  Simple Form Data Entry'!J85</f>
        <v>0</v>
      </c>
      <c r="O39" s="80">
        <f t="shared" si="5"/>
        <v>0</v>
      </c>
      <c r="P39" s="80">
        <f>'2a.  Simple Form Data Entry'!K85</f>
        <v>0</v>
      </c>
      <c r="Q39" s="80">
        <f>'2a.  Simple Form Data Entry'!L85</f>
        <v>0</v>
      </c>
      <c r="R39" s="80">
        <f t="shared" si="6"/>
        <v>0</v>
      </c>
      <c r="S39" s="83">
        <f>'2a.  Simple Form Data Entry'!M85</f>
        <v>0</v>
      </c>
      <c r="T39" s="12"/>
    </row>
    <row r="40" spans="1:20" ht="13.5" customHeight="1">
      <c r="A40" s="16"/>
      <c r="B40" s="387" t="s">
        <v>56</v>
      </c>
      <c r="C40" s="388"/>
      <c r="D40" s="45"/>
      <c r="E40" s="45"/>
      <c r="F40" s="45"/>
      <c r="G40" s="45"/>
      <c r="H40" s="199" t="str">
        <f>IF('2a.  Simple Form Data Entry'!E86="","  ",'2a.  Simple Form Data Entry'!E86)</f>
        <v xml:space="preserve">  </v>
      </c>
      <c r="I40" s="80">
        <f>'2a.  Simple Form Data Entry'!N86</f>
        <v>0</v>
      </c>
      <c r="J40" s="80">
        <f>'2a.  Simple Form Data Entry'!G86</f>
        <v>0</v>
      </c>
      <c r="K40" s="80">
        <f>'2a.  Simple Form Data Entry'!H86</f>
        <v>0</v>
      </c>
      <c r="L40" s="80">
        <f t="shared" si="7"/>
        <v>0</v>
      </c>
      <c r="M40" s="80">
        <f>'2a.  Simple Form Data Entry'!I86</f>
        <v>0</v>
      </c>
      <c r="N40" s="80">
        <f>'2a.  Simple Form Data Entry'!J86</f>
        <v>0</v>
      </c>
      <c r="O40" s="80">
        <f t="shared" si="5"/>
        <v>0</v>
      </c>
      <c r="P40" s="80">
        <f>'2a.  Simple Form Data Entry'!K86</f>
        <v>0</v>
      </c>
      <c r="Q40" s="80">
        <f>'2a.  Simple Form Data Entry'!L86</f>
        <v>0</v>
      </c>
      <c r="R40" s="80">
        <f t="shared" si="6"/>
        <v>0</v>
      </c>
      <c r="S40" s="83">
        <f>'2a.  Simple Form Data Entry'!M86</f>
        <v>0</v>
      </c>
      <c r="T40" s="12"/>
    </row>
    <row r="41" spans="1:20" ht="13.5" customHeight="1">
      <c r="A41" s="16"/>
      <c r="B41" s="385" t="s">
        <v>57</v>
      </c>
      <c r="C41" s="386"/>
      <c r="D41" s="45"/>
      <c r="E41" s="45"/>
      <c r="F41" s="45"/>
      <c r="G41" s="45"/>
      <c r="H41" s="199" t="str">
        <f>IF('2a.  Simple Form Data Entry'!E87="","  ",'2a.  Simple Form Data Entry'!E87)</f>
        <v xml:space="preserve">  </v>
      </c>
      <c r="I41" s="80">
        <f>'2a.  Simple Form Data Entry'!N87</f>
        <v>0</v>
      </c>
      <c r="J41" s="80">
        <f>'2a.  Simple Form Data Entry'!G87</f>
        <v>0</v>
      </c>
      <c r="K41" s="80">
        <f>'2a.  Simple Form Data Entry'!H87</f>
        <v>0</v>
      </c>
      <c r="L41" s="80">
        <f t="shared" si="7"/>
        <v>0</v>
      </c>
      <c r="M41" s="80">
        <f>'2a.  Simple Form Data Entry'!I87</f>
        <v>0</v>
      </c>
      <c r="N41" s="80">
        <f>'2a.  Simple Form Data Entry'!J87</f>
        <v>0</v>
      </c>
      <c r="O41" s="80">
        <f t="shared" si="5"/>
        <v>0</v>
      </c>
      <c r="P41" s="80">
        <f>'2a.  Simple Form Data Entry'!K87</f>
        <v>0</v>
      </c>
      <c r="Q41" s="80">
        <f>'2a.  Simple Form Data Entry'!L87</f>
        <v>0</v>
      </c>
      <c r="R41" s="80">
        <f t="shared" si="6"/>
        <v>0</v>
      </c>
      <c r="S41" s="83">
        <f>'2a.  Simple Form Data Entry'!M87</f>
        <v>0</v>
      </c>
      <c r="T41" s="12"/>
    </row>
    <row r="42" spans="1:20" ht="13.5" customHeight="1">
      <c r="A42" s="16"/>
      <c r="B42" s="401" t="s">
        <v>26</v>
      </c>
      <c r="C42" s="402"/>
      <c r="D42" s="45"/>
      <c r="E42" s="45"/>
      <c r="F42" s="45"/>
      <c r="G42" s="45"/>
      <c r="H42" s="199" t="str">
        <f>IF('2a.  Simple Form Data Entry'!E88="","  ",'2a.  Simple Form Data Entry'!E88)</f>
        <v xml:space="preserve">  </v>
      </c>
      <c r="I42" s="80">
        <f>'2a.  Simple Form Data Entry'!N88</f>
        <v>0</v>
      </c>
      <c r="J42" s="80">
        <f>'2a.  Simple Form Data Entry'!G88</f>
        <v>0</v>
      </c>
      <c r="K42" s="80">
        <f>'2a.  Simple Form Data Entry'!H88</f>
        <v>0</v>
      </c>
      <c r="L42" s="80">
        <f t="shared" si="7"/>
        <v>0</v>
      </c>
      <c r="M42" s="80">
        <f>'2a.  Simple Form Data Entry'!I88</f>
        <v>0</v>
      </c>
      <c r="N42" s="80">
        <f>'2a.  Simple Form Data Entry'!J88</f>
        <v>0</v>
      </c>
      <c r="O42" s="80">
        <f t="shared" si="5"/>
        <v>0</v>
      </c>
      <c r="P42" s="80">
        <f>'2a.  Simple Form Data Entry'!K88</f>
        <v>0</v>
      </c>
      <c r="Q42" s="80">
        <f>'2a.  Simple Form Data Entry'!L88</f>
        <v>0</v>
      </c>
      <c r="R42" s="80">
        <f t="shared" si="6"/>
        <v>0</v>
      </c>
      <c r="S42" s="83">
        <f>'2a.  Simple Form Data Entry'!M88</f>
        <v>0</v>
      </c>
      <c r="T42" s="12"/>
    </row>
    <row r="43" spans="1:20" ht="13.5">
      <c r="A43" s="26"/>
      <c r="B43" s="27"/>
      <c r="C43" s="28" t="s">
        <v>12</v>
      </c>
      <c r="D43" s="29"/>
      <c r="E43" s="29"/>
      <c r="F43" s="29"/>
      <c r="G43" s="29"/>
      <c r="H43" s="200"/>
      <c r="I43" s="63">
        <f aca="true" t="shared" si="8" ref="I43:S43">SUM(I36:I42)</f>
        <v>0</v>
      </c>
      <c r="J43" s="63">
        <f t="shared" si="8"/>
        <v>0</v>
      </c>
      <c r="K43" s="63">
        <f t="shared" si="8"/>
        <v>0</v>
      </c>
      <c r="L43" s="63">
        <f t="shared" si="7"/>
        <v>0</v>
      </c>
      <c r="M43" s="63">
        <f t="shared" si="8"/>
        <v>0</v>
      </c>
      <c r="N43" s="63">
        <f t="shared" si="8"/>
        <v>0</v>
      </c>
      <c r="O43" s="63">
        <f t="shared" si="5"/>
        <v>0</v>
      </c>
      <c r="P43" s="63">
        <f aca="true" t="shared" si="9" ref="P43:Q43">SUM(P36:P42)</f>
        <v>0</v>
      </c>
      <c r="Q43" s="63">
        <f t="shared" si="9"/>
        <v>0</v>
      </c>
      <c r="R43" s="63">
        <f t="shared" si="6"/>
        <v>0</v>
      </c>
      <c r="S43" s="64">
        <f t="shared" si="8"/>
        <v>0</v>
      </c>
      <c r="T43" s="12"/>
    </row>
    <row r="44" spans="1:20" ht="3" customHeight="1">
      <c r="A44" s="16"/>
      <c r="B44" s="18"/>
      <c r="C44" s="22"/>
      <c r="D44" s="23"/>
      <c r="E44" s="23"/>
      <c r="F44" s="23"/>
      <c r="G44" s="23"/>
      <c r="H44" s="195"/>
      <c r="I44" s="47"/>
      <c r="J44" s="24"/>
      <c r="K44" s="24"/>
      <c r="L44" s="24"/>
      <c r="M44" s="24"/>
      <c r="N44" s="24"/>
      <c r="O44" s="24"/>
      <c r="P44" s="24"/>
      <c r="Q44" s="24"/>
      <c r="R44" s="294"/>
      <c r="S44" s="25"/>
      <c r="T44" s="12"/>
    </row>
    <row r="45" spans="1:20" ht="13.5">
      <c r="A45" s="398" t="str">
        <f>IF('2a.  Simple Form Data Entry'!E91="","   ",'2a.  Simple Form Data Entry'!E91)</f>
        <v xml:space="preserve">   </v>
      </c>
      <c r="B45" s="399"/>
      <c r="C45" s="400"/>
      <c r="D45" s="177" t="str">
        <f>IF(A45="   ","   ",IF(A45='2a.  Simple Form Data Entry'!$G$21,'2a.  Simple Form Data Entry'!J$21,IF(A45='2a.  Simple Form Data Entry'!$G$22,'2a.  Simple Form Data Entry'!J$22,IF(A45='2a.  Simple Form Data Entry'!$G$23,'2a.  Simple Form Data Entry'!J$23,IF(A45='2a.  Simple Form Data Entry'!$G$24,'2a.  Simple Form Data Entry'!$J$24,IF(A45='2a.  Simple Form Data Entry'!$G$25,'2a.  Simple Form Data Entry'!J$25,IF(A45='2a.  Simple Form Data Entry'!$G$26,'2a.  Simple Form Data Entry'!J$26,"   ")))))))</f>
        <v xml:space="preserve">   </v>
      </c>
      <c r="E45" s="89" t="str">
        <f>IF(A45="   ","   ",IF(A45='2a.  Simple Form Data Entry'!$G$21,'2a.  Simple Form Data Entry'!K$21,IF(A45='2a.  Simple Form Data Entry'!$G$22,'2a.  Simple Form Data Entry'!K$22,IF(A45='2a.  Simple Form Data Entry'!$G$23,'2a.  Simple Form Data Entry'!K$23,IF(A45='2a.  Simple Form Data Entry'!$G$24,'2a.  Simple Form Data Entry'!$K$24,IF(A45='2a.  Simple Form Data Entry'!G$25,'2a.  Simple Form Data Entry'!K$25,IF(A45='2a.  Simple Form Data Entry'!G$26,'2a.  Simple Form Data Entry'!K$26,"   ")))))))</f>
        <v xml:space="preserve">   </v>
      </c>
      <c r="F45" s="177" t="str">
        <f>IF(A45="   ","   ",IF(A45='2a.  Simple Form Data Entry'!$G$21,'2a.  Simple Form Data Entry'!L$21,IF(A45='2a.  Simple Form Data Entry'!$G$22,'2a.  Simple Form Data Entry'!L$22,IF(A45='2a.  Simple Form Data Entry'!$G$23,'2a.  Simple Form Data Entry'!L$23,IF(A45='2a.  Simple Form Data Entry'!$G$24,'2a.  Simple Form Data Entry'!$L$24,IF(A45='2a.  Simple Form Data Entry'!G$25,'2a.  Simple Form Data Entry'!L$25,IF(A45='2a.  Simple Form Data Entry'!G$26,'2a.  Simple Form Data Entry'!L$26,"   ")))))))</f>
        <v xml:space="preserve">   </v>
      </c>
      <c r="G45" s="79" t="str">
        <f>IF('2a.  Simple Form Data Entry'!I91="","   ",'2a.  Simple Form Data Entry'!I91)</f>
        <v xml:space="preserve"> </v>
      </c>
      <c r="H45" s="197"/>
      <c r="I45" s="48"/>
      <c r="J45" s="38"/>
      <c r="K45" s="38"/>
      <c r="L45" s="38"/>
      <c r="M45" s="38"/>
      <c r="N45" s="38"/>
      <c r="O45" s="38"/>
      <c r="P45" s="38"/>
      <c r="Q45" s="38"/>
      <c r="R45" s="295"/>
      <c r="S45" s="39"/>
      <c r="T45" s="12"/>
    </row>
    <row r="46" spans="1:20" ht="13.5" customHeight="1">
      <c r="A46" s="19"/>
      <c r="B46" s="50" t="s">
        <v>21</v>
      </c>
      <c r="C46" s="20"/>
      <c r="D46" s="45"/>
      <c r="E46" s="45"/>
      <c r="F46" s="45"/>
      <c r="G46" s="45"/>
      <c r="H46" s="199" t="str">
        <f>IF('2a.  Simple Form Data Entry'!E93="","  ",'2a.  Simple Form Data Entry'!E93)</f>
        <v xml:space="preserve">  </v>
      </c>
      <c r="I46" s="81">
        <f>'2a.  Simple Form Data Entry'!N93</f>
        <v>0</v>
      </c>
      <c r="J46" s="81">
        <f>'2a.  Simple Form Data Entry'!G93</f>
        <v>0</v>
      </c>
      <c r="K46" s="81">
        <f>'2a.  Simple Form Data Entry'!H93</f>
        <v>0</v>
      </c>
      <c r="L46" s="80">
        <f aca="true" t="shared" si="10" ref="L46:L95">J46+K46</f>
        <v>0</v>
      </c>
      <c r="M46" s="81">
        <f>'2a.  Simple Form Data Entry'!I93</f>
        <v>0</v>
      </c>
      <c r="N46" s="81">
        <f>'2a.  Simple Form Data Entry'!J93</f>
        <v>0</v>
      </c>
      <c r="O46" s="80">
        <f aca="true" t="shared" si="11" ref="O46:O95">M46+N46</f>
        <v>0</v>
      </c>
      <c r="P46" s="81">
        <f>'2a.  Simple Form Data Entry'!K93</f>
        <v>0</v>
      </c>
      <c r="Q46" s="81">
        <f>'2a.  Simple Form Data Entry'!L93</f>
        <v>0</v>
      </c>
      <c r="R46" s="80">
        <f aca="true" t="shared" si="12" ref="R46:R95">P46+Q46</f>
        <v>0</v>
      </c>
      <c r="S46" s="83">
        <f>'2a.  Simple Form Data Entry'!M93</f>
        <v>0</v>
      </c>
      <c r="T46" s="12"/>
    </row>
    <row r="47" spans="1:20" ht="13.5" customHeight="1">
      <c r="A47" s="19"/>
      <c r="B47" s="50" t="s">
        <v>25</v>
      </c>
      <c r="C47" s="20"/>
      <c r="D47" s="45"/>
      <c r="E47" s="45"/>
      <c r="F47" s="45"/>
      <c r="G47" s="45"/>
      <c r="H47" s="199" t="str">
        <f>IF('2a.  Simple Form Data Entry'!E94="","  ",'2a.  Simple Form Data Entry'!E94)</f>
        <v xml:space="preserve">  </v>
      </c>
      <c r="I47" s="81">
        <f>'2a.  Simple Form Data Entry'!N94</f>
        <v>0</v>
      </c>
      <c r="J47" s="81">
        <f>'2a.  Simple Form Data Entry'!G94</f>
        <v>0</v>
      </c>
      <c r="K47" s="81">
        <f>'2a.  Simple Form Data Entry'!H94</f>
        <v>0</v>
      </c>
      <c r="L47" s="80">
        <f t="shared" si="10"/>
        <v>0</v>
      </c>
      <c r="M47" s="81">
        <f>'2a.  Simple Form Data Entry'!I94</f>
        <v>0</v>
      </c>
      <c r="N47" s="81">
        <f>'2a.  Simple Form Data Entry'!J94</f>
        <v>0</v>
      </c>
      <c r="O47" s="80">
        <f t="shared" si="11"/>
        <v>0</v>
      </c>
      <c r="P47" s="81">
        <f>'2a.  Simple Form Data Entry'!K94</f>
        <v>0</v>
      </c>
      <c r="Q47" s="81">
        <f>'2a.  Simple Form Data Entry'!L94</f>
        <v>0</v>
      </c>
      <c r="R47" s="80">
        <f t="shared" si="12"/>
        <v>0</v>
      </c>
      <c r="S47" s="83">
        <f>'2a.  Simple Form Data Entry'!M94</f>
        <v>0</v>
      </c>
      <c r="T47" s="12"/>
    </row>
    <row r="48" spans="1:20" ht="13.5" customHeight="1">
      <c r="A48" s="19"/>
      <c r="B48" s="50" t="s">
        <v>53</v>
      </c>
      <c r="C48" s="20"/>
      <c r="D48" s="45"/>
      <c r="E48" s="45"/>
      <c r="F48" s="45"/>
      <c r="G48" s="45"/>
      <c r="H48" s="199" t="str">
        <f>IF('2a.  Simple Form Data Entry'!E95="","  ",'2a.  Simple Form Data Entry'!E95)</f>
        <v xml:space="preserve">  </v>
      </c>
      <c r="I48" s="81">
        <f>'2a.  Simple Form Data Entry'!N95</f>
        <v>0</v>
      </c>
      <c r="J48" s="81">
        <f>'2a.  Simple Form Data Entry'!G95</f>
        <v>0</v>
      </c>
      <c r="K48" s="81">
        <f>'2a.  Simple Form Data Entry'!H95</f>
        <v>0</v>
      </c>
      <c r="L48" s="80">
        <f t="shared" si="10"/>
        <v>0</v>
      </c>
      <c r="M48" s="81">
        <f>'2a.  Simple Form Data Entry'!I95</f>
        <v>0</v>
      </c>
      <c r="N48" s="81">
        <f>'2a.  Simple Form Data Entry'!J95</f>
        <v>0</v>
      </c>
      <c r="O48" s="80">
        <f t="shared" si="11"/>
        <v>0</v>
      </c>
      <c r="P48" s="81">
        <f>'2a.  Simple Form Data Entry'!K95</f>
        <v>0</v>
      </c>
      <c r="Q48" s="81">
        <f>'2a.  Simple Form Data Entry'!L95</f>
        <v>0</v>
      </c>
      <c r="R48" s="80">
        <f t="shared" si="12"/>
        <v>0</v>
      </c>
      <c r="S48" s="83">
        <f>'2a.  Simple Form Data Entry'!M95</f>
        <v>0</v>
      </c>
      <c r="T48" s="12"/>
    </row>
    <row r="49" spans="1:20" ht="13.5" customHeight="1">
      <c r="A49" s="19"/>
      <c r="B49" s="385" t="s">
        <v>55</v>
      </c>
      <c r="C49" s="386"/>
      <c r="D49" s="45"/>
      <c r="E49" s="45"/>
      <c r="F49" s="45"/>
      <c r="G49" s="45"/>
      <c r="H49" s="199" t="str">
        <f>IF('2a.  Simple Form Data Entry'!E96="","  ",'2a.  Simple Form Data Entry'!E96)</f>
        <v xml:space="preserve">  </v>
      </c>
      <c r="I49" s="81">
        <f>'2a.  Simple Form Data Entry'!N96</f>
        <v>0</v>
      </c>
      <c r="J49" s="81">
        <f>'2a.  Simple Form Data Entry'!G96</f>
        <v>0</v>
      </c>
      <c r="K49" s="81">
        <f>'2a.  Simple Form Data Entry'!H96</f>
        <v>0</v>
      </c>
      <c r="L49" s="80">
        <f t="shared" si="10"/>
        <v>0</v>
      </c>
      <c r="M49" s="81">
        <f>'2a.  Simple Form Data Entry'!I96</f>
        <v>0</v>
      </c>
      <c r="N49" s="81">
        <f>'2a.  Simple Form Data Entry'!J96</f>
        <v>0</v>
      </c>
      <c r="O49" s="80">
        <f t="shared" si="11"/>
        <v>0</v>
      </c>
      <c r="P49" s="81">
        <f>'2a.  Simple Form Data Entry'!K96</f>
        <v>0</v>
      </c>
      <c r="Q49" s="81">
        <f>'2a.  Simple Form Data Entry'!L96</f>
        <v>0</v>
      </c>
      <c r="R49" s="80">
        <f t="shared" si="12"/>
        <v>0</v>
      </c>
      <c r="S49" s="83">
        <f>'2a.  Simple Form Data Entry'!M96</f>
        <v>0</v>
      </c>
      <c r="T49" s="12"/>
    </row>
    <row r="50" spans="1:20" ht="13.5" customHeight="1">
      <c r="A50" s="19"/>
      <c r="B50" s="387" t="s">
        <v>56</v>
      </c>
      <c r="C50" s="388"/>
      <c r="D50" s="45"/>
      <c r="E50" s="45"/>
      <c r="F50" s="45"/>
      <c r="G50" s="45"/>
      <c r="H50" s="199" t="str">
        <f>IF('2a.  Simple Form Data Entry'!E97="","  ",'2a.  Simple Form Data Entry'!E97)</f>
        <v xml:space="preserve">  </v>
      </c>
      <c r="I50" s="81">
        <f>'2a.  Simple Form Data Entry'!N97</f>
        <v>0</v>
      </c>
      <c r="J50" s="81">
        <f>'2a.  Simple Form Data Entry'!G97</f>
        <v>0</v>
      </c>
      <c r="K50" s="81">
        <f>'2a.  Simple Form Data Entry'!H97</f>
        <v>0</v>
      </c>
      <c r="L50" s="80">
        <f t="shared" si="10"/>
        <v>0</v>
      </c>
      <c r="M50" s="81">
        <f>'2a.  Simple Form Data Entry'!I97</f>
        <v>0</v>
      </c>
      <c r="N50" s="81">
        <f>'2a.  Simple Form Data Entry'!J97</f>
        <v>0</v>
      </c>
      <c r="O50" s="80">
        <f t="shared" si="11"/>
        <v>0</v>
      </c>
      <c r="P50" s="81">
        <f>'2a.  Simple Form Data Entry'!K97</f>
        <v>0</v>
      </c>
      <c r="Q50" s="81">
        <f>'2a.  Simple Form Data Entry'!L97</f>
        <v>0</v>
      </c>
      <c r="R50" s="80">
        <f t="shared" si="12"/>
        <v>0</v>
      </c>
      <c r="S50" s="83">
        <f>'2a.  Simple Form Data Entry'!M97</f>
        <v>0</v>
      </c>
      <c r="T50" s="12"/>
    </row>
    <row r="51" spans="1:20" ht="13.5" customHeight="1">
      <c r="A51" s="19"/>
      <c r="B51" s="385" t="s">
        <v>57</v>
      </c>
      <c r="C51" s="386"/>
      <c r="D51" s="45"/>
      <c r="E51" s="45"/>
      <c r="F51" s="45"/>
      <c r="G51" s="45"/>
      <c r="H51" s="199" t="str">
        <f>IF('2a.  Simple Form Data Entry'!E98="","  ",'2a.  Simple Form Data Entry'!E98)</f>
        <v xml:space="preserve">  </v>
      </c>
      <c r="I51" s="81">
        <f>'2a.  Simple Form Data Entry'!N98</f>
        <v>0</v>
      </c>
      <c r="J51" s="81">
        <f>'2a.  Simple Form Data Entry'!G98</f>
        <v>0</v>
      </c>
      <c r="K51" s="81">
        <f>'2a.  Simple Form Data Entry'!H98</f>
        <v>0</v>
      </c>
      <c r="L51" s="80">
        <f t="shared" si="10"/>
        <v>0</v>
      </c>
      <c r="M51" s="81">
        <f>'2a.  Simple Form Data Entry'!I98</f>
        <v>0</v>
      </c>
      <c r="N51" s="81">
        <f>'2a.  Simple Form Data Entry'!J98</f>
        <v>0</v>
      </c>
      <c r="O51" s="80">
        <f t="shared" si="11"/>
        <v>0</v>
      </c>
      <c r="P51" s="81">
        <f>'2a.  Simple Form Data Entry'!K98</f>
        <v>0</v>
      </c>
      <c r="Q51" s="81">
        <f>'2a.  Simple Form Data Entry'!L98</f>
        <v>0</v>
      </c>
      <c r="R51" s="80">
        <f t="shared" si="12"/>
        <v>0</v>
      </c>
      <c r="S51" s="83">
        <f>'2a.  Simple Form Data Entry'!M98</f>
        <v>0</v>
      </c>
      <c r="T51" s="12"/>
    </row>
    <row r="52" spans="1:20" ht="13.5" customHeight="1">
      <c r="A52" s="19"/>
      <c r="B52" s="401" t="s">
        <v>26</v>
      </c>
      <c r="C52" s="402"/>
      <c r="D52" s="45"/>
      <c r="E52" s="45"/>
      <c r="F52" s="45"/>
      <c r="G52" s="45"/>
      <c r="H52" s="199" t="str">
        <f>IF('2a.  Simple Form Data Entry'!E99="","  ",'2a.  Simple Form Data Entry'!E99)</f>
        <v xml:space="preserve">  </v>
      </c>
      <c r="I52" s="81">
        <f>'2a.  Simple Form Data Entry'!N99</f>
        <v>0</v>
      </c>
      <c r="J52" s="81">
        <f>'2a.  Simple Form Data Entry'!G99</f>
        <v>0</v>
      </c>
      <c r="K52" s="81">
        <f>'2a.  Simple Form Data Entry'!H99</f>
        <v>0</v>
      </c>
      <c r="L52" s="80">
        <f t="shared" si="10"/>
        <v>0</v>
      </c>
      <c r="M52" s="81">
        <f>'2a.  Simple Form Data Entry'!I99</f>
        <v>0</v>
      </c>
      <c r="N52" s="81">
        <f>'2a.  Simple Form Data Entry'!J99</f>
        <v>0</v>
      </c>
      <c r="O52" s="80">
        <f t="shared" si="11"/>
        <v>0</v>
      </c>
      <c r="P52" s="81">
        <f>'2a.  Simple Form Data Entry'!K99</f>
        <v>0</v>
      </c>
      <c r="Q52" s="81">
        <f>'2a.  Simple Form Data Entry'!L99</f>
        <v>0</v>
      </c>
      <c r="R52" s="80">
        <f t="shared" si="12"/>
        <v>0</v>
      </c>
      <c r="S52" s="83">
        <f>'2a.  Simple Form Data Entry'!M99</f>
        <v>0</v>
      </c>
      <c r="T52" s="12"/>
    </row>
    <row r="53" spans="1:20" ht="13.5">
      <c r="A53" s="26"/>
      <c r="B53" s="27"/>
      <c r="C53" s="28" t="s">
        <v>12</v>
      </c>
      <c r="D53" s="29"/>
      <c r="E53" s="29"/>
      <c r="F53" s="29"/>
      <c r="G53" s="29"/>
      <c r="H53" s="200"/>
      <c r="I53" s="63">
        <f aca="true" t="shared" si="13" ref="I53:S53">SUM(I46:I52)</f>
        <v>0</v>
      </c>
      <c r="J53" s="63">
        <f t="shared" si="13"/>
        <v>0</v>
      </c>
      <c r="K53" s="63">
        <f t="shared" si="13"/>
        <v>0</v>
      </c>
      <c r="L53" s="63">
        <f t="shared" si="10"/>
        <v>0</v>
      </c>
      <c r="M53" s="63">
        <f t="shared" si="13"/>
        <v>0</v>
      </c>
      <c r="N53" s="63">
        <f t="shared" si="13"/>
        <v>0</v>
      </c>
      <c r="O53" s="63">
        <f t="shared" si="11"/>
        <v>0</v>
      </c>
      <c r="P53" s="63">
        <f aca="true" t="shared" si="14" ref="P53:Q53">SUM(P46:P52)</f>
        <v>0</v>
      </c>
      <c r="Q53" s="63">
        <f t="shared" si="14"/>
        <v>0</v>
      </c>
      <c r="R53" s="63">
        <f t="shared" si="12"/>
        <v>0</v>
      </c>
      <c r="S53" s="64">
        <f t="shared" si="13"/>
        <v>0</v>
      </c>
      <c r="T53" s="12"/>
    </row>
    <row r="54" spans="1:20" ht="3" customHeight="1">
      <c r="A54" s="16"/>
      <c r="B54" s="18"/>
      <c r="C54" s="13"/>
      <c r="D54" s="23"/>
      <c r="E54" s="23"/>
      <c r="F54" s="23"/>
      <c r="G54" s="23"/>
      <c r="H54" s="201"/>
      <c r="I54" s="59"/>
      <c r="J54" s="60"/>
      <c r="K54" s="60"/>
      <c r="L54" s="80">
        <f t="shared" si="10"/>
        <v>0</v>
      </c>
      <c r="M54" s="61"/>
      <c r="N54" s="60"/>
      <c r="O54" s="80">
        <f t="shared" si="11"/>
        <v>0</v>
      </c>
      <c r="P54" s="60"/>
      <c r="Q54" s="60"/>
      <c r="R54" s="80">
        <f t="shared" si="12"/>
        <v>0</v>
      </c>
      <c r="S54" s="62"/>
      <c r="T54" s="12"/>
    </row>
    <row r="55" spans="1:20" ht="13.5" hidden="1">
      <c r="A55" s="398" t="str">
        <f>IF('2a.  Simple Form Data Entry'!E102="","   ",'2a.  Simple Form Data Entry'!E102)</f>
        <v xml:space="preserve">   </v>
      </c>
      <c r="B55" s="399"/>
      <c r="C55" s="400"/>
      <c r="D55" s="177" t="str">
        <f>IF(A55="   ","   ",IF(A55='2a.  Simple Form Data Entry'!$G$21,'2a.  Simple Form Data Entry'!J$21,IF(A55='2a.  Simple Form Data Entry'!$G$22,'2a.  Simple Form Data Entry'!J$22,IF(A55='2a.  Simple Form Data Entry'!$G$23,'2a.  Simple Form Data Entry'!J$23,IF(A55='2a.  Simple Form Data Entry'!$G$24,'2a.  Simple Form Data Entry'!$J$24,IF(A55='2a.  Simple Form Data Entry'!$G$25,'2a.  Simple Form Data Entry'!J$25,IF(A55='2a.  Simple Form Data Entry'!$G$26,'2a.  Simple Form Data Entry'!J$26,"   ")))))))</f>
        <v xml:space="preserve">   </v>
      </c>
      <c r="E55" s="89" t="str">
        <f>IF(A55="   ","   ",IF(A55='2a.  Simple Form Data Entry'!$G$21,'2a.  Simple Form Data Entry'!K$21,IF(A55='2a.  Simple Form Data Entry'!$G$22,'2a.  Simple Form Data Entry'!K$22,IF(A55='2a.  Simple Form Data Entry'!$G$23,'2a.  Simple Form Data Entry'!K$23,IF(A55='2a.  Simple Form Data Entry'!$G$24,'2a.  Simple Form Data Entry'!$K$24,IF(A55='2a.  Simple Form Data Entry'!G$25,'2a.  Simple Form Data Entry'!K$25,IF(A55='2a.  Simple Form Data Entry'!G$26,'2a.  Simple Form Data Entry'!K$26,"   ")))))))</f>
        <v xml:space="preserve">   </v>
      </c>
      <c r="F55" s="177" t="str">
        <f>IF(A55="   ","   ",IF(A55='2a.  Simple Form Data Entry'!$G$21,'2a.  Simple Form Data Entry'!L$21,IF(A55='2a.  Simple Form Data Entry'!$G$22,'2a.  Simple Form Data Entry'!L$22,IF(A55='2a.  Simple Form Data Entry'!$G$23,'2a.  Simple Form Data Entry'!L$23,IF(A55='2a.  Simple Form Data Entry'!$G$24,'2a.  Simple Form Data Entry'!$L$24,IF(A55='2a.  Simple Form Data Entry'!$G$25,'2a.  Simple Form Data Entry'!$L$25,IF(A55='2a.  Simple Form Data Entry'!$G$26,'2a.  Simple Form Data Entry'!$L$26,"   ")))))))</f>
        <v xml:space="preserve">   </v>
      </c>
      <c r="G55" s="79" t="str">
        <f>IF('2a.  Simple Form Data Entry'!I102="","   ",'2a.  Simple Form Data Entry'!I102)</f>
        <v xml:space="preserve"> </v>
      </c>
      <c r="H55" s="197"/>
      <c r="I55" s="48"/>
      <c r="J55" s="38"/>
      <c r="K55" s="38"/>
      <c r="L55" s="80">
        <f t="shared" si="10"/>
        <v>0</v>
      </c>
      <c r="M55" s="38"/>
      <c r="N55" s="38"/>
      <c r="O55" s="80">
        <f t="shared" si="11"/>
        <v>0</v>
      </c>
      <c r="P55" s="38"/>
      <c r="Q55" s="38"/>
      <c r="R55" s="80">
        <f t="shared" si="12"/>
        <v>0</v>
      </c>
      <c r="S55" s="39"/>
      <c r="T55" s="12"/>
    </row>
    <row r="56" spans="1:20" ht="13.5" customHeight="1" hidden="1">
      <c r="A56" s="19"/>
      <c r="B56" s="50" t="s">
        <v>21</v>
      </c>
      <c r="C56" s="20"/>
      <c r="D56" s="45"/>
      <c r="E56" s="45"/>
      <c r="F56" s="45"/>
      <c r="G56" s="45"/>
      <c r="H56" s="199" t="str">
        <f>IF('2a.  Simple Form Data Entry'!E104="","  ",'2a.  Simple Form Data Entry'!E104)</f>
        <v xml:space="preserve">  </v>
      </c>
      <c r="I56" s="81">
        <f>'2a.  Simple Form Data Entry'!N104</f>
        <v>0</v>
      </c>
      <c r="J56" s="81">
        <f>'2a.  Simple Form Data Entry'!G104</f>
        <v>0</v>
      </c>
      <c r="K56" s="81">
        <f>'2a.  Simple Form Data Entry'!H104</f>
        <v>0</v>
      </c>
      <c r="L56" s="80">
        <f t="shared" si="10"/>
        <v>0</v>
      </c>
      <c r="M56" s="81">
        <f>'2a.  Simple Form Data Entry'!I104</f>
        <v>0</v>
      </c>
      <c r="N56" s="81">
        <f>'2a.  Simple Form Data Entry'!J104</f>
        <v>0</v>
      </c>
      <c r="O56" s="80">
        <f t="shared" si="11"/>
        <v>0</v>
      </c>
      <c r="P56" s="81">
        <f>'2a.  Simple Form Data Entry'!K104</f>
        <v>0</v>
      </c>
      <c r="Q56" s="81">
        <f>'2a.  Simple Form Data Entry'!L104</f>
        <v>0</v>
      </c>
      <c r="R56" s="80">
        <f t="shared" si="12"/>
        <v>0</v>
      </c>
      <c r="S56" s="83">
        <f>'2a.  Simple Form Data Entry'!M104</f>
        <v>0</v>
      </c>
      <c r="T56" s="12"/>
    </row>
    <row r="57" spans="1:20" ht="13.5" customHeight="1" hidden="1">
      <c r="A57" s="19"/>
      <c r="B57" s="50" t="s">
        <v>25</v>
      </c>
      <c r="C57" s="20"/>
      <c r="D57" s="45"/>
      <c r="E57" s="45"/>
      <c r="F57" s="45"/>
      <c r="G57" s="45"/>
      <c r="H57" s="199" t="str">
        <f>IF('2a.  Simple Form Data Entry'!E105="","  ",'2a.  Simple Form Data Entry'!E105)</f>
        <v xml:space="preserve">  </v>
      </c>
      <c r="I57" s="81">
        <f>'2a.  Simple Form Data Entry'!N105</f>
        <v>0</v>
      </c>
      <c r="J57" s="81">
        <f>'2a.  Simple Form Data Entry'!G105</f>
        <v>0</v>
      </c>
      <c r="K57" s="81">
        <f>'2a.  Simple Form Data Entry'!H105</f>
        <v>0</v>
      </c>
      <c r="L57" s="80">
        <f t="shared" si="10"/>
        <v>0</v>
      </c>
      <c r="M57" s="81">
        <f>'2a.  Simple Form Data Entry'!I105</f>
        <v>0</v>
      </c>
      <c r="N57" s="81">
        <f>'2a.  Simple Form Data Entry'!J105</f>
        <v>0</v>
      </c>
      <c r="O57" s="80">
        <f t="shared" si="11"/>
        <v>0</v>
      </c>
      <c r="P57" s="81">
        <f>'2a.  Simple Form Data Entry'!K105</f>
        <v>0</v>
      </c>
      <c r="Q57" s="81">
        <f>'2a.  Simple Form Data Entry'!L105</f>
        <v>0</v>
      </c>
      <c r="R57" s="80">
        <f t="shared" si="12"/>
        <v>0</v>
      </c>
      <c r="S57" s="83">
        <f>'2a.  Simple Form Data Entry'!M105</f>
        <v>0</v>
      </c>
      <c r="T57" s="12"/>
    </row>
    <row r="58" spans="1:20" ht="13.5" customHeight="1" hidden="1">
      <c r="A58" s="19"/>
      <c r="B58" s="50" t="s">
        <v>53</v>
      </c>
      <c r="C58" s="20"/>
      <c r="D58" s="45"/>
      <c r="E58" s="45"/>
      <c r="F58" s="45"/>
      <c r="G58" s="45"/>
      <c r="H58" s="199" t="str">
        <f>IF('2a.  Simple Form Data Entry'!E106="","  ",'2a.  Simple Form Data Entry'!E106)</f>
        <v xml:space="preserve">  </v>
      </c>
      <c r="I58" s="81">
        <f>'2a.  Simple Form Data Entry'!N106</f>
        <v>0</v>
      </c>
      <c r="J58" s="81">
        <f>'2a.  Simple Form Data Entry'!G106</f>
        <v>0</v>
      </c>
      <c r="K58" s="81">
        <f>'2a.  Simple Form Data Entry'!H106</f>
        <v>0</v>
      </c>
      <c r="L58" s="80">
        <f t="shared" si="10"/>
        <v>0</v>
      </c>
      <c r="M58" s="81">
        <f>'2a.  Simple Form Data Entry'!I106</f>
        <v>0</v>
      </c>
      <c r="N58" s="81">
        <f>'2a.  Simple Form Data Entry'!J106</f>
        <v>0</v>
      </c>
      <c r="O58" s="80">
        <f t="shared" si="11"/>
        <v>0</v>
      </c>
      <c r="P58" s="81">
        <f>'2a.  Simple Form Data Entry'!K106</f>
        <v>0</v>
      </c>
      <c r="Q58" s="81">
        <f>'2a.  Simple Form Data Entry'!L106</f>
        <v>0</v>
      </c>
      <c r="R58" s="80">
        <f t="shared" si="12"/>
        <v>0</v>
      </c>
      <c r="S58" s="83">
        <f>'2a.  Simple Form Data Entry'!M106</f>
        <v>0</v>
      </c>
      <c r="T58" s="12"/>
    </row>
    <row r="59" spans="1:20" ht="13.5" customHeight="1" hidden="1">
      <c r="A59" s="19"/>
      <c r="B59" s="385" t="s">
        <v>55</v>
      </c>
      <c r="C59" s="386"/>
      <c r="D59" s="45"/>
      <c r="E59" s="45"/>
      <c r="F59" s="45"/>
      <c r="G59" s="45"/>
      <c r="H59" s="199" t="str">
        <f>IF('2a.  Simple Form Data Entry'!E107="","  ",'2a.  Simple Form Data Entry'!E107)</f>
        <v xml:space="preserve">  </v>
      </c>
      <c r="I59" s="81">
        <f>'2a.  Simple Form Data Entry'!N107</f>
        <v>0</v>
      </c>
      <c r="J59" s="81">
        <f>'2a.  Simple Form Data Entry'!G107</f>
        <v>0</v>
      </c>
      <c r="K59" s="81">
        <f>'2a.  Simple Form Data Entry'!H107</f>
        <v>0</v>
      </c>
      <c r="L59" s="80">
        <f t="shared" si="10"/>
        <v>0</v>
      </c>
      <c r="M59" s="81">
        <f>'2a.  Simple Form Data Entry'!I107</f>
        <v>0</v>
      </c>
      <c r="N59" s="81">
        <f>'2a.  Simple Form Data Entry'!J107</f>
        <v>0</v>
      </c>
      <c r="O59" s="80">
        <f t="shared" si="11"/>
        <v>0</v>
      </c>
      <c r="P59" s="81">
        <f>'2a.  Simple Form Data Entry'!K107</f>
        <v>0</v>
      </c>
      <c r="Q59" s="81">
        <f>'2a.  Simple Form Data Entry'!L107</f>
        <v>0</v>
      </c>
      <c r="R59" s="80">
        <f t="shared" si="12"/>
        <v>0</v>
      </c>
      <c r="S59" s="83">
        <f>'2a.  Simple Form Data Entry'!M107</f>
        <v>0</v>
      </c>
      <c r="T59" s="12"/>
    </row>
    <row r="60" spans="1:20" ht="13.5" customHeight="1" hidden="1">
      <c r="A60" s="19"/>
      <c r="B60" s="387" t="s">
        <v>56</v>
      </c>
      <c r="C60" s="388"/>
      <c r="D60" s="45"/>
      <c r="E60" s="45"/>
      <c r="F60" s="45"/>
      <c r="G60" s="45"/>
      <c r="H60" s="199" t="str">
        <f>IF('2a.  Simple Form Data Entry'!E108="","  ",'2a.  Simple Form Data Entry'!E108)</f>
        <v xml:space="preserve">  </v>
      </c>
      <c r="I60" s="81">
        <f>'2a.  Simple Form Data Entry'!N108</f>
        <v>0</v>
      </c>
      <c r="J60" s="81">
        <f>'2a.  Simple Form Data Entry'!G108</f>
        <v>0</v>
      </c>
      <c r="K60" s="81">
        <f>'2a.  Simple Form Data Entry'!H108</f>
        <v>0</v>
      </c>
      <c r="L60" s="80">
        <f t="shared" si="10"/>
        <v>0</v>
      </c>
      <c r="M60" s="81">
        <f>'2a.  Simple Form Data Entry'!I108</f>
        <v>0</v>
      </c>
      <c r="N60" s="81">
        <f>'2a.  Simple Form Data Entry'!J108</f>
        <v>0</v>
      </c>
      <c r="O60" s="80">
        <f t="shared" si="11"/>
        <v>0</v>
      </c>
      <c r="P60" s="81">
        <f>'2a.  Simple Form Data Entry'!K108</f>
        <v>0</v>
      </c>
      <c r="Q60" s="81">
        <f>'2a.  Simple Form Data Entry'!L108</f>
        <v>0</v>
      </c>
      <c r="R60" s="80">
        <f t="shared" si="12"/>
        <v>0</v>
      </c>
      <c r="S60" s="83">
        <f>'2a.  Simple Form Data Entry'!M108</f>
        <v>0</v>
      </c>
      <c r="T60" s="12"/>
    </row>
    <row r="61" spans="1:20" ht="13.5" customHeight="1" hidden="1">
      <c r="A61" s="19"/>
      <c r="B61" s="385" t="s">
        <v>57</v>
      </c>
      <c r="C61" s="386"/>
      <c r="D61" s="45"/>
      <c r="E61" s="45"/>
      <c r="F61" s="45"/>
      <c r="G61" s="45"/>
      <c r="H61" s="199" t="str">
        <f>IF('2a.  Simple Form Data Entry'!E109="","  ",'2a.  Simple Form Data Entry'!E109)</f>
        <v xml:space="preserve">  </v>
      </c>
      <c r="I61" s="81">
        <f>'2a.  Simple Form Data Entry'!N109</f>
        <v>0</v>
      </c>
      <c r="J61" s="81">
        <f>'2a.  Simple Form Data Entry'!G109</f>
        <v>0</v>
      </c>
      <c r="K61" s="81">
        <f>'2a.  Simple Form Data Entry'!H109</f>
        <v>0</v>
      </c>
      <c r="L61" s="80">
        <f t="shared" si="10"/>
        <v>0</v>
      </c>
      <c r="M61" s="81">
        <f>'2a.  Simple Form Data Entry'!I109</f>
        <v>0</v>
      </c>
      <c r="N61" s="81">
        <f>'2a.  Simple Form Data Entry'!J109</f>
        <v>0</v>
      </c>
      <c r="O61" s="80">
        <f t="shared" si="11"/>
        <v>0</v>
      </c>
      <c r="P61" s="81">
        <f>'2a.  Simple Form Data Entry'!K109</f>
        <v>0</v>
      </c>
      <c r="Q61" s="81">
        <f>'2a.  Simple Form Data Entry'!L109</f>
        <v>0</v>
      </c>
      <c r="R61" s="80">
        <f t="shared" si="12"/>
        <v>0</v>
      </c>
      <c r="S61" s="83">
        <f>'2a.  Simple Form Data Entry'!M109</f>
        <v>0</v>
      </c>
      <c r="T61" s="12"/>
    </row>
    <row r="62" spans="1:20" ht="13.5" customHeight="1" hidden="1">
      <c r="A62" s="19"/>
      <c r="B62" s="401" t="s">
        <v>26</v>
      </c>
      <c r="C62" s="402"/>
      <c r="D62" s="45"/>
      <c r="E62" s="45"/>
      <c r="F62" s="45"/>
      <c r="G62" s="45"/>
      <c r="H62" s="199" t="str">
        <f>IF('2a.  Simple Form Data Entry'!E110="","  ",'2a.  Simple Form Data Entry'!E110)</f>
        <v xml:space="preserve">  </v>
      </c>
      <c r="I62" s="81">
        <f>'2a.  Simple Form Data Entry'!N110</f>
        <v>0</v>
      </c>
      <c r="J62" s="81">
        <f>'2a.  Simple Form Data Entry'!G110</f>
        <v>0</v>
      </c>
      <c r="K62" s="81">
        <f>'2a.  Simple Form Data Entry'!H110</f>
        <v>0</v>
      </c>
      <c r="L62" s="80">
        <f t="shared" si="10"/>
        <v>0</v>
      </c>
      <c r="M62" s="81">
        <f>'2a.  Simple Form Data Entry'!I110</f>
        <v>0</v>
      </c>
      <c r="N62" s="81">
        <f>'2a.  Simple Form Data Entry'!J110</f>
        <v>0</v>
      </c>
      <c r="O62" s="80">
        <f t="shared" si="11"/>
        <v>0</v>
      </c>
      <c r="P62" s="81">
        <f>'2a.  Simple Form Data Entry'!K110</f>
        <v>0</v>
      </c>
      <c r="Q62" s="81">
        <f>'2a.  Simple Form Data Entry'!L110</f>
        <v>0</v>
      </c>
      <c r="R62" s="80">
        <f t="shared" si="12"/>
        <v>0</v>
      </c>
      <c r="S62" s="83">
        <f>'2a.  Simple Form Data Entry'!M110</f>
        <v>0</v>
      </c>
      <c r="T62" s="12"/>
    </row>
    <row r="63" spans="1:20" ht="13.5" hidden="1">
      <c r="A63" s="26"/>
      <c r="B63" s="27"/>
      <c r="C63" s="28" t="s">
        <v>12</v>
      </c>
      <c r="D63" s="29"/>
      <c r="E63" s="29"/>
      <c r="F63" s="29"/>
      <c r="G63" s="29"/>
      <c r="H63" s="200"/>
      <c r="I63" s="63">
        <f aca="true" t="shared" si="15" ref="I63:S63">SUM(I56:I62)</f>
        <v>0</v>
      </c>
      <c r="J63" s="63">
        <f t="shared" si="15"/>
        <v>0</v>
      </c>
      <c r="K63" s="63">
        <f t="shared" si="15"/>
        <v>0</v>
      </c>
      <c r="L63" s="80">
        <f t="shared" si="10"/>
        <v>0</v>
      </c>
      <c r="M63" s="63">
        <f t="shared" si="15"/>
        <v>0</v>
      </c>
      <c r="N63" s="63">
        <f t="shared" si="15"/>
        <v>0</v>
      </c>
      <c r="O63" s="80">
        <f t="shared" si="11"/>
        <v>0</v>
      </c>
      <c r="P63" s="63">
        <f aca="true" t="shared" si="16" ref="P63:Q63">SUM(P56:P62)</f>
        <v>0</v>
      </c>
      <c r="Q63" s="63">
        <f t="shared" si="16"/>
        <v>0</v>
      </c>
      <c r="R63" s="80">
        <f t="shared" si="12"/>
        <v>0</v>
      </c>
      <c r="S63" s="64">
        <f t="shared" si="15"/>
        <v>0</v>
      </c>
      <c r="T63" s="12"/>
    </row>
    <row r="64" spans="1:20" ht="3" customHeight="1" hidden="1">
      <c r="A64" s="57"/>
      <c r="B64" s="58"/>
      <c r="C64" s="2"/>
      <c r="D64" s="23"/>
      <c r="E64" s="23"/>
      <c r="F64" s="23"/>
      <c r="G64" s="23"/>
      <c r="H64" s="201"/>
      <c r="I64" s="59"/>
      <c r="J64" s="60"/>
      <c r="K64" s="60"/>
      <c r="L64" s="80">
        <f t="shared" si="10"/>
        <v>0</v>
      </c>
      <c r="M64" s="61"/>
      <c r="N64" s="60"/>
      <c r="O64" s="80">
        <f t="shared" si="11"/>
        <v>0</v>
      </c>
      <c r="P64" s="60"/>
      <c r="Q64" s="60"/>
      <c r="R64" s="80">
        <f t="shared" si="12"/>
        <v>0</v>
      </c>
      <c r="S64" s="62"/>
      <c r="T64" s="12"/>
    </row>
    <row r="65" spans="1:20" ht="13.5" hidden="1">
      <c r="A65" s="398" t="str">
        <f>IF('2a.  Simple Form Data Entry'!E113="","   ",'2a.  Simple Form Data Entry'!E113)</f>
        <v xml:space="preserve">   </v>
      </c>
      <c r="B65" s="399"/>
      <c r="C65" s="400"/>
      <c r="D65" s="177" t="str">
        <f>IF(A65="   ","   ",IF(A65='2a.  Simple Form Data Entry'!$G$21,'2a.  Simple Form Data Entry'!J$21,IF(A65='2a.  Simple Form Data Entry'!$G$22,'2a.  Simple Form Data Entry'!J$22,IF(A65='2a.  Simple Form Data Entry'!$G$23,'2a.  Simple Form Data Entry'!J$23,IF(A65='2a.  Simple Form Data Entry'!$G$24,'2a.  Simple Form Data Entry'!$J$24,IF(A65='2a.  Simple Form Data Entry'!$G$25,'2a.  Simple Form Data Entry'!J$25,IF(A65='2a.  Simple Form Data Entry'!$G$26,'2a.  Simple Form Data Entry'!J$26,"   ")))))))</f>
        <v xml:space="preserve">   </v>
      </c>
      <c r="E65" s="89" t="str">
        <f>IF(A65="   ","   ",IF(A65='2a.  Simple Form Data Entry'!$G$21,'2a.  Simple Form Data Entry'!K$21,IF(A65='2a.  Simple Form Data Entry'!$G$22,'2a.  Simple Form Data Entry'!K$22,IF(A65='2a.  Simple Form Data Entry'!$G$23,'2a.  Simple Form Data Entry'!K$23,IF(A65='2a.  Simple Form Data Entry'!$G$24,'2a.  Simple Form Data Entry'!$K$24,IF(A65='2a.  Simple Form Data Entry'!G$25,'2a.  Simple Form Data Entry'!K$25,IF(A65='2a.  Simple Form Data Entry'!G$26,'2a.  Simple Form Data Entry'!K$26,"   ")))))))</f>
        <v xml:space="preserve">   </v>
      </c>
      <c r="F65" s="177" t="str">
        <f>IF(A65="   ","   ",IF(A65='2a.  Simple Form Data Entry'!$G$21,'2a.  Simple Form Data Entry'!L$21,IF(A65='2a.  Simple Form Data Entry'!$G$22,'2a.  Simple Form Data Entry'!L$22,IF(A65='2a.  Simple Form Data Entry'!$G$23,'2a.  Simple Form Data Entry'!L$23,IF(A65='2a.  Simple Form Data Entry'!$G$24,'2a.  Simple Form Data Entry'!$L$24,IF(A65='2a.  Simple Form Data Entry'!$G$25,'2a.  Simple Form Data Entry'!$L$25,IF(A65='2a.  Simple Form Data Entry'!$G$26,'2a.  Simple Form Data Entry'!$L$26,"   ")))))))</f>
        <v xml:space="preserve">   </v>
      </c>
      <c r="G65" s="79" t="str">
        <f>IF('2a.  Simple Form Data Entry'!I113="","   ",'2a.  Simple Form Data Entry'!I113)</f>
        <v xml:space="preserve"> </v>
      </c>
      <c r="H65" s="197"/>
      <c r="I65" s="48"/>
      <c r="J65" s="38"/>
      <c r="K65" s="38"/>
      <c r="L65" s="80">
        <f t="shared" si="10"/>
        <v>0</v>
      </c>
      <c r="M65" s="38"/>
      <c r="N65" s="38"/>
      <c r="O65" s="80">
        <f t="shared" si="11"/>
        <v>0</v>
      </c>
      <c r="P65" s="38"/>
      <c r="Q65" s="38"/>
      <c r="R65" s="80">
        <f t="shared" si="12"/>
        <v>0</v>
      </c>
      <c r="S65" s="39"/>
      <c r="T65" s="12"/>
    </row>
    <row r="66" spans="1:20" ht="13.5" customHeight="1" hidden="1">
      <c r="A66" s="19"/>
      <c r="B66" s="50" t="s">
        <v>21</v>
      </c>
      <c r="C66" s="20"/>
      <c r="D66" s="45"/>
      <c r="E66" s="45"/>
      <c r="F66" s="45"/>
      <c r="G66" s="45"/>
      <c r="H66" s="199" t="str">
        <f>IF('2a.  Simple Form Data Entry'!E115="","  ",'2a.  Simple Form Data Entry'!E115)</f>
        <v xml:space="preserve">  </v>
      </c>
      <c r="I66" s="81">
        <f>'2a.  Simple Form Data Entry'!N115</f>
        <v>0</v>
      </c>
      <c r="J66" s="81">
        <f>'2a.  Simple Form Data Entry'!G115</f>
        <v>0</v>
      </c>
      <c r="K66" s="81">
        <f>'2a.  Simple Form Data Entry'!H115</f>
        <v>0</v>
      </c>
      <c r="L66" s="80">
        <f t="shared" si="10"/>
        <v>0</v>
      </c>
      <c r="M66" s="81">
        <f>'2a.  Simple Form Data Entry'!I115</f>
        <v>0</v>
      </c>
      <c r="N66" s="81">
        <f>'2a.  Simple Form Data Entry'!J115</f>
        <v>0</v>
      </c>
      <c r="O66" s="80">
        <f t="shared" si="11"/>
        <v>0</v>
      </c>
      <c r="P66" s="81">
        <f>'2a.  Simple Form Data Entry'!K115</f>
        <v>0</v>
      </c>
      <c r="Q66" s="81">
        <f>'2a.  Simple Form Data Entry'!L115</f>
        <v>0</v>
      </c>
      <c r="R66" s="80">
        <f t="shared" si="12"/>
        <v>0</v>
      </c>
      <c r="S66" s="83">
        <f>'2a.  Simple Form Data Entry'!M115</f>
        <v>0</v>
      </c>
      <c r="T66" s="12"/>
    </row>
    <row r="67" spans="1:20" ht="13.5" customHeight="1" hidden="1">
      <c r="A67" s="19"/>
      <c r="B67" s="50" t="s">
        <v>25</v>
      </c>
      <c r="C67" s="20"/>
      <c r="D67" s="45"/>
      <c r="E67" s="45"/>
      <c r="F67" s="45"/>
      <c r="G67" s="45"/>
      <c r="H67" s="199" t="str">
        <f>IF('2a.  Simple Form Data Entry'!E116="","  ",'2a.  Simple Form Data Entry'!E116)</f>
        <v xml:space="preserve">  </v>
      </c>
      <c r="I67" s="81">
        <f>'2a.  Simple Form Data Entry'!N116</f>
        <v>0</v>
      </c>
      <c r="J67" s="81">
        <f>'2a.  Simple Form Data Entry'!G116</f>
        <v>0</v>
      </c>
      <c r="K67" s="81">
        <f>'2a.  Simple Form Data Entry'!H116</f>
        <v>0</v>
      </c>
      <c r="L67" s="80">
        <f t="shared" si="10"/>
        <v>0</v>
      </c>
      <c r="M67" s="81">
        <f>'2a.  Simple Form Data Entry'!I116</f>
        <v>0</v>
      </c>
      <c r="N67" s="81">
        <f>'2a.  Simple Form Data Entry'!J116</f>
        <v>0</v>
      </c>
      <c r="O67" s="80">
        <f t="shared" si="11"/>
        <v>0</v>
      </c>
      <c r="P67" s="81">
        <f>'2a.  Simple Form Data Entry'!K116</f>
        <v>0</v>
      </c>
      <c r="Q67" s="81">
        <f>'2a.  Simple Form Data Entry'!L116</f>
        <v>0</v>
      </c>
      <c r="R67" s="80">
        <f t="shared" si="12"/>
        <v>0</v>
      </c>
      <c r="S67" s="83">
        <f>'2a.  Simple Form Data Entry'!M116</f>
        <v>0</v>
      </c>
      <c r="T67" s="12"/>
    </row>
    <row r="68" spans="1:20" ht="13.5" customHeight="1" hidden="1">
      <c r="A68" s="19"/>
      <c r="B68" s="50" t="s">
        <v>53</v>
      </c>
      <c r="C68" s="20"/>
      <c r="D68" s="45"/>
      <c r="E68" s="45"/>
      <c r="F68" s="45"/>
      <c r="G68" s="45"/>
      <c r="H68" s="199" t="str">
        <f>IF('2a.  Simple Form Data Entry'!E117="","  ",'2a.  Simple Form Data Entry'!E117)</f>
        <v xml:space="preserve">  </v>
      </c>
      <c r="I68" s="81">
        <f>'2a.  Simple Form Data Entry'!N117</f>
        <v>0</v>
      </c>
      <c r="J68" s="81">
        <f>'2a.  Simple Form Data Entry'!G117</f>
        <v>0</v>
      </c>
      <c r="K68" s="81">
        <f>'2a.  Simple Form Data Entry'!H117</f>
        <v>0</v>
      </c>
      <c r="L68" s="80">
        <f t="shared" si="10"/>
        <v>0</v>
      </c>
      <c r="M68" s="81">
        <f>'2a.  Simple Form Data Entry'!I117</f>
        <v>0</v>
      </c>
      <c r="N68" s="81">
        <f>'2a.  Simple Form Data Entry'!J117</f>
        <v>0</v>
      </c>
      <c r="O68" s="80">
        <f t="shared" si="11"/>
        <v>0</v>
      </c>
      <c r="P68" s="81">
        <f>'2a.  Simple Form Data Entry'!K117</f>
        <v>0</v>
      </c>
      <c r="Q68" s="81">
        <f>'2a.  Simple Form Data Entry'!L117</f>
        <v>0</v>
      </c>
      <c r="R68" s="80">
        <f t="shared" si="12"/>
        <v>0</v>
      </c>
      <c r="S68" s="83">
        <f>'2a.  Simple Form Data Entry'!M117</f>
        <v>0</v>
      </c>
      <c r="T68" s="12"/>
    </row>
    <row r="69" spans="1:20" ht="13.5" customHeight="1" hidden="1">
      <c r="A69" s="19"/>
      <c r="B69" s="385" t="s">
        <v>55</v>
      </c>
      <c r="C69" s="386"/>
      <c r="D69" s="45"/>
      <c r="E69" s="45"/>
      <c r="F69" s="45"/>
      <c r="G69" s="45"/>
      <c r="H69" s="199" t="str">
        <f>IF('2a.  Simple Form Data Entry'!E118="","  ",'2a.  Simple Form Data Entry'!E118)</f>
        <v xml:space="preserve">  </v>
      </c>
      <c r="I69" s="81">
        <f>'2a.  Simple Form Data Entry'!N118</f>
        <v>0</v>
      </c>
      <c r="J69" s="81">
        <f>'2a.  Simple Form Data Entry'!G118</f>
        <v>0</v>
      </c>
      <c r="K69" s="81">
        <f>'2a.  Simple Form Data Entry'!H118</f>
        <v>0</v>
      </c>
      <c r="L69" s="80">
        <f t="shared" si="10"/>
        <v>0</v>
      </c>
      <c r="M69" s="81">
        <f>'2a.  Simple Form Data Entry'!I118</f>
        <v>0</v>
      </c>
      <c r="N69" s="81">
        <f>'2a.  Simple Form Data Entry'!J118</f>
        <v>0</v>
      </c>
      <c r="O69" s="80">
        <f t="shared" si="11"/>
        <v>0</v>
      </c>
      <c r="P69" s="81">
        <f>'2a.  Simple Form Data Entry'!K118</f>
        <v>0</v>
      </c>
      <c r="Q69" s="81">
        <f>'2a.  Simple Form Data Entry'!L118</f>
        <v>0</v>
      </c>
      <c r="R69" s="80">
        <f t="shared" si="12"/>
        <v>0</v>
      </c>
      <c r="S69" s="83">
        <f>'2a.  Simple Form Data Entry'!M118</f>
        <v>0</v>
      </c>
      <c r="T69" s="12"/>
    </row>
    <row r="70" spans="1:20" ht="13.5" customHeight="1" hidden="1">
      <c r="A70" s="19"/>
      <c r="B70" s="387" t="s">
        <v>56</v>
      </c>
      <c r="C70" s="388"/>
      <c r="D70" s="45"/>
      <c r="E70" s="45"/>
      <c r="F70" s="45"/>
      <c r="G70" s="45"/>
      <c r="H70" s="199" t="str">
        <f>IF('2a.  Simple Form Data Entry'!E119="","  ",'2a.  Simple Form Data Entry'!E119)</f>
        <v xml:space="preserve">  </v>
      </c>
      <c r="I70" s="81">
        <f>'2a.  Simple Form Data Entry'!N119</f>
        <v>0</v>
      </c>
      <c r="J70" s="81">
        <f>'2a.  Simple Form Data Entry'!G119</f>
        <v>0</v>
      </c>
      <c r="K70" s="81">
        <f>'2a.  Simple Form Data Entry'!H119</f>
        <v>0</v>
      </c>
      <c r="L70" s="80">
        <f t="shared" si="10"/>
        <v>0</v>
      </c>
      <c r="M70" s="81">
        <f>'2a.  Simple Form Data Entry'!I119</f>
        <v>0</v>
      </c>
      <c r="N70" s="81">
        <f>'2a.  Simple Form Data Entry'!J119</f>
        <v>0</v>
      </c>
      <c r="O70" s="80">
        <f t="shared" si="11"/>
        <v>0</v>
      </c>
      <c r="P70" s="81">
        <f>'2a.  Simple Form Data Entry'!K119</f>
        <v>0</v>
      </c>
      <c r="Q70" s="81">
        <f>'2a.  Simple Form Data Entry'!L119</f>
        <v>0</v>
      </c>
      <c r="R70" s="80">
        <f t="shared" si="12"/>
        <v>0</v>
      </c>
      <c r="S70" s="83">
        <f>'2a.  Simple Form Data Entry'!M119</f>
        <v>0</v>
      </c>
      <c r="T70" s="12"/>
    </row>
    <row r="71" spans="1:20" ht="13.5" customHeight="1" hidden="1">
      <c r="A71" s="19"/>
      <c r="B71" s="385" t="s">
        <v>57</v>
      </c>
      <c r="C71" s="386"/>
      <c r="D71" s="45"/>
      <c r="E71" s="45"/>
      <c r="F71" s="45"/>
      <c r="G71" s="45"/>
      <c r="H71" s="199" t="str">
        <f>IF('2a.  Simple Form Data Entry'!E120="","  ",'2a.  Simple Form Data Entry'!E120)</f>
        <v xml:space="preserve">  </v>
      </c>
      <c r="I71" s="81">
        <f>'2a.  Simple Form Data Entry'!N120</f>
        <v>0</v>
      </c>
      <c r="J71" s="81">
        <f>'2a.  Simple Form Data Entry'!G120</f>
        <v>0</v>
      </c>
      <c r="K71" s="81">
        <f>'2a.  Simple Form Data Entry'!H120</f>
        <v>0</v>
      </c>
      <c r="L71" s="80">
        <f t="shared" si="10"/>
        <v>0</v>
      </c>
      <c r="M71" s="81">
        <f>'2a.  Simple Form Data Entry'!I120</f>
        <v>0</v>
      </c>
      <c r="N71" s="81">
        <f>'2a.  Simple Form Data Entry'!J120</f>
        <v>0</v>
      </c>
      <c r="O71" s="80">
        <f t="shared" si="11"/>
        <v>0</v>
      </c>
      <c r="P71" s="81">
        <f>'2a.  Simple Form Data Entry'!K120</f>
        <v>0</v>
      </c>
      <c r="Q71" s="81">
        <f>'2a.  Simple Form Data Entry'!L120</f>
        <v>0</v>
      </c>
      <c r="R71" s="80">
        <f t="shared" si="12"/>
        <v>0</v>
      </c>
      <c r="S71" s="83">
        <f>'2a.  Simple Form Data Entry'!M120</f>
        <v>0</v>
      </c>
      <c r="T71" s="12"/>
    </row>
    <row r="72" spans="1:20" ht="13.5" customHeight="1" hidden="1">
      <c r="A72" s="19"/>
      <c r="B72" s="401" t="s">
        <v>26</v>
      </c>
      <c r="C72" s="402"/>
      <c r="D72" s="45"/>
      <c r="E72" s="45"/>
      <c r="F72" s="45"/>
      <c r="G72" s="45"/>
      <c r="H72" s="199" t="str">
        <f>IF('2a.  Simple Form Data Entry'!E121="","  ",'2a.  Simple Form Data Entry'!E121)</f>
        <v xml:space="preserve">  </v>
      </c>
      <c r="I72" s="81">
        <f>'2a.  Simple Form Data Entry'!N121</f>
        <v>0</v>
      </c>
      <c r="J72" s="81">
        <f>'2a.  Simple Form Data Entry'!G121</f>
        <v>0</v>
      </c>
      <c r="K72" s="81">
        <f>'2a.  Simple Form Data Entry'!H121</f>
        <v>0</v>
      </c>
      <c r="L72" s="80">
        <f t="shared" si="10"/>
        <v>0</v>
      </c>
      <c r="M72" s="81">
        <f>'2a.  Simple Form Data Entry'!I121</f>
        <v>0</v>
      </c>
      <c r="N72" s="81">
        <f>'2a.  Simple Form Data Entry'!J121</f>
        <v>0</v>
      </c>
      <c r="O72" s="80">
        <f t="shared" si="11"/>
        <v>0</v>
      </c>
      <c r="P72" s="81">
        <f>'2a.  Simple Form Data Entry'!K121</f>
        <v>0</v>
      </c>
      <c r="Q72" s="81">
        <f>'2a.  Simple Form Data Entry'!L121</f>
        <v>0</v>
      </c>
      <c r="R72" s="80">
        <f t="shared" si="12"/>
        <v>0</v>
      </c>
      <c r="S72" s="83">
        <f>'2a.  Simple Form Data Entry'!M121</f>
        <v>0</v>
      </c>
      <c r="T72" s="12"/>
    </row>
    <row r="73" spans="1:20" ht="13.5" hidden="1">
      <c r="A73" s="26"/>
      <c r="B73" s="27"/>
      <c r="C73" s="28" t="s">
        <v>12</v>
      </c>
      <c r="D73" s="29"/>
      <c r="E73" s="29"/>
      <c r="F73" s="29"/>
      <c r="G73" s="29"/>
      <c r="H73" s="200"/>
      <c r="I73" s="63">
        <f aca="true" t="shared" si="17" ref="I73:S73">SUM(I66:I72)</f>
        <v>0</v>
      </c>
      <c r="J73" s="63">
        <f t="shared" si="17"/>
        <v>0</v>
      </c>
      <c r="K73" s="63">
        <f t="shared" si="17"/>
        <v>0</v>
      </c>
      <c r="L73" s="80">
        <f t="shared" si="10"/>
        <v>0</v>
      </c>
      <c r="M73" s="63">
        <f t="shared" si="17"/>
        <v>0</v>
      </c>
      <c r="N73" s="63">
        <f t="shared" si="17"/>
        <v>0</v>
      </c>
      <c r="O73" s="80">
        <f t="shared" si="11"/>
        <v>0</v>
      </c>
      <c r="P73" s="63">
        <f aca="true" t="shared" si="18" ref="P73:Q73">SUM(P66:P72)</f>
        <v>0</v>
      </c>
      <c r="Q73" s="63">
        <f t="shared" si="18"/>
        <v>0</v>
      </c>
      <c r="R73" s="80">
        <f t="shared" si="12"/>
        <v>0</v>
      </c>
      <c r="S73" s="64">
        <f t="shared" si="17"/>
        <v>0</v>
      </c>
      <c r="T73" s="12"/>
    </row>
    <row r="74" spans="1:20" ht="3" customHeight="1" hidden="1">
      <c r="A74" s="57"/>
      <c r="B74" s="58"/>
      <c r="C74" s="2"/>
      <c r="D74" s="23"/>
      <c r="E74" s="23"/>
      <c r="F74" s="23"/>
      <c r="G74" s="23"/>
      <c r="H74" s="201"/>
      <c r="I74" s="59"/>
      <c r="J74" s="60"/>
      <c r="K74" s="60"/>
      <c r="L74" s="80">
        <f t="shared" si="10"/>
        <v>0</v>
      </c>
      <c r="M74" s="61"/>
      <c r="N74" s="60"/>
      <c r="O74" s="80">
        <f t="shared" si="11"/>
        <v>0</v>
      </c>
      <c r="P74" s="60"/>
      <c r="Q74" s="60"/>
      <c r="R74" s="80">
        <f t="shared" si="12"/>
        <v>0</v>
      </c>
      <c r="S74" s="62"/>
      <c r="T74" s="12"/>
    </row>
    <row r="75" spans="1:20" ht="13.5" hidden="1">
      <c r="A75" s="398" t="str">
        <f>IF('2a.  Simple Form Data Entry'!E124="","   ",'2a.  Simple Form Data Entry'!E124)</f>
        <v xml:space="preserve">   </v>
      </c>
      <c r="B75" s="399"/>
      <c r="C75" s="400"/>
      <c r="D75" s="177" t="str">
        <f>IF(A75="   ","   ",IF(A75='2a.  Simple Form Data Entry'!$G$21,'2a.  Simple Form Data Entry'!J$21,IF(A75='2a.  Simple Form Data Entry'!$G$22,'2a.  Simple Form Data Entry'!J$22,IF(A75='2a.  Simple Form Data Entry'!$G$23,'2a.  Simple Form Data Entry'!J$23,IF(A75='2a.  Simple Form Data Entry'!$G$24,'2a.  Simple Form Data Entry'!$J$24,IF(A75='2a.  Simple Form Data Entry'!$G$25,'2a.  Simple Form Data Entry'!J$25,IF(A75='2a.  Simple Form Data Entry'!$G$26,'2a.  Simple Form Data Entry'!J$26,"   ")))))))</f>
        <v xml:space="preserve">   </v>
      </c>
      <c r="E75" s="89" t="str">
        <f>IF(A75="   ","   ",IF(A75='2a.  Simple Form Data Entry'!$G$21,'2a.  Simple Form Data Entry'!K$21,IF(A75='2a.  Simple Form Data Entry'!$G$22,'2a.  Simple Form Data Entry'!K$22,IF(A75='2a.  Simple Form Data Entry'!$G$23,'2a.  Simple Form Data Entry'!K$23,IF(A75='2a.  Simple Form Data Entry'!$G$24,'2a.  Simple Form Data Entry'!$K$24,IF(A75='2a.  Simple Form Data Entry'!G$25,'2a.  Simple Form Data Entry'!K$25,IF(A75='2a.  Simple Form Data Entry'!G$26,'2a.  Simple Form Data Entry'!K$26,"   ")))))))</f>
        <v xml:space="preserve">   </v>
      </c>
      <c r="F75" s="177" t="str">
        <f>IF(A75="   ","   ",IF(A75='2a.  Simple Form Data Entry'!$G$21,'2a.  Simple Form Data Entry'!L$21,IF(A75='2a.  Simple Form Data Entry'!$G$22,'2a.  Simple Form Data Entry'!L$22,IF(A75='2a.  Simple Form Data Entry'!$G$23,'2a.  Simple Form Data Entry'!L$23,IF(A75='2a.  Simple Form Data Entry'!$G$24,'2a.  Simple Form Data Entry'!$L$24,IF(A75='2a.  Simple Form Data Entry'!$G$25,'2a.  Simple Form Data Entry'!$L$25,IF(A75='2a.  Simple Form Data Entry'!$G$26,'2a.  Simple Form Data Entry'!$L$26,"   ")))))))</f>
        <v xml:space="preserve">   </v>
      </c>
      <c r="G75" s="79" t="str">
        <f>IF('2a.  Simple Form Data Entry'!I124="","   ",'2a.  Simple Form Data Entry'!I124)</f>
        <v xml:space="preserve"> </v>
      </c>
      <c r="H75" s="197"/>
      <c r="I75" s="48"/>
      <c r="J75" s="38"/>
      <c r="K75" s="38"/>
      <c r="L75" s="80">
        <f t="shared" si="10"/>
        <v>0</v>
      </c>
      <c r="M75" s="38"/>
      <c r="N75" s="38"/>
      <c r="O75" s="80">
        <f t="shared" si="11"/>
        <v>0</v>
      </c>
      <c r="P75" s="38"/>
      <c r="Q75" s="38"/>
      <c r="R75" s="80">
        <f t="shared" si="12"/>
        <v>0</v>
      </c>
      <c r="S75" s="39"/>
      <c r="T75" s="12"/>
    </row>
    <row r="76" spans="1:20" ht="13.5" hidden="1">
      <c r="A76" s="19"/>
      <c r="B76" s="50" t="s">
        <v>21</v>
      </c>
      <c r="C76" s="20"/>
      <c r="D76" s="45"/>
      <c r="E76" s="45"/>
      <c r="F76" s="45"/>
      <c r="G76" s="45"/>
      <c r="H76" s="199" t="str">
        <f>IF('2a.  Simple Form Data Entry'!E126="","  ",'2a.  Simple Form Data Entry'!E126)</f>
        <v xml:space="preserve">  </v>
      </c>
      <c r="I76" s="81">
        <f>'2a.  Simple Form Data Entry'!N126</f>
        <v>0</v>
      </c>
      <c r="J76" s="81">
        <f>'2a.  Simple Form Data Entry'!G126</f>
        <v>0</v>
      </c>
      <c r="K76" s="81">
        <f>'2a.  Simple Form Data Entry'!H126</f>
        <v>0</v>
      </c>
      <c r="L76" s="80">
        <f t="shared" si="10"/>
        <v>0</v>
      </c>
      <c r="M76" s="81">
        <f>'2a.  Simple Form Data Entry'!I126</f>
        <v>0</v>
      </c>
      <c r="N76" s="81">
        <f>'2a.  Simple Form Data Entry'!J126</f>
        <v>0</v>
      </c>
      <c r="O76" s="80">
        <f t="shared" si="11"/>
        <v>0</v>
      </c>
      <c r="P76" s="81">
        <f>'2a.  Simple Form Data Entry'!K126</f>
        <v>0</v>
      </c>
      <c r="Q76" s="81">
        <f>'2a.  Simple Form Data Entry'!L126</f>
        <v>0</v>
      </c>
      <c r="R76" s="80">
        <f t="shared" si="12"/>
        <v>0</v>
      </c>
      <c r="S76" s="104">
        <f>'2a.  Simple Form Data Entry'!M126</f>
        <v>0</v>
      </c>
      <c r="T76" s="12"/>
    </row>
    <row r="77" spans="1:20" ht="13.5" hidden="1">
      <c r="A77" s="19"/>
      <c r="B77" s="50" t="s">
        <v>25</v>
      </c>
      <c r="C77" s="20"/>
      <c r="D77" s="45"/>
      <c r="E77" s="45"/>
      <c r="F77" s="45"/>
      <c r="G77" s="45"/>
      <c r="H77" s="199" t="str">
        <f>IF('2a.  Simple Form Data Entry'!E127="","  ",'2a.  Simple Form Data Entry'!E127)</f>
        <v xml:space="preserve">  </v>
      </c>
      <c r="I77" s="81">
        <f>'2a.  Simple Form Data Entry'!N127</f>
        <v>0</v>
      </c>
      <c r="J77" s="81">
        <f>'2a.  Simple Form Data Entry'!G127</f>
        <v>0</v>
      </c>
      <c r="K77" s="81">
        <f>'2a.  Simple Form Data Entry'!H127</f>
        <v>0</v>
      </c>
      <c r="L77" s="80">
        <f t="shared" si="10"/>
        <v>0</v>
      </c>
      <c r="M77" s="81">
        <f>'2a.  Simple Form Data Entry'!I127</f>
        <v>0</v>
      </c>
      <c r="N77" s="81">
        <f>'2a.  Simple Form Data Entry'!J127</f>
        <v>0</v>
      </c>
      <c r="O77" s="80">
        <f t="shared" si="11"/>
        <v>0</v>
      </c>
      <c r="P77" s="81">
        <f>'2a.  Simple Form Data Entry'!K127</f>
        <v>0</v>
      </c>
      <c r="Q77" s="81">
        <f>'2a.  Simple Form Data Entry'!L127</f>
        <v>0</v>
      </c>
      <c r="R77" s="80">
        <f t="shared" si="12"/>
        <v>0</v>
      </c>
      <c r="S77" s="104">
        <f>'2a.  Simple Form Data Entry'!M127</f>
        <v>0</v>
      </c>
      <c r="T77" s="12"/>
    </row>
    <row r="78" spans="1:20" ht="13.5" hidden="1">
      <c r="A78" s="19"/>
      <c r="B78" s="50" t="s">
        <v>53</v>
      </c>
      <c r="C78" s="20"/>
      <c r="D78" s="45"/>
      <c r="E78" s="45"/>
      <c r="F78" s="45"/>
      <c r="G78" s="45"/>
      <c r="H78" s="199" t="str">
        <f>IF('2a.  Simple Form Data Entry'!E128="","  ",'2a.  Simple Form Data Entry'!E128)</f>
        <v xml:space="preserve">  </v>
      </c>
      <c r="I78" s="81">
        <f>'2a.  Simple Form Data Entry'!N128</f>
        <v>0</v>
      </c>
      <c r="J78" s="81">
        <f>'2a.  Simple Form Data Entry'!G128</f>
        <v>0</v>
      </c>
      <c r="K78" s="81">
        <f>'2a.  Simple Form Data Entry'!H128</f>
        <v>0</v>
      </c>
      <c r="L78" s="80">
        <f t="shared" si="10"/>
        <v>0</v>
      </c>
      <c r="M78" s="81">
        <f>'2a.  Simple Form Data Entry'!I128</f>
        <v>0</v>
      </c>
      <c r="N78" s="81">
        <f>'2a.  Simple Form Data Entry'!J128</f>
        <v>0</v>
      </c>
      <c r="O78" s="80">
        <f t="shared" si="11"/>
        <v>0</v>
      </c>
      <c r="P78" s="81">
        <f>'2a.  Simple Form Data Entry'!K128</f>
        <v>0</v>
      </c>
      <c r="Q78" s="81">
        <f>'2a.  Simple Form Data Entry'!L128</f>
        <v>0</v>
      </c>
      <c r="R78" s="80">
        <f t="shared" si="12"/>
        <v>0</v>
      </c>
      <c r="S78" s="104">
        <f>'2a.  Simple Form Data Entry'!M128</f>
        <v>0</v>
      </c>
      <c r="T78" s="12"/>
    </row>
    <row r="79" spans="1:20" ht="13.5" hidden="1">
      <c r="A79" s="19"/>
      <c r="B79" s="385" t="s">
        <v>55</v>
      </c>
      <c r="C79" s="386"/>
      <c r="D79" s="45"/>
      <c r="E79" s="45"/>
      <c r="F79" s="45"/>
      <c r="G79" s="45"/>
      <c r="H79" s="199" t="str">
        <f>IF('2a.  Simple Form Data Entry'!E129="","  ",'2a.  Simple Form Data Entry'!E129)</f>
        <v xml:space="preserve">  </v>
      </c>
      <c r="I79" s="81">
        <f>'2a.  Simple Form Data Entry'!N129</f>
        <v>0</v>
      </c>
      <c r="J79" s="81">
        <f>'2a.  Simple Form Data Entry'!G129</f>
        <v>0</v>
      </c>
      <c r="K79" s="81">
        <f>'2a.  Simple Form Data Entry'!H129</f>
        <v>0</v>
      </c>
      <c r="L79" s="80">
        <f t="shared" si="10"/>
        <v>0</v>
      </c>
      <c r="M79" s="81">
        <f>'2a.  Simple Form Data Entry'!I129</f>
        <v>0</v>
      </c>
      <c r="N79" s="81">
        <f>'2a.  Simple Form Data Entry'!J129</f>
        <v>0</v>
      </c>
      <c r="O79" s="80">
        <f t="shared" si="11"/>
        <v>0</v>
      </c>
      <c r="P79" s="81">
        <f>'2a.  Simple Form Data Entry'!K129</f>
        <v>0</v>
      </c>
      <c r="Q79" s="81">
        <f>'2a.  Simple Form Data Entry'!L129</f>
        <v>0</v>
      </c>
      <c r="R79" s="80">
        <f t="shared" si="12"/>
        <v>0</v>
      </c>
      <c r="S79" s="104">
        <f>'2a.  Simple Form Data Entry'!M129</f>
        <v>0</v>
      </c>
      <c r="T79" s="12"/>
    </row>
    <row r="80" spans="1:20" ht="13.5" hidden="1">
      <c r="A80" s="19"/>
      <c r="B80" s="387" t="s">
        <v>56</v>
      </c>
      <c r="C80" s="388"/>
      <c r="D80" s="45"/>
      <c r="E80" s="45"/>
      <c r="F80" s="45"/>
      <c r="G80" s="45"/>
      <c r="H80" s="199" t="str">
        <f>IF('2a.  Simple Form Data Entry'!E130="","  ",'2a.  Simple Form Data Entry'!E130)</f>
        <v xml:space="preserve">  </v>
      </c>
      <c r="I80" s="81">
        <f>'2a.  Simple Form Data Entry'!N130</f>
        <v>0</v>
      </c>
      <c r="J80" s="81">
        <f>'2a.  Simple Form Data Entry'!G130</f>
        <v>0</v>
      </c>
      <c r="K80" s="81">
        <f>'2a.  Simple Form Data Entry'!H130</f>
        <v>0</v>
      </c>
      <c r="L80" s="80">
        <f t="shared" si="10"/>
        <v>0</v>
      </c>
      <c r="M80" s="81">
        <f>'2a.  Simple Form Data Entry'!I130</f>
        <v>0</v>
      </c>
      <c r="N80" s="81">
        <f>'2a.  Simple Form Data Entry'!J130</f>
        <v>0</v>
      </c>
      <c r="O80" s="80">
        <f t="shared" si="11"/>
        <v>0</v>
      </c>
      <c r="P80" s="81">
        <f>'2a.  Simple Form Data Entry'!K130</f>
        <v>0</v>
      </c>
      <c r="Q80" s="81">
        <f>'2a.  Simple Form Data Entry'!L130</f>
        <v>0</v>
      </c>
      <c r="R80" s="80">
        <f t="shared" si="12"/>
        <v>0</v>
      </c>
      <c r="S80" s="104">
        <f>'2a.  Simple Form Data Entry'!M130</f>
        <v>0</v>
      </c>
      <c r="T80" s="12"/>
    </row>
    <row r="81" spans="1:20" ht="13.5" hidden="1">
      <c r="A81" s="19"/>
      <c r="B81" s="385" t="s">
        <v>57</v>
      </c>
      <c r="C81" s="386"/>
      <c r="D81" s="45"/>
      <c r="E81" s="45"/>
      <c r="F81" s="45"/>
      <c r="G81" s="45"/>
      <c r="H81" s="199" t="str">
        <f>IF('2a.  Simple Form Data Entry'!E131="","  ",'2a.  Simple Form Data Entry'!E131)</f>
        <v xml:space="preserve">  </v>
      </c>
      <c r="I81" s="81">
        <f>'2a.  Simple Form Data Entry'!N131</f>
        <v>0</v>
      </c>
      <c r="J81" s="81">
        <f>'2a.  Simple Form Data Entry'!G131</f>
        <v>0</v>
      </c>
      <c r="K81" s="81">
        <f>'2a.  Simple Form Data Entry'!H131</f>
        <v>0</v>
      </c>
      <c r="L81" s="80">
        <f t="shared" si="10"/>
        <v>0</v>
      </c>
      <c r="M81" s="81">
        <f>'2a.  Simple Form Data Entry'!I131</f>
        <v>0</v>
      </c>
      <c r="N81" s="81">
        <f>'2a.  Simple Form Data Entry'!J131</f>
        <v>0</v>
      </c>
      <c r="O81" s="80">
        <f t="shared" si="11"/>
        <v>0</v>
      </c>
      <c r="P81" s="81">
        <f>'2a.  Simple Form Data Entry'!K131</f>
        <v>0</v>
      </c>
      <c r="Q81" s="81">
        <f>'2a.  Simple Form Data Entry'!L131</f>
        <v>0</v>
      </c>
      <c r="R81" s="80">
        <f t="shared" si="12"/>
        <v>0</v>
      </c>
      <c r="S81" s="104">
        <f>'2a.  Simple Form Data Entry'!M131</f>
        <v>0</v>
      </c>
      <c r="T81" s="12"/>
    </row>
    <row r="82" spans="1:20" ht="13.5" hidden="1">
      <c r="A82" s="19"/>
      <c r="B82" s="401" t="s">
        <v>26</v>
      </c>
      <c r="C82" s="402"/>
      <c r="D82" s="45"/>
      <c r="E82" s="45"/>
      <c r="F82" s="45"/>
      <c r="G82" s="45"/>
      <c r="H82" s="199" t="str">
        <f>IF('2a.  Simple Form Data Entry'!E132="","  ",'2a.  Simple Form Data Entry'!E132)</f>
        <v xml:space="preserve">  </v>
      </c>
      <c r="I82" s="81">
        <f>'2a.  Simple Form Data Entry'!N132</f>
        <v>0</v>
      </c>
      <c r="J82" s="81">
        <f>'2a.  Simple Form Data Entry'!G132</f>
        <v>0</v>
      </c>
      <c r="K82" s="81">
        <f>'2a.  Simple Form Data Entry'!H132</f>
        <v>0</v>
      </c>
      <c r="L82" s="80">
        <f t="shared" si="10"/>
        <v>0</v>
      </c>
      <c r="M82" s="81">
        <f>'2a.  Simple Form Data Entry'!I132</f>
        <v>0</v>
      </c>
      <c r="N82" s="81">
        <f>'2a.  Simple Form Data Entry'!J132</f>
        <v>0</v>
      </c>
      <c r="O82" s="80">
        <f t="shared" si="11"/>
        <v>0</v>
      </c>
      <c r="P82" s="81">
        <f>'2a.  Simple Form Data Entry'!K132</f>
        <v>0</v>
      </c>
      <c r="Q82" s="81">
        <f>'2a.  Simple Form Data Entry'!L132</f>
        <v>0</v>
      </c>
      <c r="R82" s="80">
        <f t="shared" si="12"/>
        <v>0</v>
      </c>
      <c r="S82" s="104">
        <f>'2a.  Simple Form Data Entry'!M132</f>
        <v>0</v>
      </c>
      <c r="T82" s="12"/>
    </row>
    <row r="83" spans="1:20" ht="13.5" hidden="1">
      <c r="A83" s="26"/>
      <c r="B83" s="27"/>
      <c r="C83" s="28" t="s">
        <v>12</v>
      </c>
      <c r="D83" s="29"/>
      <c r="E83" s="29"/>
      <c r="F83" s="29"/>
      <c r="G83" s="29"/>
      <c r="H83" s="200"/>
      <c r="I83" s="63">
        <f aca="true" t="shared" si="19" ref="I83:S83">SUM(I76:I82)</f>
        <v>0</v>
      </c>
      <c r="J83" s="63">
        <f t="shared" si="19"/>
        <v>0</v>
      </c>
      <c r="K83" s="63">
        <f t="shared" si="19"/>
        <v>0</v>
      </c>
      <c r="L83" s="80">
        <f t="shared" si="10"/>
        <v>0</v>
      </c>
      <c r="M83" s="63">
        <f t="shared" si="19"/>
        <v>0</v>
      </c>
      <c r="N83" s="63">
        <f t="shared" si="19"/>
        <v>0</v>
      </c>
      <c r="O83" s="80">
        <f t="shared" si="11"/>
        <v>0</v>
      </c>
      <c r="P83" s="63">
        <f aca="true" t="shared" si="20" ref="P83:Q83">SUM(P76:P82)</f>
        <v>0</v>
      </c>
      <c r="Q83" s="63">
        <f t="shared" si="20"/>
        <v>0</v>
      </c>
      <c r="R83" s="80">
        <f t="shared" si="12"/>
        <v>0</v>
      </c>
      <c r="S83" s="64">
        <f t="shared" si="19"/>
        <v>0</v>
      </c>
      <c r="T83" s="12"/>
    </row>
    <row r="84" spans="1:20" ht="3" customHeight="1" hidden="1">
      <c r="A84" s="57"/>
      <c r="B84" s="58"/>
      <c r="C84" s="2"/>
      <c r="D84" s="23"/>
      <c r="E84" s="23"/>
      <c r="F84" s="23"/>
      <c r="G84" s="23"/>
      <c r="H84" s="201"/>
      <c r="I84" s="59"/>
      <c r="J84" s="60"/>
      <c r="K84" s="60"/>
      <c r="L84" s="80">
        <f t="shared" si="10"/>
        <v>0</v>
      </c>
      <c r="M84" s="61"/>
      <c r="N84" s="60"/>
      <c r="O84" s="80">
        <f t="shared" si="11"/>
        <v>0</v>
      </c>
      <c r="P84" s="60"/>
      <c r="Q84" s="60"/>
      <c r="R84" s="80">
        <f t="shared" si="12"/>
        <v>0</v>
      </c>
      <c r="S84" s="62"/>
      <c r="T84" s="12"/>
    </row>
    <row r="85" spans="1:20" ht="13.5" hidden="1">
      <c r="A85" s="398" t="str">
        <f>IF('2a.  Simple Form Data Entry'!E135="","   ",'2a.  Simple Form Data Entry'!E135)</f>
        <v xml:space="preserve">   </v>
      </c>
      <c r="B85" s="399"/>
      <c r="C85" s="400"/>
      <c r="D85" s="177" t="str">
        <f>IF(A85="   ","   ",IF(A85='2a.  Simple Form Data Entry'!$G$21,'2a.  Simple Form Data Entry'!J$21,IF(A85='2a.  Simple Form Data Entry'!$G$22,'2a.  Simple Form Data Entry'!J$22,IF(A85='2a.  Simple Form Data Entry'!$G$23,'2a.  Simple Form Data Entry'!J$23,IF(A85='2a.  Simple Form Data Entry'!$G$24,'2a.  Simple Form Data Entry'!$J$24,IF(A85='2a.  Simple Form Data Entry'!$G$25,'2a.  Simple Form Data Entry'!J$25,IF(A85='2a.  Simple Form Data Entry'!$G$26,'2a.  Simple Form Data Entry'!J$26,"   ")))))))</f>
        <v xml:space="preserve">   </v>
      </c>
      <c r="E85" s="89" t="str">
        <f>IF(A85="   ","   ",IF(A85='2a.  Simple Form Data Entry'!$G$21,'2a.  Simple Form Data Entry'!K$21,IF(A85='2a.  Simple Form Data Entry'!$G$22,'2a.  Simple Form Data Entry'!K$22,IF(A85='2a.  Simple Form Data Entry'!$G$23,'2a.  Simple Form Data Entry'!K$23,IF(A85='2a.  Simple Form Data Entry'!$G$24,'2a.  Simple Form Data Entry'!$K$24,IF(A85='2a.  Simple Form Data Entry'!G$25,'2a.  Simple Form Data Entry'!K$25,IF(A85='2a.  Simple Form Data Entry'!G$26,'2a.  Simple Form Data Entry'!K$26,"   ")))))))</f>
        <v xml:space="preserve">   </v>
      </c>
      <c r="F85" s="177" t="str">
        <f>IF(A85="   ","   ",IF(A85='2a.  Simple Form Data Entry'!$G$21,'2a.  Simple Form Data Entry'!L$21,IF(A85='2a.  Simple Form Data Entry'!$G$22,'2a.  Simple Form Data Entry'!L$22,IF(A85='2a.  Simple Form Data Entry'!$G$23,'2a.  Simple Form Data Entry'!L$23,IF(A85='2a.  Simple Form Data Entry'!$G$24,'2a.  Simple Form Data Entry'!$L$24,IF(A85='2a.  Simple Form Data Entry'!$G$25,'2a.  Simple Form Data Entry'!$L$25,IF(A85='2a.  Simple Form Data Entry'!$G$26,'2a.  Simple Form Data Entry'!$L$26,"   ")))))))</f>
        <v xml:space="preserve">   </v>
      </c>
      <c r="G85" s="79" t="str">
        <f>IF('2a.  Simple Form Data Entry'!I135="","   ",'2a.  Simple Form Data Entry'!I135)</f>
        <v xml:space="preserve"> </v>
      </c>
      <c r="H85" s="197"/>
      <c r="I85" s="48"/>
      <c r="J85" s="38"/>
      <c r="K85" s="38"/>
      <c r="L85" s="80">
        <f t="shared" si="10"/>
        <v>0</v>
      </c>
      <c r="M85" s="38"/>
      <c r="N85" s="38"/>
      <c r="O85" s="80">
        <f t="shared" si="11"/>
        <v>0</v>
      </c>
      <c r="P85" s="38"/>
      <c r="Q85" s="38"/>
      <c r="R85" s="80">
        <f t="shared" si="12"/>
        <v>0</v>
      </c>
      <c r="S85" s="39"/>
      <c r="T85" s="12"/>
    </row>
    <row r="86" spans="1:20" ht="13.5" hidden="1">
      <c r="A86" s="19"/>
      <c r="B86" s="50" t="s">
        <v>21</v>
      </c>
      <c r="C86" s="20"/>
      <c r="D86" s="45"/>
      <c r="E86" s="45"/>
      <c r="F86" s="45"/>
      <c r="G86" s="45"/>
      <c r="H86" s="199" t="str">
        <f>IF('2a.  Simple Form Data Entry'!E137="","  ",'2a.  Simple Form Data Entry'!E137)</f>
        <v xml:space="preserve">  </v>
      </c>
      <c r="I86" s="81">
        <f>'2a.  Simple Form Data Entry'!N137</f>
        <v>0</v>
      </c>
      <c r="J86" s="81">
        <f>'2a.  Simple Form Data Entry'!G137</f>
        <v>0</v>
      </c>
      <c r="K86" s="81">
        <f>'2a.  Simple Form Data Entry'!H137</f>
        <v>0</v>
      </c>
      <c r="L86" s="80">
        <f t="shared" si="10"/>
        <v>0</v>
      </c>
      <c r="M86" s="81">
        <f>'2a.  Simple Form Data Entry'!I137</f>
        <v>0</v>
      </c>
      <c r="N86" s="81">
        <f>'2a.  Simple Form Data Entry'!J137</f>
        <v>0</v>
      </c>
      <c r="O86" s="80">
        <f t="shared" si="11"/>
        <v>0</v>
      </c>
      <c r="P86" s="81">
        <f>'2a.  Simple Form Data Entry'!K137</f>
        <v>0</v>
      </c>
      <c r="Q86" s="81">
        <f>'2a.  Simple Form Data Entry'!L137</f>
        <v>0</v>
      </c>
      <c r="R86" s="80">
        <f t="shared" si="12"/>
        <v>0</v>
      </c>
      <c r="S86" s="104">
        <f>'2a.  Simple Form Data Entry'!M137</f>
        <v>0</v>
      </c>
      <c r="T86" s="12"/>
    </row>
    <row r="87" spans="1:20" ht="13.5" hidden="1">
      <c r="A87" s="19"/>
      <c r="B87" s="50" t="s">
        <v>25</v>
      </c>
      <c r="C87" s="20"/>
      <c r="D87" s="45"/>
      <c r="E87" s="45"/>
      <c r="F87" s="45"/>
      <c r="G87" s="45"/>
      <c r="H87" s="199" t="str">
        <f>IF('2a.  Simple Form Data Entry'!E138="","  ",'2a.  Simple Form Data Entry'!E138)</f>
        <v xml:space="preserve">  </v>
      </c>
      <c r="I87" s="81">
        <f>'2a.  Simple Form Data Entry'!N138</f>
        <v>0</v>
      </c>
      <c r="J87" s="81">
        <f>'2a.  Simple Form Data Entry'!G138</f>
        <v>0</v>
      </c>
      <c r="K87" s="81">
        <f>'2a.  Simple Form Data Entry'!H138</f>
        <v>0</v>
      </c>
      <c r="L87" s="80">
        <f t="shared" si="10"/>
        <v>0</v>
      </c>
      <c r="M87" s="81">
        <f>'2a.  Simple Form Data Entry'!I138</f>
        <v>0</v>
      </c>
      <c r="N87" s="81">
        <f>'2a.  Simple Form Data Entry'!J138</f>
        <v>0</v>
      </c>
      <c r="O87" s="80">
        <f t="shared" si="11"/>
        <v>0</v>
      </c>
      <c r="P87" s="81">
        <f>'2a.  Simple Form Data Entry'!K138</f>
        <v>0</v>
      </c>
      <c r="Q87" s="81">
        <f>'2a.  Simple Form Data Entry'!L138</f>
        <v>0</v>
      </c>
      <c r="R87" s="80">
        <f t="shared" si="12"/>
        <v>0</v>
      </c>
      <c r="S87" s="104">
        <f>'2a.  Simple Form Data Entry'!M138</f>
        <v>0</v>
      </c>
      <c r="T87" s="12"/>
    </row>
    <row r="88" spans="1:20" ht="13.5" hidden="1">
      <c r="A88" s="19"/>
      <c r="B88" s="50" t="s">
        <v>53</v>
      </c>
      <c r="C88" s="20"/>
      <c r="D88" s="45"/>
      <c r="E88" s="45"/>
      <c r="F88" s="45"/>
      <c r="G88" s="45"/>
      <c r="H88" s="199" t="str">
        <f>IF('2a.  Simple Form Data Entry'!E139="","  ",'2a.  Simple Form Data Entry'!E139)</f>
        <v xml:space="preserve">  </v>
      </c>
      <c r="I88" s="81">
        <f>'2a.  Simple Form Data Entry'!N139</f>
        <v>0</v>
      </c>
      <c r="J88" s="81">
        <f>'2a.  Simple Form Data Entry'!G139</f>
        <v>0</v>
      </c>
      <c r="K88" s="81">
        <f>'2a.  Simple Form Data Entry'!H139</f>
        <v>0</v>
      </c>
      <c r="L88" s="80">
        <f t="shared" si="10"/>
        <v>0</v>
      </c>
      <c r="M88" s="81">
        <f>'2a.  Simple Form Data Entry'!I139</f>
        <v>0</v>
      </c>
      <c r="N88" s="81">
        <f>'2a.  Simple Form Data Entry'!J139</f>
        <v>0</v>
      </c>
      <c r="O88" s="80">
        <f t="shared" si="11"/>
        <v>0</v>
      </c>
      <c r="P88" s="81">
        <f>'2a.  Simple Form Data Entry'!K139</f>
        <v>0</v>
      </c>
      <c r="Q88" s="81">
        <f>'2a.  Simple Form Data Entry'!L139</f>
        <v>0</v>
      </c>
      <c r="R88" s="80">
        <f t="shared" si="12"/>
        <v>0</v>
      </c>
      <c r="S88" s="104">
        <f>'2a.  Simple Form Data Entry'!M139</f>
        <v>0</v>
      </c>
      <c r="T88" s="12"/>
    </row>
    <row r="89" spans="1:20" ht="13.5" hidden="1">
      <c r="A89" s="19"/>
      <c r="B89" s="385" t="s">
        <v>55</v>
      </c>
      <c r="C89" s="386"/>
      <c r="D89" s="45"/>
      <c r="E89" s="45"/>
      <c r="F89" s="45"/>
      <c r="G89" s="45"/>
      <c r="H89" s="199" t="str">
        <f>IF('2a.  Simple Form Data Entry'!E140="","  ",'2a.  Simple Form Data Entry'!E140)</f>
        <v xml:space="preserve">  </v>
      </c>
      <c r="I89" s="81">
        <f>'2a.  Simple Form Data Entry'!N140</f>
        <v>0</v>
      </c>
      <c r="J89" s="81">
        <f>'2a.  Simple Form Data Entry'!G140</f>
        <v>0</v>
      </c>
      <c r="K89" s="81">
        <f>'2a.  Simple Form Data Entry'!H140</f>
        <v>0</v>
      </c>
      <c r="L89" s="80">
        <f t="shared" si="10"/>
        <v>0</v>
      </c>
      <c r="M89" s="81">
        <f>'2a.  Simple Form Data Entry'!I140</f>
        <v>0</v>
      </c>
      <c r="N89" s="81">
        <f>'2a.  Simple Form Data Entry'!J140</f>
        <v>0</v>
      </c>
      <c r="O89" s="80">
        <f t="shared" si="11"/>
        <v>0</v>
      </c>
      <c r="P89" s="81">
        <f>'2a.  Simple Form Data Entry'!K140</f>
        <v>0</v>
      </c>
      <c r="Q89" s="81">
        <f>'2a.  Simple Form Data Entry'!L140</f>
        <v>0</v>
      </c>
      <c r="R89" s="80">
        <f t="shared" si="12"/>
        <v>0</v>
      </c>
      <c r="S89" s="104">
        <f>'2a.  Simple Form Data Entry'!M140</f>
        <v>0</v>
      </c>
      <c r="T89" s="12"/>
    </row>
    <row r="90" spans="1:20" ht="13.5" hidden="1">
      <c r="A90" s="19"/>
      <c r="B90" s="387" t="s">
        <v>56</v>
      </c>
      <c r="C90" s="388"/>
      <c r="D90" s="45"/>
      <c r="E90" s="45"/>
      <c r="F90" s="45"/>
      <c r="G90" s="45"/>
      <c r="H90" s="199" t="str">
        <f>IF('2a.  Simple Form Data Entry'!E141="","  ",'2a.  Simple Form Data Entry'!E141)</f>
        <v xml:space="preserve">  </v>
      </c>
      <c r="I90" s="81">
        <f>'2a.  Simple Form Data Entry'!N141</f>
        <v>0</v>
      </c>
      <c r="J90" s="81">
        <f>'2a.  Simple Form Data Entry'!G141</f>
        <v>0</v>
      </c>
      <c r="K90" s="81">
        <f>'2a.  Simple Form Data Entry'!H141</f>
        <v>0</v>
      </c>
      <c r="L90" s="80">
        <f t="shared" si="10"/>
        <v>0</v>
      </c>
      <c r="M90" s="81">
        <f>'2a.  Simple Form Data Entry'!I141</f>
        <v>0</v>
      </c>
      <c r="N90" s="81">
        <f>'2a.  Simple Form Data Entry'!J141</f>
        <v>0</v>
      </c>
      <c r="O90" s="80">
        <f t="shared" si="11"/>
        <v>0</v>
      </c>
      <c r="P90" s="81">
        <f>'2a.  Simple Form Data Entry'!K141</f>
        <v>0</v>
      </c>
      <c r="Q90" s="81">
        <f>'2a.  Simple Form Data Entry'!L141</f>
        <v>0</v>
      </c>
      <c r="R90" s="80">
        <f t="shared" si="12"/>
        <v>0</v>
      </c>
      <c r="S90" s="104">
        <f>'2a.  Simple Form Data Entry'!M141</f>
        <v>0</v>
      </c>
      <c r="T90" s="12"/>
    </row>
    <row r="91" spans="1:20" ht="13.5" hidden="1">
      <c r="A91" s="19"/>
      <c r="B91" s="385" t="s">
        <v>57</v>
      </c>
      <c r="C91" s="386"/>
      <c r="D91" s="45"/>
      <c r="E91" s="45"/>
      <c r="F91" s="45"/>
      <c r="G91" s="45"/>
      <c r="H91" s="199" t="str">
        <f>IF('2a.  Simple Form Data Entry'!E142="","  ",'2a.  Simple Form Data Entry'!E142)</f>
        <v xml:space="preserve">  </v>
      </c>
      <c r="I91" s="81">
        <f>'2a.  Simple Form Data Entry'!N142</f>
        <v>0</v>
      </c>
      <c r="J91" s="81">
        <f>'2a.  Simple Form Data Entry'!G142</f>
        <v>0</v>
      </c>
      <c r="K91" s="81">
        <f>'2a.  Simple Form Data Entry'!H142</f>
        <v>0</v>
      </c>
      <c r="L91" s="80">
        <f t="shared" si="10"/>
        <v>0</v>
      </c>
      <c r="M91" s="81">
        <f>'2a.  Simple Form Data Entry'!I142</f>
        <v>0</v>
      </c>
      <c r="N91" s="81">
        <f>'2a.  Simple Form Data Entry'!J142</f>
        <v>0</v>
      </c>
      <c r="O91" s="80">
        <f t="shared" si="11"/>
        <v>0</v>
      </c>
      <c r="P91" s="81">
        <f>'2a.  Simple Form Data Entry'!K142</f>
        <v>0</v>
      </c>
      <c r="Q91" s="81">
        <f>'2a.  Simple Form Data Entry'!L142</f>
        <v>0</v>
      </c>
      <c r="R91" s="80">
        <f t="shared" si="12"/>
        <v>0</v>
      </c>
      <c r="S91" s="104">
        <f>'2a.  Simple Form Data Entry'!M142</f>
        <v>0</v>
      </c>
      <c r="T91" s="12"/>
    </row>
    <row r="92" spans="1:20" ht="13.5" hidden="1">
      <c r="A92" s="19"/>
      <c r="B92" s="401" t="s">
        <v>26</v>
      </c>
      <c r="C92" s="402"/>
      <c r="D92" s="45"/>
      <c r="E92" s="45"/>
      <c r="F92" s="45"/>
      <c r="G92" s="45"/>
      <c r="H92" s="202" t="str">
        <f>IF('2a.  Simple Form Data Entry'!E143="","  ",'2a.  Simple Form Data Entry'!E143)</f>
        <v xml:space="preserve">  </v>
      </c>
      <c r="I92" s="81">
        <f>'2a.  Simple Form Data Entry'!N143</f>
        <v>0</v>
      </c>
      <c r="J92" s="81">
        <f>'2a.  Simple Form Data Entry'!G143</f>
        <v>0</v>
      </c>
      <c r="K92" s="81">
        <f>'2a.  Simple Form Data Entry'!H143</f>
        <v>0</v>
      </c>
      <c r="L92" s="80">
        <f t="shared" si="10"/>
        <v>0</v>
      </c>
      <c r="M92" s="81">
        <f>'2a.  Simple Form Data Entry'!I143</f>
        <v>0</v>
      </c>
      <c r="N92" s="81">
        <f>'2a.  Simple Form Data Entry'!J143</f>
        <v>0</v>
      </c>
      <c r="O92" s="80">
        <f t="shared" si="11"/>
        <v>0</v>
      </c>
      <c r="P92" s="81">
        <f>'2a.  Simple Form Data Entry'!K143</f>
        <v>0</v>
      </c>
      <c r="Q92" s="81">
        <f>'2a.  Simple Form Data Entry'!L143</f>
        <v>0</v>
      </c>
      <c r="R92" s="80">
        <f t="shared" si="12"/>
        <v>0</v>
      </c>
      <c r="S92" s="104">
        <f>'2a.  Simple Form Data Entry'!M143</f>
        <v>0</v>
      </c>
      <c r="T92" s="12"/>
    </row>
    <row r="93" spans="1:20" ht="12.75" customHeight="1" hidden="1">
      <c r="A93" s="26"/>
      <c r="B93" s="27"/>
      <c r="C93" s="28" t="s">
        <v>12</v>
      </c>
      <c r="D93" s="29"/>
      <c r="E93" s="29"/>
      <c r="F93" s="29"/>
      <c r="G93" s="29"/>
      <c r="H93" s="203"/>
      <c r="I93" s="63">
        <f aca="true" t="shared" si="21" ref="I93:S93">SUM(I86:I92)</f>
        <v>0</v>
      </c>
      <c r="J93" s="63">
        <f t="shared" si="21"/>
        <v>0</v>
      </c>
      <c r="K93" s="63">
        <f t="shared" si="21"/>
        <v>0</v>
      </c>
      <c r="L93" s="80">
        <f t="shared" si="10"/>
        <v>0</v>
      </c>
      <c r="M93" s="63">
        <f t="shared" si="21"/>
        <v>0</v>
      </c>
      <c r="N93" s="63">
        <f t="shared" si="21"/>
        <v>0</v>
      </c>
      <c r="O93" s="80">
        <f t="shared" si="11"/>
        <v>0</v>
      </c>
      <c r="P93" s="63">
        <f aca="true" t="shared" si="22" ref="P93:Q93">SUM(P86:P92)</f>
        <v>0</v>
      </c>
      <c r="Q93" s="63">
        <f t="shared" si="22"/>
        <v>0</v>
      </c>
      <c r="R93" s="80">
        <f t="shared" si="12"/>
        <v>0</v>
      </c>
      <c r="S93" s="64">
        <f t="shared" si="21"/>
        <v>0</v>
      </c>
      <c r="T93" s="12"/>
    </row>
    <row r="94" spans="1:19" ht="3" customHeight="1" hidden="1">
      <c r="A94" s="30"/>
      <c r="B94" s="2"/>
      <c r="C94" s="2"/>
      <c r="D94" s="31"/>
      <c r="E94" s="31"/>
      <c r="F94" s="31"/>
      <c r="G94" s="32"/>
      <c r="H94" s="204"/>
      <c r="I94" s="33"/>
      <c r="J94" s="34"/>
      <c r="K94" s="34"/>
      <c r="L94" s="80">
        <f t="shared" si="10"/>
        <v>0</v>
      </c>
      <c r="M94" s="35"/>
      <c r="N94" s="34"/>
      <c r="O94" s="80">
        <f t="shared" si="11"/>
        <v>0</v>
      </c>
      <c r="P94" s="34"/>
      <c r="Q94" s="34"/>
      <c r="R94" s="80">
        <f t="shared" si="12"/>
        <v>0</v>
      </c>
      <c r="S94" s="36"/>
    </row>
    <row r="95" spans="1:20" ht="14" thickBot="1">
      <c r="A95" s="6"/>
      <c r="B95" s="7"/>
      <c r="C95" s="289" t="s">
        <v>6</v>
      </c>
      <c r="D95" s="8"/>
      <c r="E95" s="8"/>
      <c r="F95" s="8"/>
      <c r="G95" s="21"/>
      <c r="H95" s="205"/>
      <c r="I95" s="56">
        <f aca="true" t="shared" si="23" ref="I95:S95">I73+I63+I53+I43+I83+I93</f>
        <v>0</v>
      </c>
      <c r="J95" s="56">
        <f t="shared" si="23"/>
        <v>0</v>
      </c>
      <c r="K95" s="56">
        <f t="shared" si="23"/>
        <v>0</v>
      </c>
      <c r="L95" s="56">
        <f t="shared" si="10"/>
        <v>0</v>
      </c>
      <c r="M95" s="56">
        <f t="shared" si="23"/>
        <v>0</v>
      </c>
      <c r="N95" s="56">
        <f t="shared" si="23"/>
        <v>0</v>
      </c>
      <c r="O95" s="56">
        <f t="shared" si="11"/>
        <v>0</v>
      </c>
      <c r="P95" s="56">
        <f aca="true" t="shared" si="24" ref="P95:Q95">P73+P63+P53+P43+P83+P93</f>
        <v>0</v>
      </c>
      <c r="Q95" s="56">
        <f t="shared" si="24"/>
        <v>0</v>
      </c>
      <c r="R95" s="56">
        <f t="shared" si="12"/>
        <v>0</v>
      </c>
      <c r="S95" s="65">
        <f t="shared" si="23"/>
        <v>0</v>
      </c>
      <c r="T95" s="5"/>
    </row>
    <row r="96" spans="1:20" ht="3" customHeight="1" thickBot="1">
      <c r="A96" s="2"/>
      <c r="B96" s="2"/>
      <c r="C96" s="2"/>
      <c r="D96" s="2"/>
      <c r="E96" s="2"/>
      <c r="F96" s="2"/>
      <c r="G96" s="41"/>
      <c r="H96" s="41"/>
      <c r="I96" s="41"/>
      <c r="J96" s="42"/>
      <c r="K96" s="42"/>
      <c r="L96" s="42"/>
      <c r="M96" s="42"/>
      <c r="N96" s="42"/>
      <c r="O96" s="42"/>
      <c r="P96" s="42"/>
      <c r="Q96" s="42"/>
      <c r="R96" s="42"/>
      <c r="S96" s="5"/>
      <c r="T96" s="5"/>
    </row>
    <row r="97" spans="1:20" ht="22.5" customHeight="1" thickBot="1" thickTop="1">
      <c r="A97" s="425" t="s">
        <v>15</v>
      </c>
      <c r="B97" s="425"/>
      <c r="C97" s="425"/>
      <c r="D97" s="425"/>
      <c r="E97" s="425"/>
      <c r="F97" s="425"/>
      <c r="G97" s="425"/>
      <c r="H97" s="425"/>
      <c r="I97" s="425"/>
      <c r="J97" s="425"/>
      <c r="K97" s="425"/>
      <c r="L97" s="425"/>
      <c r="M97" s="425"/>
      <c r="N97" s="425"/>
      <c r="O97" s="425"/>
      <c r="P97" s="425"/>
      <c r="Q97" s="425"/>
      <c r="R97" s="425"/>
      <c r="S97" s="425"/>
      <c r="T97" s="5"/>
    </row>
    <row r="98" spans="1:20" ht="3" customHeight="1" thickTop="1">
      <c r="A98" s="2"/>
      <c r="B98" s="2"/>
      <c r="C98" s="2"/>
      <c r="D98" s="2"/>
      <c r="E98" s="2"/>
      <c r="F98" s="2"/>
      <c r="G98" s="41"/>
      <c r="H98" s="41"/>
      <c r="I98" s="41"/>
      <c r="J98" s="42"/>
      <c r="K98" s="42"/>
      <c r="L98" s="42"/>
      <c r="M98" s="42"/>
      <c r="N98" s="42"/>
      <c r="O98" s="42"/>
      <c r="P98" s="42"/>
      <c r="Q98" s="42"/>
      <c r="R98" s="42"/>
      <c r="S98" s="5"/>
      <c r="T98" s="5"/>
    </row>
    <row r="99" spans="1:20" ht="15">
      <c r="A99" s="37" t="s">
        <v>125</v>
      </c>
      <c r="B99" s="2"/>
      <c r="C99" s="2"/>
      <c r="D99" s="2"/>
      <c r="E99" s="2"/>
      <c r="F99" s="2"/>
      <c r="G99" s="41"/>
      <c r="H99" s="41"/>
      <c r="I99" s="41"/>
      <c r="J99" s="42"/>
      <c r="K99" s="42"/>
      <c r="L99" s="42"/>
      <c r="M99" s="42"/>
      <c r="N99" s="42"/>
      <c r="O99" s="42"/>
      <c r="P99" s="42"/>
      <c r="Q99" s="42"/>
      <c r="R99" s="42"/>
      <c r="S99" s="42"/>
      <c r="T99" s="42"/>
    </row>
    <row r="100" spans="1:20" ht="3" customHeight="1" thickBot="1">
      <c r="A100" s="2"/>
      <c r="B100" s="2"/>
      <c r="C100" s="2"/>
      <c r="D100" s="2"/>
      <c r="E100" s="2"/>
      <c r="F100" s="2"/>
      <c r="G100" s="41"/>
      <c r="H100" s="41"/>
      <c r="I100" s="41"/>
      <c r="J100" s="42"/>
      <c r="K100" s="42"/>
      <c r="L100" s="42"/>
      <c r="M100" s="42"/>
      <c r="N100" s="42"/>
      <c r="O100" s="42"/>
      <c r="P100" s="42"/>
      <c r="Q100" s="42"/>
      <c r="R100" s="42"/>
      <c r="S100" s="42"/>
      <c r="T100" s="42"/>
    </row>
    <row r="101" spans="1:20" ht="15" customHeight="1">
      <c r="A101" s="448" t="s">
        <v>18</v>
      </c>
      <c r="B101" s="449"/>
      <c r="C101" s="450"/>
      <c r="D101" s="410" t="s">
        <v>19</v>
      </c>
      <c r="E101" s="410" t="s">
        <v>5</v>
      </c>
      <c r="F101" s="403" t="s">
        <v>104</v>
      </c>
      <c r="G101" s="410" t="s">
        <v>11</v>
      </c>
      <c r="H101" s="421" t="s">
        <v>23</v>
      </c>
      <c r="I101" s="307"/>
      <c r="J101" s="189">
        <f>'2a.  Simple Form Data Entry'!G19</f>
        <v>2021</v>
      </c>
      <c r="K101" s="285" t="str">
        <f>'2a.  Simple Form Data Entry'!H155</f>
        <v>NA</v>
      </c>
      <c r="L101" s="405" t="str">
        <f>CONCATENATE(L24," Appropriation Change")</f>
        <v>2021 / 2022 Appropriation Change</v>
      </c>
      <c r="P101" s="42"/>
      <c r="Q101" s="306"/>
      <c r="R101" s="414" t="s">
        <v>130</v>
      </c>
      <c r="S101" s="415"/>
      <c r="T101" s="42"/>
    </row>
    <row r="102" spans="1:20" ht="27.75" customHeight="1" thickBot="1">
      <c r="A102" s="451"/>
      <c r="B102" s="452"/>
      <c r="C102" s="453"/>
      <c r="D102" s="411"/>
      <c r="E102" s="411"/>
      <c r="F102" s="404"/>
      <c r="G102" s="411"/>
      <c r="H102" s="422"/>
      <c r="I102" s="308"/>
      <c r="J102" s="190" t="s">
        <v>24</v>
      </c>
      <c r="K102" s="286" t="str">
        <f>'2a.  Simple Form Data Entry'!H156</f>
        <v xml:space="preserve"> </v>
      </c>
      <c r="L102" s="406"/>
      <c r="P102" s="42"/>
      <c r="Q102" s="306"/>
      <c r="R102" s="416"/>
      <c r="S102" s="417"/>
      <c r="T102" s="42"/>
    </row>
    <row r="103" spans="1:20" ht="47.25" customHeight="1">
      <c r="A103" s="99" t="str">
        <f>IF('2a.  Simple Form Data Entry'!C157="","   ",'2a.  Simple Form Data Entry'!C157)</f>
        <v xml:space="preserve">   </v>
      </c>
      <c r="B103" s="78"/>
      <c r="C103" s="78"/>
      <c r="D103" s="177" t="str">
        <f>IF(A103="   ","   ",IF(A103='2a.  Simple Form Data Entry'!$G$21,'2a.  Simple Form Data Entry'!J$21,IF(A103='2a.  Simple Form Data Entry'!$G$22,'2a.  Simple Form Data Entry'!J$22,IF(A103='2a.  Simple Form Data Entry'!$G$23,'2a.  Simple Form Data Entry'!J$23,IF(A103='2a.  Simple Form Data Entry'!$G$24,'2a.  Simple Form Data Entry'!$J$24,IF(A103='2a.  Simple Form Data Entry'!$G$25,'2a.  Simple Form Data Entry'!J$25,IF(A103='2a.  Simple Form Data Entry'!$G$26,'2a.  Simple Form Data Entry'!J$26,"   ")))))))</f>
        <v xml:space="preserve">   </v>
      </c>
      <c r="E103" s="89" t="str">
        <f>IF(A103="   ","   ",IF(A103='2a.  Simple Form Data Entry'!$G$21,'2a.  Simple Form Data Entry'!K$21,IF(A103='2a.  Simple Form Data Entry'!$G$22,'2a.  Simple Form Data Entry'!K$22,IF(A103='2a.  Simple Form Data Entry'!$G$23,'2a.  Simple Form Data Entry'!K$23,IF(A103='2a.  Simple Form Data Entry'!$G$24,'2a.  Simple Form Data Entry'!$K$24,IF(A103='2a.  Simple Form Data Entry'!G$25,'2a.  Simple Form Data Entry'!K$25,IF(A103='2a.  Simple Form Data Entry'!G$26,'2a.  Simple Form Data Entry'!K$26,"   ")))))))</f>
        <v xml:space="preserve">   </v>
      </c>
      <c r="F103" s="177" t="str">
        <f>IF(A103="   ","   ",IF(A103='2a.  Simple Form Data Entry'!$G$21,'2a.  Simple Form Data Entry'!L$21,IF(A103='2a.  Simple Form Data Entry'!$G$22,'2a.  Simple Form Data Entry'!L$22,IF(A103='2a.  Simple Form Data Entry'!$G$23,'2a.  Simple Form Data Entry'!L$23,IF(A103='2a.  Simple Form Data Entry'!$G$24,'2a.  Simple Form Data Entry'!$L$24,IF(A103='2a.  Simple Form Data Entry'!G$25,'2a.  Simple Form Data Entry'!L$25,IF(A103='2a.  Simple Form Data Entry'!G$26,'2a.  Simple Form Data Entry'!L$26,"   ")))))))</f>
        <v xml:space="preserve">   </v>
      </c>
      <c r="G103" s="90" t="str">
        <f>IF('2a.  Simple Form Data Entry'!C157="","   ",'2a.  Simple Form Data Entry'!D157)</f>
        <v xml:space="preserve">   </v>
      </c>
      <c r="H103" s="196" t="str">
        <f>IF('2a.  Simple Form Data Entry'!F151="Y","The transaction was anticipated in the current budget; no supplemental appropriation is required.",IF(A103="","",IF('2a.  Simple Form Data Entry'!F152="Y","The cost of the transaction can be accommodated within existing appropriation authority; no supplemental appropriation is required",'2a.  Simple Form Data Entry'!E157)))</f>
        <v>The transaction was anticipated in the current budget; no supplemental appropriation is required.</v>
      </c>
      <c r="I103" s="309"/>
      <c r="J103" s="100">
        <f>'2a.  Simple Form Data Entry'!G157</f>
        <v>0</v>
      </c>
      <c r="K103" s="100">
        <f>'2a.  Simple Form Data Entry'!H157</f>
        <v>0</v>
      </c>
      <c r="L103" s="303">
        <f>J103+K103</f>
        <v>0</v>
      </c>
      <c r="P103" s="42"/>
      <c r="Q103" s="296"/>
      <c r="R103" s="412">
        <f>'2a.  Simple Form Data Entry'!J157</f>
        <v>0</v>
      </c>
      <c r="S103" s="413"/>
      <c r="T103" s="42"/>
    </row>
    <row r="104" spans="1:20" ht="13.5">
      <c r="A104" s="99" t="str">
        <f>IF('2a.  Simple Form Data Entry'!C158="","   ",'2a.  Simple Form Data Entry'!C158)</f>
        <v xml:space="preserve">   </v>
      </c>
      <c r="B104" s="75"/>
      <c r="C104" s="75"/>
      <c r="D104" s="177" t="str">
        <f>IF(A104="   ","   ",IF(A104='2a.  Simple Form Data Entry'!$G$21,'2a.  Simple Form Data Entry'!J$21,IF(A104='2a.  Simple Form Data Entry'!$G$22,'2a.  Simple Form Data Entry'!J$22,IF(A104='2a.  Simple Form Data Entry'!$G$23,'2a.  Simple Form Data Entry'!J$23,IF(A104='2a.  Simple Form Data Entry'!$G$24,'2a.  Simple Form Data Entry'!$J$24,IF(A104='2a.  Simple Form Data Entry'!$G$25,'2a.  Simple Form Data Entry'!J$25,IF(A104='2a.  Simple Form Data Entry'!$G$26,'2a.  Simple Form Data Entry'!J$26,"   ")))))))</f>
        <v xml:space="preserve">   </v>
      </c>
      <c r="E104" s="89" t="str">
        <f>IF(A104="   ","   ",IF(A104='2a.  Simple Form Data Entry'!$G$21,'2a.  Simple Form Data Entry'!K$21,IF(A104='2a.  Simple Form Data Entry'!$G$22,'2a.  Simple Form Data Entry'!K$22,IF(A104='2a.  Simple Form Data Entry'!$G$23,'2a.  Simple Form Data Entry'!K$23,IF(A104='2a.  Simple Form Data Entry'!$G$24,'2a.  Simple Form Data Entry'!$K$24,IF(A104='2a.  Simple Form Data Entry'!G$25,'2a.  Simple Form Data Entry'!K$25,IF(A104='2a.  Simple Form Data Entry'!G$26,'2a.  Simple Form Data Entry'!K$26,"   ")))))))</f>
        <v xml:space="preserve">   </v>
      </c>
      <c r="F104" s="177" t="str">
        <f>IF(A104="   ","   ",IF(A104='2a.  Simple Form Data Entry'!$G$21,'2a.  Simple Form Data Entry'!L$21,IF(A104='2a.  Simple Form Data Entry'!$G$22,'2a.  Simple Form Data Entry'!L$22,IF(A104='2a.  Simple Form Data Entry'!$G$23,'2a.  Simple Form Data Entry'!L$23,IF(A104='2a.  Simple Form Data Entry'!$G$24,'2a.  Simple Form Data Entry'!$L$24,IF(A104='2a.  Simple Form Data Entry'!G$25,'2a.  Simple Form Data Entry'!L$25,IF(A104='2a.  Simple Form Data Entry'!G$26,'2a.  Simple Form Data Entry'!L$26,"   ")))))))</f>
        <v xml:space="preserve">   </v>
      </c>
      <c r="G104" s="90" t="str">
        <f>IF('2a.  Simple Form Data Entry'!C158="","   ",'2a.  Simple Form Data Entry'!D158)</f>
        <v xml:space="preserve">   </v>
      </c>
      <c r="H104" s="199" t="str">
        <f>IF('2a.  Simple Form Data Entry'!E158=0,"  ",'2a.  Simple Form Data Entry'!E158)</f>
        <v xml:space="preserve">  </v>
      </c>
      <c r="I104" s="309"/>
      <c r="J104" s="82">
        <f>'2a.  Simple Form Data Entry'!G158</f>
        <v>0</v>
      </c>
      <c r="K104" s="82">
        <f>'2a.  Simple Form Data Entry'!H158</f>
        <v>0</v>
      </c>
      <c r="L104" s="303">
        <f aca="true" t="shared" si="25" ref="L104:L109">J104+K104</f>
        <v>0</v>
      </c>
      <c r="P104" s="42"/>
      <c r="Q104" s="305"/>
      <c r="R104" s="391">
        <f>'2a.  Simple Form Data Entry'!J158</f>
        <v>0</v>
      </c>
      <c r="S104" s="392"/>
      <c r="T104" s="42"/>
    </row>
    <row r="105" spans="1:20" ht="13.5">
      <c r="A105" s="99" t="str">
        <f>IF('2a.  Simple Form Data Entry'!C159="","   ",'2a.  Simple Form Data Entry'!C159)</f>
        <v xml:space="preserve">   </v>
      </c>
      <c r="B105" s="75"/>
      <c r="C105" s="75"/>
      <c r="D105" s="177" t="str">
        <f>IF(A105="   ","   ",IF(A105='2a.  Simple Form Data Entry'!$G$21,'2a.  Simple Form Data Entry'!J$21,IF(A105='2a.  Simple Form Data Entry'!$G$22,'2a.  Simple Form Data Entry'!J$22,IF(A105='2a.  Simple Form Data Entry'!$G$23,'2a.  Simple Form Data Entry'!J$23,IF(A105='2a.  Simple Form Data Entry'!$G$24,'2a.  Simple Form Data Entry'!$J$24,IF(A105='2a.  Simple Form Data Entry'!$G$25,'2a.  Simple Form Data Entry'!J$25,IF(A105='2a.  Simple Form Data Entry'!$G$26,'2a.  Simple Form Data Entry'!J$26,"   ")))))))</f>
        <v xml:space="preserve">   </v>
      </c>
      <c r="E105" s="89" t="str">
        <f>IF(A105="   ","   ",IF(A105='2a.  Simple Form Data Entry'!$G$21,'2a.  Simple Form Data Entry'!K$21,IF(A105='2a.  Simple Form Data Entry'!$G$22,'2a.  Simple Form Data Entry'!K$22,IF(A105='2a.  Simple Form Data Entry'!$G$23,'2a.  Simple Form Data Entry'!K$23,IF(A105='2a.  Simple Form Data Entry'!$G$24,'2a.  Simple Form Data Entry'!$K$24,IF(A105='2a.  Simple Form Data Entry'!G$25,'2a.  Simple Form Data Entry'!K$25,IF(A105='2a.  Simple Form Data Entry'!G$26,'2a.  Simple Form Data Entry'!K$26,"   ")))))))</f>
        <v xml:space="preserve">   </v>
      </c>
      <c r="F105" s="177" t="str">
        <f>IF(A105="   ","   ",IF(A105='2a.  Simple Form Data Entry'!$G$21,'2a.  Simple Form Data Entry'!L$21,IF(A105='2a.  Simple Form Data Entry'!$G$22,'2a.  Simple Form Data Entry'!L$22,IF(A105='2a.  Simple Form Data Entry'!$G$23,'2a.  Simple Form Data Entry'!L$23,IF(A105='2a.  Simple Form Data Entry'!$G$24,'2a.  Simple Form Data Entry'!$L$24,IF(A105='2a.  Simple Form Data Entry'!G$25,'2a.  Simple Form Data Entry'!L$25,IF(A105='2a.  Simple Form Data Entry'!G$26,'2a.  Simple Form Data Entry'!L$26,"   ")))))))</f>
        <v xml:space="preserve">   </v>
      </c>
      <c r="G105" s="90" t="str">
        <f>IF('2a.  Simple Form Data Entry'!C159="","   ",'2a.  Simple Form Data Entry'!D159)</f>
        <v xml:space="preserve">   </v>
      </c>
      <c r="H105" s="199" t="str">
        <f>IF('2a.  Simple Form Data Entry'!E159=0,"  ",'2a.  Simple Form Data Entry'!E159)</f>
        <v xml:space="preserve">  </v>
      </c>
      <c r="I105" s="309"/>
      <c r="J105" s="82">
        <f>'2a.  Simple Form Data Entry'!G159</f>
        <v>0</v>
      </c>
      <c r="K105" s="82">
        <f>'2a.  Simple Form Data Entry'!H159</f>
        <v>0</v>
      </c>
      <c r="L105" s="303">
        <f t="shared" si="25"/>
        <v>0</v>
      </c>
      <c r="P105" s="42"/>
      <c r="Q105" s="296"/>
      <c r="R105" s="391">
        <f>'2a.  Simple Form Data Entry'!J159</f>
        <v>0</v>
      </c>
      <c r="S105" s="392"/>
      <c r="T105" s="42"/>
    </row>
    <row r="106" spans="1:20" ht="13.5" hidden="1">
      <c r="A106" s="99" t="str">
        <f>IF('2a.  Simple Form Data Entry'!C160="","   ",'2a.  Simple Form Data Entry'!C160)</f>
        <v xml:space="preserve">   </v>
      </c>
      <c r="B106" s="75"/>
      <c r="C106" s="75"/>
      <c r="D106" s="177" t="str">
        <f>IF(A106="   ","   ",IF(A106='2a.  Simple Form Data Entry'!$G$21,'2a.  Simple Form Data Entry'!J$21,IF(A106='2a.  Simple Form Data Entry'!$G$22,'2a.  Simple Form Data Entry'!J$22,IF(A106='2a.  Simple Form Data Entry'!$G$23,'2a.  Simple Form Data Entry'!J$23,IF(A106='2a.  Simple Form Data Entry'!$G$24,'2a.  Simple Form Data Entry'!$J$24,IF(A106='2a.  Simple Form Data Entry'!$G$25,'2a.  Simple Form Data Entry'!J$25,IF(A106='2a.  Simple Form Data Entry'!$G$26,'2a.  Simple Form Data Entry'!J$26,"   ")))))))</f>
        <v xml:space="preserve">   </v>
      </c>
      <c r="E106" s="89" t="str">
        <f>IF(A106="   ","   ",IF(A106='2a.  Simple Form Data Entry'!$G$21,'2a.  Simple Form Data Entry'!K$21,IF(A106='2a.  Simple Form Data Entry'!$G$22,'2a.  Simple Form Data Entry'!K$22,IF(A106='2a.  Simple Form Data Entry'!$G$23,'2a.  Simple Form Data Entry'!K$23,IF(A106='2a.  Simple Form Data Entry'!$G$24,'2a.  Simple Form Data Entry'!$K$24,IF(A106='2a.  Simple Form Data Entry'!G$25,'2a.  Simple Form Data Entry'!K$25,IF(A106='2a.  Simple Form Data Entry'!G$26,'2a.  Simple Form Data Entry'!K$26,"   ")))))))</f>
        <v xml:space="preserve">   </v>
      </c>
      <c r="F106" s="177" t="str">
        <f>IF(A106="   ","   ",IF(A106='2a.  Simple Form Data Entry'!$G$21,'2a.  Simple Form Data Entry'!L$21,IF(A106='2a.  Simple Form Data Entry'!$G$22,'2a.  Simple Form Data Entry'!L$22,IF(A106='2a.  Simple Form Data Entry'!$G$23,'2a.  Simple Form Data Entry'!L$23,IF(A106='2a.  Simple Form Data Entry'!$G$24,'2a.  Simple Form Data Entry'!$L$24,IF(A106='2a.  Simple Form Data Entry'!G$25,'2a.  Simple Form Data Entry'!L$25,IF(A106='2a.  Simple Form Data Entry'!G$26,'2a.  Simple Form Data Entry'!L$26,"   ")))))))</f>
        <v xml:space="preserve">   </v>
      </c>
      <c r="G106" s="90" t="str">
        <f>IF('2a.  Simple Form Data Entry'!C160="","   ",'2a.  Simple Form Data Entry'!D160)</f>
        <v xml:space="preserve">   </v>
      </c>
      <c r="H106" s="199" t="str">
        <f>IF('2a.  Simple Form Data Entry'!E160=0,"  ",'2a.  Simple Form Data Entry'!E160)</f>
        <v xml:space="preserve">  </v>
      </c>
      <c r="I106" s="309"/>
      <c r="J106" s="82">
        <f>'2a.  Simple Form Data Entry'!G160</f>
        <v>0</v>
      </c>
      <c r="K106" s="82">
        <f>'2a.  Simple Form Data Entry'!H160</f>
        <v>0</v>
      </c>
      <c r="L106" s="303">
        <f t="shared" si="25"/>
        <v>0</v>
      </c>
      <c r="P106" s="42"/>
      <c r="Q106" s="296"/>
      <c r="R106" s="391">
        <f>'2a.  Simple Form Data Entry'!J160</f>
        <v>0</v>
      </c>
      <c r="S106" s="392"/>
      <c r="T106" s="42"/>
    </row>
    <row r="107" spans="1:20" ht="13.5" hidden="1">
      <c r="A107" s="99" t="str">
        <f>IF('2a.  Simple Form Data Entry'!C161="","   ",'2a.  Simple Form Data Entry'!C161)</f>
        <v xml:space="preserve">   </v>
      </c>
      <c r="B107" s="75"/>
      <c r="C107" s="75"/>
      <c r="D107" s="177" t="str">
        <f>IF(A107="   ","   ",IF(A107='2a.  Simple Form Data Entry'!$G$21,'2a.  Simple Form Data Entry'!J$21,IF(A107='2a.  Simple Form Data Entry'!$G$22,'2a.  Simple Form Data Entry'!J$22,IF(A107='2a.  Simple Form Data Entry'!$G$23,'2a.  Simple Form Data Entry'!J$23,IF(A107='2a.  Simple Form Data Entry'!$G$24,'2a.  Simple Form Data Entry'!$J$24,IF(A107='2a.  Simple Form Data Entry'!$G$25,'2a.  Simple Form Data Entry'!J$25,IF(A107='2a.  Simple Form Data Entry'!$G$26,'2a.  Simple Form Data Entry'!J$26,"   ")))))))</f>
        <v xml:space="preserve">   </v>
      </c>
      <c r="E107" s="89" t="str">
        <f>IF(A107="   ","   ",IF(A107='2a.  Simple Form Data Entry'!$G$21,'2a.  Simple Form Data Entry'!K$21,IF(A107='2a.  Simple Form Data Entry'!$G$22,'2a.  Simple Form Data Entry'!K$22,IF(A107='2a.  Simple Form Data Entry'!$G$23,'2a.  Simple Form Data Entry'!K$23,IF(A107='2a.  Simple Form Data Entry'!$G$24,'2a.  Simple Form Data Entry'!$K$24,IF(A107='2a.  Simple Form Data Entry'!G$25,'2a.  Simple Form Data Entry'!K$25,IF(A107='2a.  Simple Form Data Entry'!G$26,'2a.  Simple Form Data Entry'!K$26,"   ")))))))</f>
        <v xml:space="preserve">   </v>
      </c>
      <c r="F107" s="177" t="str">
        <f>IF(A107="   ","   ",IF(A107='2a.  Simple Form Data Entry'!$G$21,'2a.  Simple Form Data Entry'!L$21,IF(A107='2a.  Simple Form Data Entry'!$G$22,'2a.  Simple Form Data Entry'!L$22,IF(A107='2a.  Simple Form Data Entry'!$G$23,'2a.  Simple Form Data Entry'!L$23,IF(A107='2a.  Simple Form Data Entry'!$G$24,'2a.  Simple Form Data Entry'!$L$24,IF(A107='2a.  Simple Form Data Entry'!G$25,'2a.  Simple Form Data Entry'!L$25,IF(A107='2a.  Simple Form Data Entry'!G$26,'2a.  Simple Form Data Entry'!L$26,"   ")))))))</f>
        <v xml:space="preserve">   </v>
      </c>
      <c r="G107" s="90" t="str">
        <f>IF('2a.  Simple Form Data Entry'!C161="","   ",'2a.  Simple Form Data Entry'!D161)</f>
        <v xml:space="preserve">   </v>
      </c>
      <c r="H107" s="199" t="str">
        <f>IF('2a.  Simple Form Data Entry'!E161=0,"  ",'2a.  Simple Form Data Entry'!E161)</f>
        <v xml:space="preserve">  </v>
      </c>
      <c r="I107" s="309"/>
      <c r="J107" s="82">
        <f>'2a.  Simple Form Data Entry'!G161</f>
        <v>0</v>
      </c>
      <c r="K107" s="82">
        <f>'2a.  Simple Form Data Entry'!H161</f>
        <v>0</v>
      </c>
      <c r="L107" s="303">
        <f t="shared" si="25"/>
        <v>0</v>
      </c>
      <c r="P107" s="42"/>
      <c r="Q107" s="296"/>
      <c r="R107" s="391">
        <f>'2a.  Simple Form Data Entry'!J161</f>
        <v>0</v>
      </c>
      <c r="S107" s="392"/>
      <c r="T107" s="42"/>
    </row>
    <row r="108" spans="1:20" ht="13.5" hidden="1">
      <c r="A108" s="99" t="str">
        <f>IF('2a.  Simple Form Data Entry'!C162="","   ",'2a.  Simple Form Data Entry'!C162)</f>
        <v xml:space="preserve">   </v>
      </c>
      <c r="B108" s="75"/>
      <c r="C108" s="75"/>
      <c r="D108" s="177" t="str">
        <f>IF(A108="   ","   ",IF(A108='2a.  Simple Form Data Entry'!$G$21,'2a.  Simple Form Data Entry'!J$21,IF(A108='2a.  Simple Form Data Entry'!$G$22,'2a.  Simple Form Data Entry'!J$22,IF(A108='2a.  Simple Form Data Entry'!$G$23,'2a.  Simple Form Data Entry'!J$23,IF(A108='2a.  Simple Form Data Entry'!$G$24,'2a.  Simple Form Data Entry'!$J$24,IF(A108='2a.  Simple Form Data Entry'!$G$25,'2a.  Simple Form Data Entry'!J$25,IF(A108='2a.  Simple Form Data Entry'!$G$26,'2a.  Simple Form Data Entry'!J$26,"   ")))))))</f>
        <v xml:space="preserve">   </v>
      </c>
      <c r="E108" s="89" t="str">
        <f>IF(A108="   ","   ",IF(A108='2a.  Simple Form Data Entry'!$G$21,'2a.  Simple Form Data Entry'!K$21,IF(A108='2a.  Simple Form Data Entry'!$G$22,'2a.  Simple Form Data Entry'!K$22,IF(A108='2a.  Simple Form Data Entry'!$G$23,'2a.  Simple Form Data Entry'!K$23,IF(A108='2a.  Simple Form Data Entry'!$G$24,'2a.  Simple Form Data Entry'!$K$24,IF(A108='2a.  Simple Form Data Entry'!G$25,'2a.  Simple Form Data Entry'!K$25,IF(A108='2a.  Simple Form Data Entry'!G$26,'2a.  Simple Form Data Entry'!K$26,"   ")))))))</f>
        <v xml:space="preserve">   </v>
      </c>
      <c r="F108" s="177" t="str">
        <f>IF(A108="   ","   ",IF(A108='2a.  Simple Form Data Entry'!$G$21,'2a.  Simple Form Data Entry'!L$21,IF(A108='2a.  Simple Form Data Entry'!$G$22,'2a.  Simple Form Data Entry'!L$22,IF(A108='2a.  Simple Form Data Entry'!$G$23,'2a.  Simple Form Data Entry'!L$23,IF(A108='2a.  Simple Form Data Entry'!$G$24,'2a.  Simple Form Data Entry'!$L$24,IF(A108='2a.  Simple Form Data Entry'!G$25,'2a.  Simple Form Data Entry'!L$25,IF(A108='2a.  Simple Form Data Entry'!G$26,'2a.  Simple Form Data Entry'!L$26,"   ")))))))</f>
        <v xml:space="preserve">   </v>
      </c>
      <c r="G108" s="90" t="str">
        <f>IF('2a.  Simple Form Data Entry'!C162="","   ",'2a.  Simple Form Data Entry'!D162)</f>
        <v xml:space="preserve">   </v>
      </c>
      <c r="H108" s="199" t="str">
        <f>IF('2a.  Simple Form Data Entry'!E162=0,"  ",'2a.  Simple Form Data Entry'!E162)</f>
        <v xml:space="preserve">  </v>
      </c>
      <c r="I108" s="309"/>
      <c r="J108" s="82">
        <f>'2a.  Simple Form Data Entry'!G162</f>
        <v>0</v>
      </c>
      <c r="K108" s="82">
        <f>'2a.  Simple Form Data Entry'!H162</f>
        <v>0</v>
      </c>
      <c r="L108" s="303">
        <f t="shared" si="25"/>
        <v>0</v>
      </c>
      <c r="P108" s="42"/>
      <c r="Q108" s="296"/>
      <c r="R108" s="391">
        <f>'2a.  Simple Form Data Entry'!J162</f>
        <v>0</v>
      </c>
      <c r="S108" s="392"/>
      <c r="T108" s="42"/>
    </row>
    <row r="109" spans="1:20" ht="14" thickBot="1">
      <c r="A109" s="6"/>
      <c r="B109" s="7"/>
      <c r="C109" s="290" t="s">
        <v>4</v>
      </c>
      <c r="D109" s="43"/>
      <c r="E109" s="43"/>
      <c r="F109" s="43"/>
      <c r="G109" s="43"/>
      <c r="H109" s="206"/>
      <c r="I109" s="310"/>
      <c r="J109" s="66">
        <f>SUM(J103:J108)</f>
        <v>0</v>
      </c>
      <c r="K109" s="66">
        <f>SUM(K103:K108)</f>
        <v>0</v>
      </c>
      <c r="L109" s="304">
        <f t="shared" si="25"/>
        <v>0</v>
      </c>
      <c r="P109" s="42"/>
      <c r="Q109" s="297"/>
      <c r="R109" s="393">
        <f>SUM(R103:S107)</f>
        <v>0</v>
      </c>
      <c r="S109" s="394"/>
      <c r="T109" s="42"/>
    </row>
    <row r="110" spans="1:20" ht="3" customHeight="1">
      <c r="A110" s="2"/>
      <c r="B110" s="2"/>
      <c r="C110" s="2"/>
      <c r="D110" s="2"/>
      <c r="E110" s="2"/>
      <c r="F110" s="2"/>
      <c r="G110" s="41"/>
      <c r="H110" s="41"/>
      <c r="I110" s="41"/>
      <c r="J110" s="42"/>
      <c r="K110" s="42"/>
      <c r="L110" s="42"/>
      <c r="M110" s="42"/>
      <c r="N110" s="42"/>
      <c r="O110" s="42"/>
      <c r="P110" s="42"/>
      <c r="Q110" s="42"/>
      <c r="R110" s="42"/>
      <c r="S110" s="42"/>
      <c r="T110" s="42"/>
    </row>
    <row r="111" spans="1:20" ht="13.5">
      <c r="A111" s="314" t="s">
        <v>30</v>
      </c>
      <c r="B111" s="3"/>
      <c r="C111" s="3"/>
      <c r="D111" s="3"/>
      <c r="E111" s="3"/>
      <c r="F111" s="3"/>
      <c r="G111" s="3"/>
      <c r="H111" s="3"/>
      <c r="I111" s="3"/>
      <c r="J111" s="4"/>
      <c r="K111" s="4"/>
      <c r="L111" s="4"/>
      <c r="M111" s="4"/>
      <c r="N111" s="4"/>
      <c r="O111" s="4"/>
      <c r="P111" s="4"/>
      <c r="Q111" s="4"/>
      <c r="R111" s="4"/>
      <c r="S111" s="5"/>
      <c r="T111" s="5"/>
    </row>
    <row r="112" spans="1:20" ht="23.25" customHeight="1">
      <c r="A112" s="313" t="s">
        <v>132</v>
      </c>
      <c r="B112" s="423" t="str">
        <f>IF('2a.  Simple Form Data Entry'!G39="Y","See note 5 below.",'2a.  Simple Form Data Entry'!D43)</f>
        <v>An NPV analysis was not performed because this is a lease for PSERN use of KC property critical to operation of their system.</v>
      </c>
      <c r="C112" s="423"/>
      <c r="D112" s="423"/>
      <c r="E112" s="423"/>
      <c r="F112" s="423"/>
      <c r="G112" s="423"/>
      <c r="H112" s="423"/>
      <c r="I112" s="423"/>
      <c r="J112" s="423"/>
      <c r="K112" s="423"/>
      <c r="L112" s="423"/>
      <c r="M112" s="423"/>
      <c r="N112" s="423"/>
      <c r="O112" s="423"/>
      <c r="P112" s="423"/>
      <c r="Q112" s="423"/>
      <c r="R112" s="423"/>
      <c r="S112" s="423"/>
      <c r="T112" s="5"/>
    </row>
    <row r="113" spans="1:20" ht="13.5">
      <c r="A113" s="68" t="s">
        <v>112</v>
      </c>
      <c r="B113" s="418" t="s">
        <v>138</v>
      </c>
      <c r="C113" s="418"/>
      <c r="D113" s="418"/>
      <c r="E113" s="418"/>
      <c r="F113" s="418"/>
      <c r="G113" s="418"/>
      <c r="H113" s="418"/>
      <c r="I113" s="418"/>
      <c r="J113" s="418"/>
      <c r="K113" s="418"/>
      <c r="L113" s="418"/>
      <c r="M113" s="418"/>
      <c r="N113" s="418"/>
      <c r="O113" s="418"/>
      <c r="P113" s="418"/>
      <c r="Q113" s="418"/>
      <c r="R113" s="418"/>
      <c r="S113" s="418"/>
      <c r="T113" s="5"/>
    </row>
    <row r="114" spans="1:20" ht="15" customHeight="1">
      <c r="A114" s="69" t="s">
        <v>52</v>
      </c>
      <c r="B114" s="419" t="s">
        <v>115</v>
      </c>
      <c r="C114" s="419"/>
      <c r="D114" s="419"/>
      <c r="E114" s="419"/>
      <c r="F114" s="419"/>
      <c r="G114" s="419"/>
      <c r="H114" s="419"/>
      <c r="I114" s="419"/>
      <c r="J114" s="419"/>
      <c r="K114" s="419"/>
      <c r="L114" s="419"/>
      <c r="M114" s="419"/>
      <c r="N114" s="419"/>
      <c r="O114" s="419"/>
      <c r="P114" s="419"/>
      <c r="Q114" s="419"/>
      <c r="R114" s="419"/>
      <c r="S114" s="419"/>
      <c r="T114" s="5"/>
    </row>
    <row r="115" spans="1:20" ht="13.5">
      <c r="A115" s="69" t="s">
        <v>113</v>
      </c>
      <c r="B115" s="420" t="str">
        <f>IF(OR('2a.  Simple Form Data Entry'!D52="Y",'2a.  Simple Form Data Entry'!D54="Y"),CONCATENATE('2a.  Simple Form Data Entry'!E204,'2a.  Simple Form Data Entry'!E205),"This transaction does not require the use of fund balance or reallocated grant funding.")</f>
        <v>This transaction does not require the use of fund balance or reallocated grant funding.</v>
      </c>
      <c r="C115" s="420"/>
      <c r="D115" s="420"/>
      <c r="E115" s="420"/>
      <c r="F115" s="420"/>
      <c r="G115" s="420"/>
      <c r="H115" s="420"/>
      <c r="I115" s="420"/>
      <c r="J115" s="420"/>
      <c r="K115" s="420"/>
      <c r="L115" s="420"/>
      <c r="M115" s="420"/>
      <c r="N115" s="420"/>
      <c r="O115" s="420"/>
      <c r="P115" s="420"/>
      <c r="Q115" s="420"/>
      <c r="R115" s="420"/>
      <c r="S115" s="420"/>
      <c r="T115" s="5"/>
    </row>
    <row r="116" spans="1:20" ht="13.5" customHeight="1">
      <c r="A116" s="67" t="s">
        <v>114</v>
      </c>
      <c r="B116" s="409" t="str">
        <f>IF('2a.  Simple Form Data Entry'!F166="Y",'2a.  Simple Form Data Entry'!C195,CONCATENATE('2a.  Simple Form Data Entry'!C196,'2a.  Simple Form Data Entry'!C197,'2a.  Simple Form Data Entry'!C198,'2a.  Simple Form Data Entry'!C199,'2a.  Simple Form Data Entry'!C200))</f>
        <v xml:space="preserve">The transaction is not backed by new revenue.    </v>
      </c>
      <c r="C116" s="409"/>
      <c r="D116" s="409"/>
      <c r="E116" s="409"/>
      <c r="F116" s="409"/>
      <c r="G116" s="409"/>
      <c r="H116" s="409"/>
      <c r="I116" s="409"/>
      <c r="J116" s="409"/>
      <c r="K116" s="409"/>
      <c r="L116" s="409"/>
      <c r="M116" s="409"/>
      <c r="N116" s="409"/>
      <c r="O116" s="409"/>
      <c r="P116" s="409"/>
      <c r="Q116" s="409"/>
      <c r="R116" s="409"/>
      <c r="S116" s="409"/>
      <c r="T116" s="5"/>
    </row>
    <row r="117" spans="1:20" ht="16.5" customHeight="1">
      <c r="A117" s="67" t="s">
        <v>117</v>
      </c>
      <c r="B117" s="408" t="s">
        <v>111</v>
      </c>
      <c r="C117" s="408"/>
      <c r="D117" s="408"/>
      <c r="E117" s="408"/>
      <c r="F117" s="408"/>
      <c r="G117" s="408"/>
      <c r="H117" s="408"/>
      <c r="I117" s="408"/>
      <c r="J117" s="408"/>
      <c r="K117" s="408"/>
      <c r="L117" s="408"/>
      <c r="M117" s="408"/>
      <c r="N117" s="408"/>
      <c r="O117" s="408"/>
      <c r="P117" s="408"/>
      <c r="Q117" s="408"/>
      <c r="R117" s="408"/>
      <c r="S117" s="408"/>
      <c r="T117" s="5"/>
    </row>
    <row r="118" spans="1:19" ht="14.25" customHeight="1">
      <c r="A118" s="67"/>
      <c r="B118" s="407" t="str">
        <f>'2a.  Simple Form Data Entry'!C174</f>
        <v xml:space="preserve">-  No rent will be charged to the PSERN Operator in exchange for King County's sublease of the PSERN Operator's Skyway Communications site for no rent.  </v>
      </c>
      <c r="C118" s="407"/>
      <c r="D118" s="407"/>
      <c r="E118" s="407"/>
      <c r="F118" s="407"/>
      <c r="G118" s="407"/>
      <c r="H118" s="407"/>
      <c r="I118" s="407"/>
      <c r="J118" s="407"/>
      <c r="K118" s="407"/>
      <c r="L118" s="407"/>
      <c r="M118" s="407"/>
      <c r="N118" s="407"/>
      <c r="O118" s="407"/>
      <c r="P118" s="407"/>
      <c r="Q118" s="407"/>
      <c r="R118" s="407"/>
      <c r="S118" s="407"/>
    </row>
    <row r="119" spans="1:19" ht="13.5">
      <c r="A119" s="67"/>
      <c r="B119" s="407" t="str">
        <f>'2a.  Simple Form Data Entry'!C175</f>
        <v>-  King County will assign, sell and transfer certain premises-related assets, improvements and agreements to the PSERN Operator through the Assignment and Bill of Sale included with the lease.</v>
      </c>
      <c r="C119" s="407"/>
      <c r="D119" s="407"/>
      <c r="E119" s="407"/>
      <c r="F119" s="407"/>
      <c r="G119" s="407"/>
      <c r="H119" s="407"/>
      <c r="I119" s="407"/>
      <c r="J119" s="407"/>
      <c r="K119" s="407"/>
      <c r="L119" s="407"/>
      <c r="M119" s="407"/>
      <c r="N119" s="407"/>
      <c r="O119" s="407"/>
      <c r="P119" s="407"/>
      <c r="Q119" s="407"/>
      <c r="R119" s="407"/>
      <c r="S119" s="407"/>
    </row>
    <row r="120" spans="1:19" ht="28.5" customHeight="1">
      <c r="A120" s="67"/>
      <c r="B120" s="407" t="str">
        <f>'2a.  Simple Form Data Entry'!C176</f>
        <v>- The PSERN Operator for the term of the lease will operate and maintain the backup power generator and install, operate, maintain and provide backhaul facilities at the Squak Mountain site to King County's tenants currently receiving generator and backhaul services.</v>
      </c>
      <c r="C120" s="407"/>
      <c r="D120" s="407"/>
      <c r="E120" s="407"/>
      <c r="F120" s="407"/>
      <c r="G120" s="407"/>
      <c r="H120" s="407"/>
      <c r="I120" s="407"/>
      <c r="J120" s="407"/>
      <c r="K120" s="407"/>
      <c r="L120" s="407"/>
      <c r="M120" s="407"/>
      <c r="N120" s="407"/>
      <c r="O120" s="407"/>
      <c r="P120" s="407"/>
      <c r="Q120" s="407"/>
      <c r="R120" s="407"/>
      <c r="S120" s="407"/>
    </row>
    <row r="121" spans="1:19" ht="15" customHeight="1">
      <c r="A121" s="67"/>
      <c r="B121" s="407" t="str">
        <f>'2a.  Simple Form Data Entry'!C177</f>
        <v>- King County is responsible for the cost and expense to provide electricity to the PSERN Operator at the Squak Mountain Communications site for the term of the sublease.</v>
      </c>
      <c r="C121" s="407"/>
      <c r="D121" s="407"/>
      <c r="E121" s="407"/>
      <c r="F121" s="407"/>
      <c r="G121" s="407"/>
      <c r="H121" s="407"/>
      <c r="I121" s="407"/>
      <c r="J121" s="407"/>
      <c r="K121" s="407"/>
      <c r="L121" s="407"/>
      <c r="M121" s="407"/>
      <c r="N121" s="407"/>
      <c r="O121" s="407"/>
      <c r="P121" s="407"/>
      <c r="Q121" s="407"/>
      <c r="R121" s="407"/>
      <c r="S121" s="407"/>
    </row>
    <row r="122" spans="1:20" ht="13.5">
      <c r="A122" s="67"/>
      <c r="B122" s="407"/>
      <c r="C122" s="407"/>
      <c r="D122" s="407"/>
      <c r="E122" s="407"/>
      <c r="F122" s="407"/>
      <c r="G122" s="407"/>
      <c r="H122" s="407"/>
      <c r="I122" s="407"/>
      <c r="J122" s="407"/>
      <c r="K122" s="407"/>
      <c r="L122" s="407"/>
      <c r="M122" s="407"/>
      <c r="N122" s="407"/>
      <c r="O122" s="407"/>
      <c r="P122" s="407"/>
      <c r="Q122" s="407"/>
      <c r="R122" s="407"/>
      <c r="S122" s="407"/>
      <c r="T122" s="5"/>
    </row>
    <row r="123" spans="1:19" ht="13.5">
      <c r="A123" s="67"/>
      <c r="B123" s="407"/>
      <c r="C123" s="407"/>
      <c r="D123" s="407"/>
      <c r="E123" s="407"/>
      <c r="F123" s="407"/>
      <c r="G123" s="407"/>
      <c r="H123" s="407"/>
      <c r="I123" s="407"/>
      <c r="J123" s="407"/>
      <c r="K123" s="407"/>
      <c r="L123" s="407"/>
      <c r="M123" s="407"/>
      <c r="N123" s="407"/>
      <c r="O123" s="407"/>
      <c r="P123" s="407"/>
      <c r="Q123" s="407"/>
      <c r="R123" s="407"/>
      <c r="S123" s="407"/>
    </row>
    <row r="124" spans="1:19" ht="13.5">
      <c r="A124" t="str">
        <f>IF('2a.  Simple Form Data Entry'!C180=""," ","6.")</f>
        <v xml:space="preserve"> </v>
      </c>
      <c r="B124" s="407"/>
      <c r="C124" s="407"/>
      <c r="D124" s="407"/>
      <c r="E124" s="407"/>
      <c r="F124" s="407"/>
      <c r="G124" s="407"/>
      <c r="H124" s="407"/>
      <c r="I124" s="407"/>
      <c r="J124" s="407"/>
      <c r="K124" s="407"/>
      <c r="L124" s="407"/>
      <c r="M124" s="407"/>
      <c r="N124" s="407"/>
      <c r="O124" s="407"/>
      <c r="P124" s="407"/>
      <c r="Q124" s="407"/>
      <c r="R124" s="407"/>
      <c r="S124" s="407"/>
    </row>
    <row r="125" spans="1:19" ht="13.5">
      <c r="A125" s="69"/>
      <c r="B125" s="407"/>
      <c r="C125" s="407"/>
      <c r="D125" s="407"/>
      <c r="E125" s="407"/>
      <c r="F125" s="407"/>
      <c r="G125" s="407"/>
      <c r="H125" s="407"/>
      <c r="I125" s="407"/>
      <c r="J125" s="407"/>
      <c r="K125" s="407"/>
      <c r="L125" s="407"/>
      <c r="M125" s="407"/>
      <c r="N125" s="407"/>
      <c r="O125" s="407"/>
      <c r="P125" s="407"/>
      <c r="Q125" s="407"/>
      <c r="R125" s="407"/>
      <c r="S125" s="407"/>
    </row>
    <row r="126" spans="1:19" ht="13.5">
      <c r="A126" s="69"/>
      <c r="B126" s="407"/>
      <c r="C126" s="407"/>
      <c r="D126" s="407"/>
      <c r="E126" s="407"/>
      <c r="F126" s="407"/>
      <c r="G126" s="407"/>
      <c r="H126" s="407"/>
      <c r="I126" s="407"/>
      <c r="J126" s="407"/>
      <c r="K126" s="407"/>
      <c r="L126" s="407"/>
      <c r="M126" s="407"/>
      <c r="N126" s="407"/>
      <c r="O126" s="407"/>
      <c r="P126" s="407"/>
      <c r="Q126" s="407"/>
      <c r="R126" s="407"/>
      <c r="S126" s="407"/>
    </row>
    <row r="127" spans="1:6" ht="13.5">
      <c r="A127" s="69"/>
      <c r="D127" s="53"/>
      <c r="E127" s="49"/>
      <c r="F127" s="49"/>
    </row>
    <row r="128" spans="4:6" ht="12.75">
      <c r="D128" s="53"/>
      <c r="E128" s="49"/>
      <c r="F128" s="49"/>
    </row>
    <row r="129" spans="3:6" ht="13">
      <c r="C129" s="52"/>
      <c r="D129" s="53"/>
      <c r="E129" s="49"/>
      <c r="F129" s="49"/>
    </row>
  </sheetData>
  <mergeCells count="84">
    <mergeCell ref="B90:C90"/>
    <mergeCell ref="B92:C92"/>
    <mergeCell ref="A75:C75"/>
    <mergeCell ref="A85:C85"/>
    <mergeCell ref="A101:C102"/>
    <mergeCell ref="B79:C79"/>
    <mergeCell ref="B81:C81"/>
    <mergeCell ref="B82:C82"/>
    <mergeCell ref="B89:C89"/>
    <mergeCell ref="A4:S4"/>
    <mergeCell ref="L8:O8"/>
    <mergeCell ref="L9:O9"/>
    <mergeCell ref="A8:B8"/>
    <mergeCell ref="A9:B9"/>
    <mergeCell ref="F8:G8"/>
    <mergeCell ref="F9:G9"/>
    <mergeCell ref="C6:J6"/>
    <mergeCell ref="A6:B6"/>
    <mergeCell ref="C5:S5"/>
    <mergeCell ref="A5:B5"/>
    <mergeCell ref="A7:B7"/>
    <mergeCell ref="C7:J7"/>
    <mergeCell ref="A1:S1"/>
    <mergeCell ref="A97:S97"/>
    <mergeCell ref="B50:C50"/>
    <mergeCell ref="B51:C51"/>
    <mergeCell ref="B52:C52"/>
    <mergeCell ref="A3:S3"/>
    <mergeCell ref="B59:C59"/>
    <mergeCell ref="B60:C60"/>
    <mergeCell ref="A15:S15"/>
    <mergeCell ref="B91:C91"/>
    <mergeCell ref="B62:C62"/>
    <mergeCell ref="B80:C80"/>
    <mergeCell ref="A19:S19"/>
    <mergeCell ref="E17:G17"/>
    <mergeCell ref="A17:D17"/>
    <mergeCell ref="C10:S11"/>
    <mergeCell ref="B117:S117"/>
    <mergeCell ref="B116:S116"/>
    <mergeCell ref="D101:D102"/>
    <mergeCell ref="E101:E102"/>
    <mergeCell ref="G101:G102"/>
    <mergeCell ref="R103:S103"/>
    <mergeCell ref="R104:S104"/>
    <mergeCell ref="R101:S102"/>
    <mergeCell ref="B113:S113"/>
    <mergeCell ref="B114:S114"/>
    <mergeCell ref="B115:S115"/>
    <mergeCell ref="R105:S105"/>
    <mergeCell ref="R106:S106"/>
    <mergeCell ref="H101:H102"/>
    <mergeCell ref="B112:S112"/>
    <mergeCell ref="R107:S107"/>
    <mergeCell ref="B125:S125"/>
    <mergeCell ref="B126:S126"/>
    <mergeCell ref="B118:S118"/>
    <mergeCell ref="B119:S119"/>
    <mergeCell ref="B121:S121"/>
    <mergeCell ref="B122:S122"/>
    <mergeCell ref="B123:S123"/>
    <mergeCell ref="B124:S124"/>
    <mergeCell ref="B120:S120"/>
    <mergeCell ref="R108:S108"/>
    <mergeCell ref="R109:S109"/>
    <mergeCell ref="A35:C35"/>
    <mergeCell ref="A45:C45"/>
    <mergeCell ref="A55:C55"/>
    <mergeCell ref="A65:C65"/>
    <mergeCell ref="B41:C41"/>
    <mergeCell ref="B42:C42"/>
    <mergeCell ref="B49:C49"/>
    <mergeCell ref="F101:F102"/>
    <mergeCell ref="L101:L102"/>
    <mergeCell ref="B69:C69"/>
    <mergeCell ref="B70:C70"/>
    <mergeCell ref="B61:C61"/>
    <mergeCell ref="B71:C71"/>
    <mergeCell ref="B72:C72"/>
    <mergeCell ref="A13:S13"/>
    <mergeCell ref="O17:S17"/>
    <mergeCell ref="B39:C39"/>
    <mergeCell ref="B40:C40"/>
    <mergeCell ref="H17:M17"/>
  </mergeCells>
  <printOptions horizontalCentered="1"/>
  <pageMargins left="0.5" right="0.5" top="0.5" bottom="0.5" header="0.5" footer="0.25"/>
  <pageSetup fitToHeight="1" fitToWidth="1" horizontalDpi="600" verticalDpi="600" orientation="landscape" scale="53" copies="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ct:contentTypeSchema xmlns:ct="http://schemas.microsoft.com/office/2006/metadata/contentType" xmlns:ma="http://schemas.microsoft.com/office/2006/metadata/properties/metaAttributes" ct:_="" ma:_="" ma:contentTypeName="Reviewer Log" ma:contentTypeID="0x010100D03C1FEDB24A304B88B22491CFC09769003AFEC870DAFA594B9D866D000FDCF172" ma:contentTypeVersion="14" ma:contentTypeDescription="" ma:contentTypeScope="" ma:versionID="cea6b5efe6e79afc30ef84729ecc7554">
  <xsd:schema xmlns:xsd="http://www.w3.org/2001/XMLSchema" xmlns:xs="http://www.w3.org/2001/XMLSchema" xmlns:p="http://schemas.microsoft.com/office/2006/metadata/properties" xmlns:ns1="http://schemas.microsoft.com/sharepoint/v3" xmlns:ns2="cc811197-5a73-4d86-a206-c117da05ddaa" xmlns:ns3="4014f290-5a86-44a6-bf90-5365310a716f" targetNamespace="http://schemas.microsoft.com/office/2006/metadata/properties" ma:root="true" ma:fieldsID="6a4476b2222416b36b3f6caae567fc56" ns1:_="" ns2:_="" ns3:_="">
    <xsd:import namespace="http://schemas.microsoft.com/sharepoint/v3"/>
    <xsd:import namespace="cc811197-5a73-4d86-a206-c117da05ddaa"/>
    <xsd:import namespace="4014f290-5a86-44a6-bf90-5365310a716f"/>
    <xsd:element name="properties">
      <xsd:complexType>
        <xsd:sequence>
          <xsd:element name="documentManagement">
            <xsd:complexType>
              <xsd:all>
                <xsd:element ref="ns1:AssignedTo" minOccurs="0"/>
                <xsd:element ref="ns2:SharedWithUsers" minOccurs="0"/>
                <xsd:element ref="ns2:SharingHintHash" minOccurs="0"/>
                <xsd:element ref="ns2:SharedWithDetails" minOccurs="0"/>
                <xsd:element ref="ns3:MediaServiceMetadata" minOccurs="0"/>
                <xsd:element ref="ns3:MediaServiceFastMetadata" minOccurs="0"/>
                <xsd:element ref="ns3:PSBReview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description="" ma:internalName="SharingHintHash" ma:readOnly="true">
      <xsd:simpleType>
        <xsd:restriction base="dms:Text"/>
      </xsd:simple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014f290-5a86-44a6-bf90-5365310a716f"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PSBReviewer" ma:index="14" nillable="true" ma:displayName="PSB Reviewer" ma:format="Dropdown" ma:list="UserInfo" ma:SharePointGroup="0" ma:internalName="PSBReview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customXsn xmlns="http://schemas.microsoft.com/office/2006/metadata/customXsn">
  <xsnLocation>https://kc1-portal6.sharepoint.com/_cts/Document/2022ReviewerLog.xlsx</xsnLocation>
  <cached>False</cached>
  <openByDefault>False</openByDefault>
  <xsnScope>https://kc1-portal6.sharepoint.com</xsnScope>
</customXsn>
</file>

<file path=customXml/item3.xml><?xml version="1.0" encoding="utf-8"?>
<p:properties xmlns:p="http://schemas.microsoft.com/office/2006/metadata/properties" xmlns:xsi="http://www.w3.org/2001/XMLSchema-instance">
  <documentManagement>
    <AssignedTo xmlns="http://schemas.microsoft.com/sharepoint/v3">
      <UserInfo>
        <DisplayName/>
        <AccountId xsi:nil="true"/>
        <AccountType/>
      </UserInfo>
    </AssignedTo>
    <PSBReviewer xmlns="4014f290-5a86-44a6-bf90-5365310a716f">
      <UserInfo>
        <DisplayName/>
        <AccountId xsi:nil="true"/>
        <AccountType/>
      </UserInfo>
    </PSBReviewer>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8F6A07BC-3636-4BC2-A5D5-4CA711A9CE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c811197-5a73-4d86-a206-c117da05ddaa"/>
    <ds:schemaRef ds:uri="4014f290-5a86-44a6-bf90-5365310a71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950E7CD-11BC-4F44-BD6F-3A97668C1E0F}">
  <ds:schemaRefs>
    <ds:schemaRef ds:uri="http://schemas.microsoft.com/office/2006/metadata/customXsn"/>
  </ds:schemaRefs>
</ds:datastoreItem>
</file>

<file path=customXml/itemProps3.xml><?xml version="1.0" encoding="utf-8"?>
<ds:datastoreItem xmlns:ds="http://schemas.openxmlformats.org/officeDocument/2006/customXml" ds:itemID="{60F66F75-E298-49D7-923C-92FD04AD8C51}">
  <ds:schemaRefs>
    <ds:schemaRef ds:uri="http://schemas.openxmlformats.org/package/2006/metadata/core-properties"/>
    <ds:schemaRef ds:uri="http://www.w3.org/XML/1998/namespace"/>
    <ds:schemaRef ds:uri="cc811197-5a73-4d86-a206-c117da05ddaa"/>
    <ds:schemaRef ds:uri="http://purl.org/dc/elements/1.1/"/>
    <ds:schemaRef ds:uri="http://schemas.microsoft.com/office/2006/documentManagement/types"/>
    <ds:schemaRef ds:uri="http://schemas.microsoft.com/sharepoint/v3"/>
    <ds:schemaRef ds:uri="http://schemas.microsoft.com/office/infopath/2007/PartnerControls"/>
    <ds:schemaRef ds:uri="4014f290-5a86-44a6-bf90-5365310a716f"/>
    <ds:schemaRef ds:uri="http://schemas.microsoft.com/office/2006/metadata/properties"/>
    <ds:schemaRef ds:uri="http://purl.org/dc/dcmitype/"/>
    <ds:schemaRef ds:uri="http://purl.org/dc/terms/"/>
  </ds:schemaRefs>
</ds:datastoreItem>
</file>

<file path=customXml/itemProps4.xml><?xml version="1.0" encoding="utf-8"?>
<ds:datastoreItem xmlns:ds="http://schemas.openxmlformats.org/officeDocument/2006/customXml" ds:itemID="{4A06DE6A-8150-4E04-AB28-4C0C060C4F35}">
  <ds:schemaRefs>
    <ds:schemaRef ds:uri="http://schemas.microsoft.com/sharepoint/v3/contenttype/forms"/>
  </ds:schemaRefs>
</ds:datastoreItem>
</file>

<file path=customXml/itemProps5.xml><?xml version="1.0" encoding="utf-8"?>
<ds:datastoreItem xmlns:ds="http://schemas.openxmlformats.org/officeDocument/2006/customXml" ds:itemID="{4CCBACD8-DD2B-4727-8253-1D433F9CEC10}">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Bender, Sid</cp:lastModifiedBy>
  <cp:lastPrinted>2015-03-19T18:52:03Z</cp:lastPrinted>
  <dcterms:created xsi:type="dcterms:W3CDTF">1999-06-02T23:29:55Z</dcterms:created>
  <dcterms:modified xsi:type="dcterms:W3CDTF">2022-06-05T05:14:45Z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dlc_DocIdItemGuid">
    <vt:lpwstr>ec0febd0-e574-4661-80ab-026c77832181</vt:lpwstr>
  </property>
  <property fmtid="{D5CDD505-2E9C-101B-9397-08002B2CF9AE}" pid="4" name="ContentTypeId">
    <vt:lpwstr>0x010100D03C1FEDB24A304B88B22491CFC09769003AFEC870DAFA594B9D866D000FDCF172</vt:lpwstr>
  </property>
  <property fmtid="{D5CDD505-2E9C-101B-9397-08002B2CF9AE}" pid="5" name="AuthorIds_UIVersion_1536">
    <vt:lpwstr>1866</vt:lpwstr>
  </property>
  <property fmtid="{D5CDD505-2E9C-101B-9397-08002B2CF9AE}" pid="6" name="SV_QUERY_LIST_4F35BF76-6C0D-4D9B-82B2-816C12CF3733">
    <vt:lpwstr>empty_477D106A-C0D6-4607-AEBD-E2C9D60EA279</vt:lpwstr>
  </property>
  <property fmtid="{D5CDD505-2E9C-101B-9397-08002B2CF9AE}" pid="7" name="SV_HIDDEN_GRID_QUERY_LIST_4F35BF76-6C0D-4D9B-82B2-816C12CF3733">
    <vt:lpwstr>empty_477D106A-C0D6-4607-AEBD-E2C9D60EA279</vt:lpwstr>
  </property>
</Properties>
</file>