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idgway 2003 Crosswalk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<sst xmlns="http://schemas.openxmlformats.org/spreadsheetml/2006/main" count="47" uniqueCount="34">
  <si>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2003 Ridgway Quarterly Report</t>
  </si>
  <si>
    <t>Exhibit A</t>
  </si>
  <si>
    <t>Sample Report Format</t>
  </si>
  <si>
    <t>FTE</t>
  </si>
  <si>
    <t>Positions in 2003 Appropriation</t>
  </si>
  <si>
    <t>New 2003 Appropriation</t>
  </si>
  <si>
    <t>2003 Actual FTES</t>
  </si>
  <si>
    <t>2003 Actual Positions</t>
  </si>
  <si>
    <t>2003 Actual Budget</t>
  </si>
  <si>
    <t>2003 Budget Absorbed in Base</t>
  </si>
  <si>
    <t>2003 Total Actual Budget</t>
  </si>
  <si>
    <t>Deputy 1</t>
  </si>
  <si>
    <t xml:space="preserve">Sr. Deputy </t>
  </si>
  <si>
    <t>Deputy 2</t>
  </si>
  <si>
    <t>Deputy 3</t>
  </si>
  <si>
    <t>Deputy 4</t>
  </si>
  <si>
    <t>Database Deputy</t>
  </si>
  <si>
    <t>Computer Coordinator</t>
  </si>
  <si>
    <t>Legal Svcs. Supervisor</t>
  </si>
  <si>
    <t>Paralegal</t>
  </si>
  <si>
    <t>Legal Secretary</t>
  </si>
  <si>
    <t>Discovery Coordinator</t>
  </si>
  <si>
    <t>Sr. Deputy</t>
  </si>
  <si>
    <t>Extra Help</t>
  </si>
  <si>
    <t>Trial Costs</t>
  </si>
  <si>
    <t>Total 2003 Ridgway Budget</t>
  </si>
  <si>
    <t>Note: A Paralegal and Deputy position being held vacant until beginning of trial.</t>
  </si>
  <si>
    <t>A paralegal and legal secretary position combined to create a Discovery Coordinator position.</t>
  </si>
  <si>
    <t>2004 COLA=</t>
  </si>
  <si>
    <t>2004 Projected Budget</t>
  </si>
  <si>
    <t>2004 Budget Absorbed in Base</t>
  </si>
  <si>
    <t>2004 Total Projected Budget</t>
  </si>
  <si>
    <t>2004 FTEs</t>
  </si>
  <si>
    <t>Attachment 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</si>
</sst>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.0_);_(* \(#,##0.0\);_(* &quot;-&quot;?_);_(@_)"/>
    <numFmt numFmtId="169" formatCode="0.0%"/>
    <numFmt numFmtId="170" formatCode="_(* #,##0.000_);_(* \(#,##0.0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2" xfId="17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3" xfId="17" applyNumberFormat="1" applyBorder="1" applyAlignment="1">
      <alignment/>
    </xf>
    <xf numFmtId="165" fontId="0" fillId="0" borderId="0" xfId="17" applyNumberFormat="1" applyFont="1" applyAlignment="1">
      <alignment/>
    </xf>
    <xf numFmtId="0" fontId="0" fillId="0" borderId="3" xfId="0" applyBorder="1" applyAlignment="1">
      <alignment/>
    </xf>
    <xf numFmtId="165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9" fontId="0" fillId="0" borderId="0" xfId="19" applyNumberFormat="1" applyAlignment="1">
      <alignment horizontal="left"/>
    </xf>
    <xf numFmtId="165" fontId="0" fillId="0" borderId="0" xfId="17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0" xfId="15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140625" style="0" customWidth="1"/>
    <col min="2" max="2" width="24.00390625" style="0" customWidth="1"/>
    <col min="3" max="3" width="12.421875" style="0" customWidth="1"/>
    <col min="4" max="4" width="6.8515625" style="0" customWidth="1"/>
    <col min="5" max="5" width="20.140625" style="0" customWidth="1"/>
    <col min="6" max="6" width="15.00390625" style="0" customWidth="1"/>
    <col min="7" max="7" width="15.421875" style="0" customWidth="1"/>
    <col min="8" max="8" width="13.140625" style="0" customWidth="1"/>
    <col min="9" max="9" width="5.7109375" style="0" customWidth="1"/>
    <col min="10" max="10" width="13.57421875" style="0" customWidth="1"/>
    <col min="11" max="11" width="14.57421875" style="0" customWidth="1"/>
    <col min="12" max="12" width="12.00390625" style="0" customWidth="1"/>
    <col min="13" max="13" width="12.28125" style="0" customWidth="1"/>
  </cols>
  <sheetData>
    <row r="1" ht="12.75">
      <c r="A1" t="s">
        <v>33</v>
      </c>
    </row>
    <row r="2" ht="20.25">
      <c r="A2" s="1" t="s">
        <v>0</v>
      </c>
    </row>
    <row r="3" ht="12.75">
      <c r="A3" s="2" t="s">
        <v>1</v>
      </c>
    </row>
    <row r="4" ht="12.75">
      <c r="A4" s="3" t="s">
        <v>2</v>
      </c>
    </row>
    <row r="5" spans="10:11" ht="12.75">
      <c r="J5" s="21" t="s">
        <v>28</v>
      </c>
      <c r="K5" s="22">
        <v>0.035</v>
      </c>
    </row>
    <row r="6" spans="1:12" ht="39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32</v>
      </c>
      <c r="J6" s="5" t="s">
        <v>29</v>
      </c>
      <c r="K6" s="5" t="s">
        <v>30</v>
      </c>
      <c r="L6" s="5" t="s">
        <v>31</v>
      </c>
    </row>
    <row r="7" spans="1:12" ht="12.75">
      <c r="A7" s="6">
        <v>1</v>
      </c>
      <c r="B7" s="7" t="s">
        <v>11</v>
      </c>
      <c r="C7" s="8">
        <v>59546</v>
      </c>
      <c r="D7" s="9">
        <v>1</v>
      </c>
      <c r="E7" s="7" t="s">
        <v>12</v>
      </c>
      <c r="F7" s="10">
        <v>114562.864352</v>
      </c>
      <c r="H7" s="11">
        <f aca="true" t="shared" si="0" ref="H7:H20">SUM(F7:G7)</f>
        <v>114562.864352</v>
      </c>
      <c r="I7" s="25">
        <v>1</v>
      </c>
      <c r="J7" s="23">
        <f>F7*(1+$K$5)</f>
        <v>118572.56460432</v>
      </c>
      <c r="K7" s="12"/>
      <c r="L7" s="12">
        <f>SUM(J7:K7)</f>
        <v>118572.56460432</v>
      </c>
    </row>
    <row r="8" spans="1:12" ht="12.75">
      <c r="A8" s="6">
        <v>1</v>
      </c>
      <c r="B8" s="7" t="s">
        <v>13</v>
      </c>
      <c r="C8" s="13">
        <v>59546</v>
      </c>
      <c r="D8" s="9">
        <v>1</v>
      </c>
      <c r="E8" s="7" t="s">
        <v>11</v>
      </c>
      <c r="F8" s="10">
        <v>80620.25748</v>
      </c>
      <c r="H8" s="11">
        <f t="shared" si="0"/>
        <v>80620.25748</v>
      </c>
      <c r="I8" s="25">
        <v>1</v>
      </c>
      <c r="J8" s="23">
        <f aca="true" t="shared" si="1" ref="J8:J13">F8*(1+$K$5)</f>
        <v>83441.96649179999</v>
      </c>
      <c r="K8" s="12"/>
      <c r="L8" s="12">
        <f aca="true" t="shared" si="2" ref="L8:L14">SUM(J8:K8)</f>
        <v>83441.96649179999</v>
      </c>
    </row>
    <row r="9" spans="1:12" ht="12.75">
      <c r="A9" s="6">
        <v>1</v>
      </c>
      <c r="B9" s="7" t="s">
        <v>14</v>
      </c>
      <c r="C9" s="13">
        <v>97287</v>
      </c>
      <c r="D9" s="9">
        <v>1</v>
      </c>
      <c r="E9" s="7" t="s">
        <v>13</v>
      </c>
      <c r="F9" s="10">
        <v>61746.851544</v>
      </c>
      <c r="H9" s="11">
        <f t="shared" si="0"/>
        <v>61746.851544</v>
      </c>
      <c r="I9" s="25">
        <v>1</v>
      </c>
      <c r="J9" s="23">
        <f t="shared" si="1"/>
        <v>63907.99134803999</v>
      </c>
      <c r="K9" s="12"/>
      <c r="L9" s="12">
        <f t="shared" si="2"/>
        <v>63907.99134803999</v>
      </c>
    </row>
    <row r="10" spans="1:12" ht="12.75">
      <c r="A10" s="6">
        <v>1</v>
      </c>
      <c r="B10" t="s">
        <v>15</v>
      </c>
      <c r="C10" s="13">
        <v>97287</v>
      </c>
      <c r="D10" s="9">
        <v>1</v>
      </c>
      <c r="E10" s="7" t="s">
        <v>14</v>
      </c>
      <c r="F10" s="10"/>
      <c r="H10" s="11">
        <f t="shared" si="0"/>
        <v>0</v>
      </c>
      <c r="I10" s="25">
        <v>1</v>
      </c>
      <c r="J10" s="23">
        <f>97287*(1+K5)</f>
        <v>100692.045</v>
      </c>
      <c r="K10" s="12"/>
      <c r="L10" s="12">
        <f t="shared" si="2"/>
        <v>100692.045</v>
      </c>
    </row>
    <row r="11" spans="1:12" ht="12.75">
      <c r="A11" s="6">
        <v>1</v>
      </c>
      <c r="B11" t="s">
        <v>16</v>
      </c>
      <c r="C11" s="13">
        <v>120000</v>
      </c>
      <c r="D11" s="9">
        <v>1</v>
      </c>
      <c r="E11" s="7" t="s">
        <v>17</v>
      </c>
      <c r="F11" s="10">
        <v>72385.321848</v>
      </c>
      <c r="H11" s="11">
        <f t="shared" si="0"/>
        <v>72385.321848</v>
      </c>
      <c r="I11" s="25">
        <v>1</v>
      </c>
      <c r="J11" s="23">
        <f t="shared" si="1"/>
        <v>74918.80811268</v>
      </c>
      <c r="K11" s="12"/>
      <c r="L11" s="12">
        <f t="shared" si="2"/>
        <v>74918.80811268</v>
      </c>
    </row>
    <row r="12" spans="1:12" ht="12.75">
      <c r="A12" s="6">
        <v>1</v>
      </c>
      <c r="B12" s="7" t="s">
        <v>18</v>
      </c>
      <c r="C12" s="13">
        <v>64353</v>
      </c>
      <c r="D12" s="9">
        <v>1</v>
      </c>
      <c r="E12" s="7" t="s">
        <v>18</v>
      </c>
      <c r="F12" s="10">
        <v>67787.8133491104</v>
      </c>
      <c r="H12" s="11">
        <f t="shared" si="0"/>
        <v>67787.8133491104</v>
      </c>
      <c r="I12" s="25">
        <v>1</v>
      </c>
      <c r="J12" s="23">
        <f t="shared" si="1"/>
        <v>70160.38681632925</v>
      </c>
      <c r="K12" s="12"/>
      <c r="L12" s="12">
        <f t="shared" si="2"/>
        <v>70160.38681632925</v>
      </c>
    </row>
    <row r="13" spans="1:12" ht="12.75">
      <c r="A13" s="6">
        <v>1</v>
      </c>
      <c r="B13" s="7" t="s">
        <v>19</v>
      </c>
      <c r="C13" s="13">
        <v>61800</v>
      </c>
      <c r="D13" s="9">
        <v>1</v>
      </c>
      <c r="E13" s="7" t="s">
        <v>19</v>
      </c>
      <c r="F13" s="10">
        <v>55976.484984</v>
      </c>
      <c r="H13" s="11">
        <f t="shared" si="0"/>
        <v>55976.484984</v>
      </c>
      <c r="I13" s="25">
        <v>1</v>
      </c>
      <c r="J13" s="23">
        <f t="shared" si="1"/>
        <v>57935.661958439996</v>
      </c>
      <c r="K13" s="12"/>
      <c r="L13" s="12">
        <f t="shared" si="2"/>
        <v>57935.661958439996</v>
      </c>
    </row>
    <row r="14" spans="1:12" ht="12.75">
      <c r="A14" s="6">
        <v>1</v>
      </c>
      <c r="B14" s="7" t="s">
        <v>19</v>
      </c>
      <c r="C14" s="13">
        <v>61800</v>
      </c>
      <c r="D14" s="9">
        <v>1</v>
      </c>
      <c r="E14" s="7" t="s">
        <v>19</v>
      </c>
      <c r="F14" s="10"/>
      <c r="H14" s="11">
        <f t="shared" si="0"/>
        <v>0</v>
      </c>
      <c r="I14" s="25">
        <v>1</v>
      </c>
      <c r="J14" s="23">
        <f>61800*(1+K5)</f>
        <v>63962.99999999999</v>
      </c>
      <c r="K14" s="12"/>
      <c r="L14" s="12">
        <f t="shared" si="2"/>
        <v>63962.99999999999</v>
      </c>
    </row>
    <row r="15" spans="1:11" ht="12.75">
      <c r="A15" s="6">
        <v>1</v>
      </c>
      <c r="B15" s="7" t="s">
        <v>19</v>
      </c>
      <c r="C15" s="13">
        <v>61800</v>
      </c>
      <c r="D15" s="9">
        <v>1</v>
      </c>
      <c r="E15" s="7" t="s">
        <v>19</v>
      </c>
      <c r="F15" s="10"/>
      <c r="H15" s="11">
        <f t="shared" si="0"/>
        <v>0</v>
      </c>
      <c r="I15" s="24"/>
      <c r="K15" s="12"/>
    </row>
    <row r="16" spans="1:12" ht="12.75">
      <c r="A16" s="6">
        <v>1</v>
      </c>
      <c r="B16" s="7" t="s">
        <v>20</v>
      </c>
      <c r="C16" s="13">
        <v>61800</v>
      </c>
      <c r="D16" s="9">
        <v>1</v>
      </c>
      <c r="E16" s="7" t="s">
        <v>21</v>
      </c>
      <c r="F16" s="10">
        <v>65232.580622999994</v>
      </c>
      <c r="H16" s="11">
        <f t="shared" si="0"/>
        <v>65232.580622999994</v>
      </c>
      <c r="I16" s="25">
        <v>1</v>
      </c>
      <c r="J16" s="23">
        <f>F16*(1+$K$5)</f>
        <v>67515.72094480498</v>
      </c>
      <c r="K16" s="12"/>
      <c r="L16" s="12">
        <f aca="true" t="shared" si="3" ref="L16:L21">SUM(J16:K16)</f>
        <v>67515.72094480498</v>
      </c>
    </row>
    <row r="17" spans="1:12" ht="12.75">
      <c r="A17" s="6">
        <v>1</v>
      </c>
      <c r="B17" s="7" t="s">
        <v>20</v>
      </c>
      <c r="C17" s="13">
        <v>61800</v>
      </c>
      <c r="D17" s="9">
        <v>1</v>
      </c>
      <c r="E17" s="7" t="s">
        <v>20</v>
      </c>
      <c r="F17" s="10">
        <v>51440.539163999994</v>
      </c>
      <c r="H17" s="11">
        <f t="shared" si="0"/>
        <v>51440.539163999994</v>
      </c>
      <c r="I17" s="25">
        <v>1</v>
      </c>
      <c r="J17" s="23">
        <f>F17*(1+$K$5)</f>
        <v>53240.95803473999</v>
      </c>
      <c r="K17" s="12"/>
      <c r="L17" s="12">
        <f t="shared" si="3"/>
        <v>53240.95803473999</v>
      </c>
    </row>
    <row r="18" spans="1:12" ht="12.75">
      <c r="A18" s="6"/>
      <c r="C18" s="13"/>
      <c r="D18" s="9">
        <v>1</v>
      </c>
      <c r="E18" s="7" t="s">
        <v>12</v>
      </c>
      <c r="F18" s="14"/>
      <c r="G18" s="10">
        <v>132757</v>
      </c>
      <c r="H18" s="11">
        <f t="shared" si="0"/>
        <v>132757</v>
      </c>
      <c r="I18" s="25">
        <v>1</v>
      </c>
      <c r="K18" s="23">
        <f>H18*(1+$K$5)</f>
        <v>137403.495</v>
      </c>
      <c r="L18" s="12">
        <f t="shared" si="3"/>
        <v>137403.495</v>
      </c>
    </row>
    <row r="19" spans="3:12" ht="12.75">
      <c r="C19" s="15"/>
      <c r="D19" s="9">
        <v>1</v>
      </c>
      <c r="E19" s="7" t="s">
        <v>22</v>
      </c>
      <c r="F19" s="14"/>
      <c r="G19" s="10">
        <v>122786</v>
      </c>
      <c r="H19" s="11">
        <f t="shared" si="0"/>
        <v>122786</v>
      </c>
      <c r="I19" s="25">
        <v>1</v>
      </c>
      <c r="K19" s="23">
        <f>H19*(1+$K$5)</f>
        <v>127083.51</v>
      </c>
      <c r="L19" s="12">
        <f t="shared" si="3"/>
        <v>127083.51</v>
      </c>
    </row>
    <row r="20" spans="3:9" ht="12.75">
      <c r="C20" s="15"/>
      <c r="D20" s="9"/>
      <c r="F20" s="14"/>
      <c r="G20" s="10"/>
      <c r="H20" s="11">
        <f t="shared" si="0"/>
        <v>0</v>
      </c>
      <c r="I20" s="24"/>
    </row>
    <row r="21" spans="3:12" ht="12.75">
      <c r="C21" s="15"/>
      <c r="D21" s="9"/>
      <c r="E21" t="s">
        <v>23</v>
      </c>
      <c r="F21" s="14">
        <v>80000</v>
      </c>
      <c r="G21" s="10"/>
      <c r="H21" s="11"/>
      <c r="I21" s="24"/>
      <c r="J21" s="23">
        <v>50000</v>
      </c>
      <c r="L21" s="12">
        <f t="shared" si="3"/>
        <v>50000</v>
      </c>
    </row>
    <row r="22" spans="3:9" ht="12.75">
      <c r="C22" s="15"/>
      <c r="D22" s="9"/>
      <c r="F22" s="14"/>
      <c r="G22" s="10"/>
      <c r="H22" s="11"/>
      <c r="I22" s="24"/>
    </row>
    <row r="23" spans="3:9" ht="12.75">
      <c r="C23" s="15"/>
      <c r="D23" s="9"/>
      <c r="F23" s="14"/>
      <c r="G23" s="10"/>
      <c r="H23" s="11"/>
      <c r="I23" s="24"/>
    </row>
    <row r="24" spans="2:12" ht="12.75">
      <c r="B24" t="s">
        <v>24</v>
      </c>
      <c r="C24" s="13">
        <f>76426+150000+12149</f>
        <v>238575</v>
      </c>
      <c r="E24" t="s">
        <v>24</v>
      </c>
      <c r="F24" s="10">
        <f>226426+157266+12149</f>
        <v>395841</v>
      </c>
      <c r="H24" s="11">
        <f>SUM(F24:G24)</f>
        <v>395841</v>
      </c>
      <c r="I24" s="24"/>
      <c r="J24" s="23">
        <v>370000</v>
      </c>
      <c r="K24" s="12"/>
      <c r="L24" s="12">
        <f>SUM(J24:K24)</f>
        <v>370000</v>
      </c>
    </row>
    <row r="25" spans="3:12" ht="13.5" thickBot="1">
      <c r="C25" s="16"/>
      <c r="D25" s="26"/>
      <c r="E25" s="17"/>
      <c r="F25" s="17"/>
      <c r="G25" s="17"/>
      <c r="H25" s="18"/>
      <c r="I25" s="17"/>
      <c r="J25" s="17"/>
      <c r="K25" s="17"/>
      <c r="L25" s="17"/>
    </row>
    <row r="26" spans="1:12" ht="13.5" thickTop="1">
      <c r="A26" s="6">
        <f>SUM(A7:A18)</f>
        <v>11</v>
      </c>
      <c r="B26" t="s">
        <v>25</v>
      </c>
      <c r="C26" s="13">
        <f>SUM(C7:C25)</f>
        <v>1045594</v>
      </c>
      <c r="D26" s="19">
        <f>SUM(D7:D25)</f>
        <v>13</v>
      </c>
      <c r="E26" s="10"/>
      <c r="F26" s="10">
        <f aca="true" t="shared" si="4" ref="F26:L26">SUM(F7:F25)</f>
        <v>1045593.7133441104</v>
      </c>
      <c r="G26" s="10">
        <f t="shared" si="4"/>
        <v>255543</v>
      </c>
      <c r="H26" s="11">
        <f t="shared" si="4"/>
        <v>1221136.7133441104</v>
      </c>
      <c r="I26" s="25">
        <f t="shared" si="4"/>
        <v>12</v>
      </c>
      <c r="J26" s="12">
        <f t="shared" si="4"/>
        <v>1174349.103311154</v>
      </c>
      <c r="K26" s="12">
        <f t="shared" si="4"/>
        <v>264487.005</v>
      </c>
      <c r="L26" s="12">
        <f t="shared" si="4"/>
        <v>1438836.108311154</v>
      </c>
    </row>
    <row r="28" ht="12.75">
      <c r="A28" s="20" t="s">
        <v>26</v>
      </c>
    </row>
    <row r="29" ht="12.75">
      <c r="A29" s="20" t="s">
        <v>27</v>
      </c>
    </row>
    <row r="30" ht="12.75">
      <c r="F30" s="10"/>
    </row>
    <row r="31" ht="12.75">
      <c r="F31" s="10"/>
    </row>
  </sheetData>
  <printOptions/>
  <pageMargins left="0.2" right="0.19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BUENINMA</dc:creator>
  <cp:keywords/>
  <dc:description/>
  <cp:lastModifiedBy>Laura Kennison</cp:lastModifiedBy>
  <cp:lastPrinted>2003-03-12T17:16:48Z</cp:lastPrinted>
  <dcterms:created xsi:type="dcterms:W3CDTF">2003-02-25T00:24:22Z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1410194260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142918446</vt:i4>
  </property>
</Properties>
</file>