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680" activeTab="0"/>
  </bookViews>
  <sheets>
    <sheet name="Sheet1" sheetId="1" r:id="rId1"/>
  </sheets>
  <definedNames/>
  <calcPr fullCalcOnLoad="1"/>
</workbook>
</file>

<file path=xl/sharedStrings.xml><?xml version="1.0" encoding="utf-8"?>
<sst xmlns="http://schemas.openxmlformats.org/spreadsheetml/2006/main" count="57" uniqueCount="43">
  <si>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</si>
  <si>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</si>
  <si>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</si>
  <si>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</si>
  <si>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</si>
  <si>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</si>
  <si>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2"/>
      </rPr>
      <t>1</t>
    </r>
  </si>
  <si>
    <t>2nd Year</t>
  </si>
  <si>
    <t>3rd Year</t>
  </si>
  <si>
    <t>Code</t>
  </si>
  <si>
    <t>Source</t>
  </si>
  <si>
    <t xml:space="preserve">TOTAL </t>
  </si>
  <si>
    <t>Expenditures from:</t>
  </si>
  <si>
    <t>Department</t>
  </si>
  <si>
    <r>
      <t>Current Year</t>
    </r>
    <r>
      <rPr>
        <vertAlign val="superscript"/>
        <sz val="10.5"/>
        <rFont val="Univers"/>
        <family val="2"/>
      </rPr>
      <t>2</t>
    </r>
  </si>
  <si>
    <t>TOTAL</t>
  </si>
  <si>
    <t>Footnotes:</t>
  </si>
  <si>
    <t xml:space="preserve">Ordinance/Motion No.   </t>
  </si>
  <si>
    <t>Title:  Timber Tax Ordinance</t>
  </si>
  <si>
    <t>Affected Agency and/or Agencies:  Current Expense Fund</t>
  </si>
  <si>
    <t>Note Prepared By:  James Walsh</t>
  </si>
  <si>
    <t>State Timber Tax</t>
  </si>
  <si>
    <t>4th Year</t>
  </si>
  <si>
    <t>5th Year</t>
  </si>
  <si>
    <t>6th Year</t>
  </si>
  <si>
    <t>7th Year</t>
  </si>
  <si>
    <t>8th Year</t>
  </si>
  <si>
    <t>9th Year</t>
  </si>
  <si>
    <t>10th Year</t>
  </si>
  <si>
    <t>All funds</t>
  </si>
  <si>
    <t>Distributed to Special Districts (Private lands)</t>
  </si>
  <si>
    <t>Distributed to CX Fund (Private lands)</t>
  </si>
  <si>
    <t>Distributed to Roads Fund (Private lands)</t>
  </si>
  <si>
    <r>
      <t>4</t>
    </r>
    <r>
      <rPr>
        <sz val="10"/>
        <rFont val="Arial"/>
        <family val="0"/>
      </rPr>
      <t xml:space="preserve"> Per RCW 84.33.081, public land timber excise tax would be distributed under the same assumptions as private lands private lands timber excise tax.</t>
    </r>
  </si>
  <si>
    <r>
      <t xml:space="preserve">1 </t>
    </r>
    <r>
      <rPr>
        <sz val="10"/>
        <rFont val="Arial"/>
        <family val="2"/>
      </rPr>
      <t xml:space="preserve">For the 2005 column actual timber excise tax collections for 2004 private lands and 2003 public lands are used to illustrate the relative county revenue levels and to estimate potential revenue loss if the this legislation is not passed. </t>
    </r>
    <r>
      <rPr>
        <vertAlign val="superscript"/>
        <sz val="10"/>
        <rFont val="Arial"/>
        <family val="2"/>
      </rPr>
      <t xml:space="preserve"> </t>
    </r>
  </si>
  <si>
    <r>
      <t>Private lands tax</t>
    </r>
    <r>
      <rPr>
        <vertAlign val="superscript"/>
        <sz val="10.5"/>
        <rFont val="Univers"/>
        <family val="0"/>
      </rPr>
      <t>2</t>
    </r>
  </si>
  <si>
    <r>
      <t>Public lands tax</t>
    </r>
    <r>
      <rPr>
        <vertAlign val="superscript"/>
        <sz val="10.5"/>
        <rFont val="Univers"/>
        <family val="0"/>
      </rPr>
      <t>2</t>
    </r>
  </si>
  <si>
    <r>
      <t>County tax rate on public lands timber excise tax</t>
    </r>
    <r>
      <rPr>
        <vertAlign val="superscript"/>
        <sz val="10.5"/>
        <rFont val="Univers"/>
        <family val="0"/>
      </rPr>
      <t>3</t>
    </r>
  </si>
  <si>
    <r>
      <t>Public Lands</t>
    </r>
    <r>
      <rPr>
        <vertAlign val="superscript"/>
        <sz val="10.5"/>
        <rFont val="Univers"/>
        <family val="0"/>
      </rPr>
      <t>4</t>
    </r>
  </si>
  <si>
    <r>
      <t xml:space="preserve">2 </t>
    </r>
    <r>
      <rPr>
        <sz val="10"/>
        <rFont val="Arial"/>
        <family val="2"/>
      </rPr>
      <t>Total tax on timber harvesters is not increased.  The state will continue to collect timber excise tax on private and public lands.  This legislation is tax neutral and has the effect of authorizing the Dept of Revenue (DOR) to distribute the timber excise tax to King County.</t>
    </r>
    <r>
      <rPr>
        <vertAlign val="superscript"/>
        <sz val="10"/>
        <rFont val="Arial"/>
        <family val="2"/>
      </rPr>
      <t xml:space="preserve"> </t>
    </r>
  </si>
  <si>
    <r>
      <t>3</t>
    </r>
    <r>
      <rPr>
        <sz val="10"/>
        <rFont val="Arial"/>
        <family val="0"/>
      </rPr>
      <t xml:space="preserve"> Of the full 5% tax on public lands timber excise tax on timber harvests, the share paid to King County will be phased in over 10 years at an increasing rate starting at 1.4% in the first year and increasing to 4% in year ten and each year thereafter.</t>
    </r>
  </si>
  <si>
    <t>Note Reviewed By: Jim Record</t>
  </si>
  <si>
    <t>2005-0068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</si>
</sst>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0.0%"/>
    <numFmt numFmtId="167" formatCode="0.000%"/>
  </numFmts>
  <fonts count="13">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sz val="8"/>
      <name val="Arial"/>
      <family val="0"/>
    </font>
    <font>
      <u val="single"/>
      <sz val="10"/>
      <color indexed="12"/>
      <name val="Arial"/>
      <family val="0"/>
    </font>
    <font>
      <u val="single"/>
      <sz val="10"/>
      <color indexed="36"/>
      <name val="Arial"/>
      <family val="0"/>
    </font>
    <font>
      <vertAlign val="superscript"/>
      <sz val="10"/>
      <name val="Arial"/>
      <family val="2"/>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0" fillId="0" borderId="0" xfId="0" applyFill="1" applyAlignment="1">
      <alignment/>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7" fillId="0" borderId="16" xfId="0" applyFont="1" applyFill="1" applyBorder="1" applyAlignment="1">
      <alignment horizontal="center" wrapText="1"/>
    </xf>
    <xf numFmtId="6" fontId="1" fillId="0" borderId="16" xfId="0" applyNumberFormat="1" applyFont="1" applyFill="1" applyBorder="1" applyAlignment="1">
      <alignment/>
    </xf>
    <xf numFmtId="0" fontId="7" fillId="0" borderId="16" xfId="0" applyFont="1" applyFill="1" applyBorder="1" applyAlignment="1">
      <alignment horizontal="center"/>
    </xf>
    <xf numFmtId="6" fontId="1" fillId="0" borderId="16" xfId="0" applyNumberFormat="1" applyFont="1" applyFill="1" applyBorder="1" applyAlignment="1">
      <alignment horizontal="right"/>
    </xf>
    <xf numFmtId="164" fontId="7" fillId="0" borderId="16" xfId="0" applyNumberFormat="1" applyFont="1" applyFill="1" applyBorder="1" applyAlignment="1">
      <alignment horizontal="center"/>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horizontal="center"/>
    </xf>
    <xf numFmtId="165" fontId="4" fillId="0" borderId="21" xfId="0" applyNumberFormat="1" applyFont="1" applyFill="1" applyBorder="1" applyAlignment="1">
      <alignment/>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49" fontId="7" fillId="0" borderId="22" xfId="0" applyNumberFormat="1" applyFont="1" applyFill="1" applyBorder="1" applyAlignment="1">
      <alignment horizontal="center"/>
    </xf>
    <xf numFmtId="0" fontId="1" fillId="0" borderId="22" xfId="0" applyFont="1" applyFill="1" applyBorder="1" applyAlignment="1">
      <alignment/>
    </xf>
    <xf numFmtId="0" fontId="7" fillId="0" borderId="16" xfId="0" applyFont="1" applyFill="1" applyBorder="1" applyAlignment="1" quotePrefix="1">
      <alignment horizontal="center"/>
    </xf>
    <xf numFmtId="0" fontId="7" fillId="0" borderId="16" xfId="0" applyFont="1" applyFill="1" applyBorder="1" applyAlignment="1">
      <alignment/>
    </xf>
    <xf numFmtId="0" fontId="8" fillId="0" borderId="21" xfId="0" applyFont="1" applyFill="1" applyBorder="1" applyAlignment="1">
      <alignment/>
    </xf>
    <xf numFmtId="0" fontId="1" fillId="0" borderId="21" xfId="0" applyFont="1" applyFill="1" applyBorder="1" applyAlignment="1">
      <alignment/>
    </xf>
    <xf numFmtId="0" fontId="4" fillId="0" borderId="0" xfId="0" applyFont="1" applyFill="1" applyAlignment="1">
      <alignment/>
    </xf>
    <xf numFmtId="0" fontId="12" fillId="0" borderId="0" xfId="0" applyFont="1" applyFill="1" applyAlignment="1">
      <alignment/>
    </xf>
    <xf numFmtId="3" fontId="0" fillId="0" borderId="0" xfId="0" applyNumberFormat="1" applyFill="1" applyAlignment="1">
      <alignment/>
    </xf>
    <xf numFmtId="0" fontId="1" fillId="0" borderId="23" xfId="0" applyFont="1" applyFill="1" applyBorder="1" applyAlignment="1">
      <alignment/>
    </xf>
    <xf numFmtId="0" fontId="1" fillId="0" borderId="24" xfId="0" applyFont="1" applyFill="1" applyBorder="1" applyAlignment="1">
      <alignment/>
    </xf>
    <xf numFmtId="0" fontId="7" fillId="0" borderId="25" xfId="0" applyFont="1" applyFill="1" applyBorder="1" applyAlignment="1">
      <alignment/>
    </xf>
    <xf numFmtId="6" fontId="1" fillId="0" borderId="25" xfId="0" applyNumberFormat="1" applyFont="1" applyFill="1" applyBorder="1" applyAlignment="1">
      <alignment/>
    </xf>
    <xf numFmtId="0" fontId="0" fillId="0" borderId="0" xfId="0" applyAlignment="1">
      <alignment wrapText="1"/>
    </xf>
    <xf numFmtId="0" fontId="0" fillId="0" borderId="0" xfId="0" applyFont="1" applyFill="1" applyAlignment="1">
      <alignment vertical="top" wrapText="1"/>
    </xf>
    <xf numFmtId="9" fontId="0" fillId="0" borderId="0" xfId="21" applyFill="1" applyAlignment="1">
      <alignment/>
    </xf>
    <xf numFmtId="166" fontId="1" fillId="0" borderId="17" xfId="0" applyNumberFormat="1" applyFont="1" applyFill="1" applyBorder="1" applyAlignment="1">
      <alignment horizontal="right"/>
    </xf>
    <xf numFmtId="166" fontId="0" fillId="0" borderId="0" xfId="0" applyNumberFormat="1" applyFill="1" applyAlignment="1">
      <alignment/>
    </xf>
    <xf numFmtId="166" fontId="1" fillId="0" borderId="16" xfId="0" applyNumberFormat="1" applyFont="1" applyFill="1" applyBorder="1" applyAlignment="1">
      <alignment horizontal="right"/>
    </xf>
    <xf numFmtId="166" fontId="1" fillId="0" borderId="18" xfId="0" applyNumberFormat="1" applyFont="1" applyFill="1" applyBorder="1" applyAlignment="1">
      <alignment horizontal="right"/>
    </xf>
    <xf numFmtId="0" fontId="12"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zoomScale="50" zoomScaleNormal="50" workbookViewId="0" topLeftCell="B1">
      <selection activeCell="N1" sqref="N1"/>
    </sheetView>
  </sheetViews>
  <sheetFormatPr defaultColWidth="9.140625" defaultRowHeight="12.75"/>
  <cols>
    <col min="1" max="1" width="46.00390625" style="5" customWidth="1"/>
    <col min="2" max="2" width="9.421875" style="5" customWidth="1"/>
    <col min="3" max="3" width="10.57421875" style="5" customWidth="1"/>
    <col min="4" max="4" width="14.140625" style="5" customWidth="1"/>
    <col min="5" max="5" width="14.8515625" style="5" customWidth="1"/>
    <col min="6" max="6" width="13.57421875" style="5" customWidth="1"/>
    <col min="7" max="13" width="13.7109375" style="5" customWidth="1"/>
    <col min="14" max="14" width="14.140625" style="5" customWidth="1"/>
    <col min="15" max="16384" width="9.140625" style="5" customWidth="1"/>
  </cols>
  <sheetData>
    <row r="1" spans="1:14" ht="15.75">
      <c r="A1" s="1"/>
      <c r="B1" s="2"/>
      <c r="C1" s="2"/>
      <c r="D1" s="3" t="s">
        <v>0</v>
      </c>
      <c r="E1" s="4"/>
      <c r="F1" s="2"/>
      <c r="G1" s="2"/>
      <c r="H1" s="2"/>
      <c r="I1" s="2"/>
      <c r="J1" s="2"/>
      <c r="K1" s="2"/>
      <c r="L1" s="2"/>
      <c r="M1" s="2"/>
      <c r="N1" s="2" t="s">
        <v>42</v>
      </c>
    </row>
    <row r="2" spans="1:14" ht="14.25" thickBot="1">
      <c r="A2" s="6"/>
      <c r="B2" s="4"/>
      <c r="C2" s="4"/>
      <c r="D2" s="4"/>
      <c r="E2" s="4"/>
      <c r="F2" s="4"/>
      <c r="G2" s="4"/>
      <c r="H2" s="4"/>
      <c r="I2" s="4"/>
      <c r="J2" s="4"/>
      <c r="K2" s="4"/>
      <c r="L2" s="4"/>
      <c r="M2" s="4"/>
      <c r="N2" s="4"/>
    </row>
    <row r="3" spans="1:14" ht="14.25" thickTop="1">
      <c r="A3" s="7" t="s">
        <v>17</v>
      </c>
      <c r="B3" s="8"/>
      <c r="C3" s="9"/>
      <c r="D3" s="9"/>
      <c r="E3" s="9"/>
      <c r="F3" s="9"/>
      <c r="G3" s="9"/>
      <c r="H3" s="9"/>
      <c r="I3" s="9"/>
      <c r="J3" s="9"/>
      <c r="K3" s="9"/>
      <c r="L3" s="9"/>
      <c r="M3" s="9"/>
      <c r="N3" s="10"/>
    </row>
    <row r="4" spans="1:14" ht="13.5">
      <c r="A4" s="11" t="s">
        <v>18</v>
      </c>
      <c r="B4" s="12"/>
      <c r="C4" s="13"/>
      <c r="D4" s="13"/>
      <c r="E4" s="13"/>
      <c r="F4" s="13"/>
      <c r="G4" s="13"/>
      <c r="H4" s="13"/>
      <c r="I4" s="13"/>
      <c r="J4" s="13"/>
      <c r="K4" s="13"/>
      <c r="L4" s="13"/>
      <c r="M4" s="13"/>
      <c r="N4" s="14"/>
    </row>
    <row r="5" spans="1:14" ht="13.5">
      <c r="A5" s="15" t="s">
        <v>19</v>
      </c>
      <c r="B5" s="16"/>
      <c r="C5" s="16"/>
      <c r="D5" s="16"/>
      <c r="E5" s="16"/>
      <c r="F5" s="16"/>
      <c r="G5" s="16"/>
      <c r="H5" s="16"/>
      <c r="I5" s="16"/>
      <c r="J5" s="16"/>
      <c r="K5" s="16"/>
      <c r="L5" s="16"/>
      <c r="M5" s="16"/>
      <c r="N5" s="17"/>
    </row>
    <row r="6" spans="1:14" ht="13.5">
      <c r="A6" s="15" t="s">
        <v>20</v>
      </c>
      <c r="B6" s="16"/>
      <c r="C6" s="16"/>
      <c r="D6" s="16"/>
      <c r="E6" s="16"/>
      <c r="F6" s="16"/>
      <c r="G6" s="16"/>
      <c r="H6" s="16"/>
      <c r="I6" s="16"/>
      <c r="J6" s="16"/>
      <c r="K6" s="16"/>
      <c r="L6" s="16"/>
      <c r="M6" s="16"/>
      <c r="N6" s="17"/>
    </row>
    <row r="7" spans="1:14" ht="14.25" thickBot="1">
      <c r="A7" s="18" t="s">
        <v>41</v>
      </c>
      <c r="B7" s="19"/>
      <c r="C7" s="19"/>
      <c r="D7" s="19"/>
      <c r="E7" s="19"/>
      <c r="F7" s="19"/>
      <c r="G7" s="19"/>
      <c r="H7" s="19"/>
      <c r="I7" s="19"/>
      <c r="J7" s="19"/>
      <c r="K7" s="19"/>
      <c r="L7" s="19"/>
      <c r="M7" s="19"/>
      <c r="N7" s="20"/>
    </row>
    <row r="8" spans="1:14" ht="14.25" thickTop="1">
      <c r="A8" s="21"/>
      <c r="C8" s="21"/>
      <c r="D8" s="16"/>
      <c r="E8" s="16"/>
      <c r="F8" s="16"/>
      <c r="G8" s="16"/>
      <c r="H8" s="16"/>
      <c r="I8" s="16"/>
      <c r="J8" s="16"/>
      <c r="K8" s="16"/>
      <c r="L8" s="16"/>
      <c r="M8" s="16"/>
      <c r="N8" s="16"/>
    </row>
    <row r="9" spans="1:14" ht="13.5">
      <c r="A9" s="16" t="s">
        <v>1</v>
      </c>
      <c r="C9" s="21"/>
      <c r="D9" s="21"/>
      <c r="E9" s="21"/>
      <c r="F9" s="21"/>
      <c r="G9" s="21"/>
      <c r="H9" s="21"/>
      <c r="I9" s="21"/>
      <c r="J9" s="21"/>
      <c r="K9" s="21"/>
      <c r="L9" s="21"/>
      <c r="M9" s="21"/>
      <c r="N9" s="21"/>
    </row>
    <row r="10" spans="1:14" ht="14.25" thickBot="1">
      <c r="A10" s="22" t="s">
        <v>2</v>
      </c>
      <c r="B10" s="16"/>
      <c r="C10" s="21"/>
      <c r="D10" s="21"/>
      <c r="E10" s="21"/>
      <c r="F10" s="21"/>
      <c r="G10" s="21"/>
      <c r="H10" s="21"/>
      <c r="I10" s="21"/>
      <c r="J10" s="21"/>
      <c r="K10" s="21"/>
      <c r="L10" s="21"/>
      <c r="M10" s="21"/>
      <c r="N10" s="21"/>
    </row>
    <row r="11" spans="1:14" ht="15.75">
      <c r="A11" s="23" t="s">
        <v>3</v>
      </c>
      <c r="B11" s="24"/>
      <c r="C11" s="25" t="s">
        <v>4</v>
      </c>
      <c r="D11" s="25" t="s">
        <v>5</v>
      </c>
      <c r="E11" s="25" t="s">
        <v>6</v>
      </c>
      <c r="F11" s="26" t="s">
        <v>7</v>
      </c>
      <c r="G11" s="26" t="s">
        <v>8</v>
      </c>
      <c r="H11" s="26" t="s">
        <v>22</v>
      </c>
      <c r="I11" s="26" t="s">
        <v>23</v>
      </c>
      <c r="J11" s="26" t="s">
        <v>24</v>
      </c>
      <c r="K11" s="26" t="s">
        <v>25</v>
      </c>
      <c r="L11" s="26" t="s">
        <v>26</v>
      </c>
      <c r="M11" s="26" t="s">
        <v>27</v>
      </c>
      <c r="N11" s="27" t="s">
        <v>28</v>
      </c>
    </row>
    <row r="12" spans="1:14" ht="13.5">
      <c r="A12" s="28"/>
      <c r="B12" s="29"/>
      <c r="C12" s="30" t="s">
        <v>9</v>
      </c>
      <c r="D12" s="30" t="s">
        <v>10</v>
      </c>
      <c r="E12" s="31">
        <v>2005</v>
      </c>
      <c r="F12" s="32">
        <v>2006</v>
      </c>
      <c r="G12" s="33">
        <v>2007</v>
      </c>
      <c r="H12" s="33">
        <v>2008</v>
      </c>
      <c r="I12" s="33">
        <v>2009</v>
      </c>
      <c r="J12" s="33">
        <v>2010</v>
      </c>
      <c r="K12" s="33">
        <v>2011</v>
      </c>
      <c r="L12" s="33">
        <v>2012</v>
      </c>
      <c r="M12" s="33">
        <v>2013</v>
      </c>
      <c r="N12" s="33">
        <v>2014</v>
      </c>
    </row>
    <row r="13" spans="1:14" ht="25.5">
      <c r="A13" s="28" t="s">
        <v>35</v>
      </c>
      <c r="B13" s="29"/>
      <c r="C13" s="34" t="s">
        <v>29</v>
      </c>
      <c r="D13" s="34" t="s">
        <v>21</v>
      </c>
      <c r="E13" s="35">
        <v>969863</v>
      </c>
      <c r="F13" s="35">
        <v>969863</v>
      </c>
      <c r="G13" s="35">
        <v>969863</v>
      </c>
      <c r="H13" s="35">
        <v>969863</v>
      </c>
      <c r="I13" s="35">
        <v>969863</v>
      </c>
      <c r="J13" s="35">
        <v>969863</v>
      </c>
      <c r="K13" s="35">
        <v>969863</v>
      </c>
      <c r="L13" s="35">
        <v>969863</v>
      </c>
      <c r="M13" s="35">
        <v>969863</v>
      </c>
      <c r="N13" s="35">
        <v>969863</v>
      </c>
    </row>
    <row r="14" spans="1:14" ht="15.75">
      <c r="A14" s="28" t="s">
        <v>36</v>
      </c>
      <c r="B14" s="29"/>
      <c r="C14" s="34"/>
      <c r="D14" s="36"/>
      <c r="E14" s="37">
        <f>E33*0.24</f>
        <v>74640</v>
      </c>
      <c r="F14" s="37">
        <f>F33*1.5/5</f>
        <v>93300</v>
      </c>
      <c r="G14" s="37">
        <f>G33*1.8/5</f>
        <v>111960</v>
      </c>
      <c r="H14" s="37">
        <f>H33*2.1/5</f>
        <v>130620</v>
      </c>
      <c r="I14" s="37">
        <f>I33*2.4/5</f>
        <v>149280</v>
      </c>
      <c r="J14" s="37">
        <f>J33*2.7/5</f>
        <v>167940</v>
      </c>
      <c r="K14" s="37">
        <f>K33*3.1/5</f>
        <v>192820</v>
      </c>
      <c r="L14" s="37">
        <f>L33*3.4/5</f>
        <v>211480</v>
      </c>
      <c r="M14" s="37">
        <f>M33*3.7/5</f>
        <v>230140</v>
      </c>
      <c r="N14" s="37">
        <f>N33*4/5</f>
        <v>248800</v>
      </c>
    </row>
    <row r="15" spans="1:14" ht="15.75">
      <c r="A15" s="28" t="s">
        <v>37</v>
      </c>
      <c r="B15" s="29"/>
      <c r="C15" s="38"/>
      <c r="D15" s="36"/>
      <c r="E15" s="65">
        <v>0.012</v>
      </c>
      <c r="F15" s="66">
        <v>0.015</v>
      </c>
      <c r="G15" s="64">
        <v>0.018</v>
      </c>
      <c r="H15" s="64">
        <v>0.021</v>
      </c>
      <c r="I15" s="64">
        <v>0.024</v>
      </c>
      <c r="J15" s="64">
        <v>0.027</v>
      </c>
      <c r="K15" s="64">
        <v>0.031</v>
      </c>
      <c r="L15" s="64">
        <v>0.034</v>
      </c>
      <c r="M15" s="64">
        <v>0.037</v>
      </c>
      <c r="N15" s="67">
        <v>0.04</v>
      </c>
    </row>
    <row r="16" spans="1:14" ht="14.25" thickBot="1">
      <c r="A16" s="39"/>
      <c r="B16" s="40" t="s">
        <v>11</v>
      </c>
      <c r="C16" s="41"/>
      <c r="D16" s="41"/>
      <c r="E16" s="42">
        <f>SUM(E13:E14)</f>
        <v>1044503</v>
      </c>
      <c r="F16" s="42">
        <f>SUM(F13:F15)</f>
        <v>1063163.015</v>
      </c>
      <c r="G16" s="42">
        <f>SUM(G13:G15)</f>
        <v>1081823.018</v>
      </c>
      <c r="H16" s="42">
        <f aca="true" t="shared" si="0" ref="H16:M16">SUM(H13:H15)</f>
        <v>1100483.021</v>
      </c>
      <c r="I16" s="42">
        <f t="shared" si="0"/>
        <v>1119143.024</v>
      </c>
      <c r="J16" s="42">
        <f t="shared" si="0"/>
        <v>1137803.027</v>
      </c>
      <c r="K16" s="42">
        <f t="shared" si="0"/>
        <v>1162683.031</v>
      </c>
      <c r="L16" s="42">
        <f t="shared" si="0"/>
        <v>1181343.034</v>
      </c>
      <c r="M16" s="42">
        <f t="shared" si="0"/>
        <v>1200003.037</v>
      </c>
      <c r="N16" s="42">
        <f>SUM(N13:N15)</f>
        <v>1218663.04</v>
      </c>
    </row>
    <row r="17" spans="1:14" ht="13.5">
      <c r="A17" s="21"/>
      <c r="B17" s="21"/>
      <c r="C17" s="43"/>
      <c r="D17" s="43"/>
      <c r="E17" s="44"/>
      <c r="F17" s="45"/>
      <c r="G17" s="44"/>
      <c r="H17" s="44"/>
      <c r="I17" s="44"/>
      <c r="J17" s="44"/>
      <c r="K17" s="44"/>
      <c r="L17" s="44"/>
      <c r="M17" s="44"/>
      <c r="N17" s="44"/>
    </row>
    <row r="18" spans="1:14" ht="14.25" thickBot="1">
      <c r="A18" s="46" t="s">
        <v>12</v>
      </c>
      <c r="B18" s="16"/>
      <c r="C18" s="47"/>
      <c r="D18" s="43"/>
      <c r="E18" s="21"/>
      <c r="F18" s="21"/>
      <c r="G18" s="21"/>
      <c r="H18" s="21"/>
      <c r="I18" s="21"/>
      <c r="J18" s="21"/>
      <c r="K18" s="21"/>
      <c r="L18" s="21"/>
      <c r="M18" s="21"/>
      <c r="N18" s="21"/>
    </row>
    <row r="19" spans="1:14" ht="15.75">
      <c r="A19" s="23" t="s">
        <v>3</v>
      </c>
      <c r="B19" s="24"/>
      <c r="C19" s="25" t="s">
        <v>4</v>
      </c>
      <c r="D19" s="25" t="s">
        <v>13</v>
      </c>
      <c r="E19" s="25" t="s">
        <v>14</v>
      </c>
      <c r="F19" s="26" t="s">
        <v>7</v>
      </c>
      <c r="G19" s="26" t="s">
        <v>8</v>
      </c>
      <c r="H19" s="26" t="s">
        <v>22</v>
      </c>
      <c r="I19" s="26" t="s">
        <v>23</v>
      </c>
      <c r="J19" s="26" t="s">
        <v>24</v>
      </c>
      <c r="K19" s="26" t="s">
        <v>25</v>
      </c>
      <c r="L19" s="26" t="s">
        <v>26</v>
      </c>
      <c r="M19" s="26" t="s">
        <v>27</v>
      </c>
      <c r="N19" s="27" t="s">
        <v>28</v>
      </c>
    </row>
    <row r="20" spans="1:14" ht="13.5">
      <c r="A20" s="28"/>
      <c r="B20" s="29"/>
      <c r="C20" s="30" t="s">
        <v>9</v>
      </c>
      <c r="D20" s="30" t="s">
        <v>10</v>
      </c>
      <c r="E20" s="31">
        <v>2005</v>
      </c>
      <c r="F20" s="32">
        <v>2006</v>
      </c>
      <c r="G20" s="33">
        <v>2007</v>
      </c>
      <c r="H20" s="33">
        <v>2008</v>
      </c>
      <c r="I20" s="33">
        <v>2009</v>
      </c>
      <c r="J20" s="33">
        <v>2010</v>
      </c>
      <c r="K20" s="33">
        <v>2011</v>
      </c>
      <c r="L20" s="33">
        <v>2012</v>
      </c>
      <c r="M20" s="33">
        <v>2013</v>
      </c>
      <c r="N20" s="33">
        <v>2014</v>
      </c>
    </row>
    <row r="21" spans="1:14" ht="13.5">
      <c r="A21" s="28" t="s">
        <v>30</v>
      </c>
      <c r="B21" s="29"/>
      <c r="C21" s="34"/>
      <c r="D21" s="48"/>
      <c r="E21" s="35">
        <v>580388</v>
      </c>
      <c r="F21" s="35">
        <v>580388</v>
      </c>
      <c r="G21" s="35">
        <v>580388</v>
      </c>
      <c r="H21" s="35">
        <v>580388</v>
      </c>
      <c r="I21" s="35">
        <v>580388</v>
      </c>
      <c r="J21" s="35">
        <v>580388</v>
      </c>
      <c r="K21" s="35">
        <v>580388</v>
      </c>
      <c r="L21" s="35">
        <v>580388</v>
      </c>
      <c r="M21" s="35">
        <v>580388</v>
      </c>
      <c r="N21" s="35">
        <v>580388</v>
      </c>
    </row>
    <row r="22" spans="1:14" ht="13.5">
      <c r="A22" s="28" t="s">
        <v>31</v>
      </c>
      <c r="B22" s="29"/>
      <c r="C22" s="34"/>
      <c r="D22" s="48"/>
      <c r="E22" s="35">
        <v>102003</v>
      </c>
      <c r="F22" s="35">
        <v>102003</v>
      </c>
      <c r="G22" s="35">
        <v>102003</v>
      </c>
      <c r="H22" s="35">
        <v>102003</v>
      </c>
      <c r="I22" s="35">
        <v>102003</v>
      </c>
      <c r="J22" s="35">
        <v>102003</v>
      </c>
      <c r="K22" s="35">
        <v>102003</v>
      </c>
      <c r="L22" s="35">
        <v>102003</v>
      </c>
      <c r="M22" s="35">
        <v>102003</v>
      </c>
      <c r="N22" s="35">
        <v>102003</v>
      </c>
    </row>
    <row r="23" spans="1:14" ht="13.5">
      <c r="A23" s="28" t="s">
        <v>32</v>
      </c>
      <c r="B23" s="49"/>
      <c r="C23" s="38"/>
      <c r="D23" s="50"/>
      <c r="E23" s="35">
        <v>183236</v>
      </c>
      <c r="F23" s="35">
        <v>183236</v>
      </c>
      <c r="G23" s="35">
        <v>183236</v>
      </c>
      <c r="H23" s="35">
        <v>183236</v>
      </c>
      <c r="I23" s="35">
        <v>183236</v>
      </c>
      <c r="J23" s="35">
        <v>183236</v>
      </c>
      <c r="K23" s="35">
        <v>183236</v>
      </c>
      <c r="L23" s="35">
        <v>183236</v>
      </c>
      <c r="M23" s="35">
        <v>183236</v>
      </c>
      <c r="N23" s="35">
        <v>183236</v>
      </c>
    </row>
    <row r="24" spans="1:14" ht="13.5">
      <c r="A24" s="28" t="s">
        <v>30</v>
      </c>
      <c r="B24" s="49"/>
      <c r="C24" s="51"/>
      <c r="D24" s="51"/>
      <c r="E24" s="35">
        <v>104236</v>
      </c>
      <c r="F24" s="35">
        <v>104236</v>
      </c>
      <c r="G24" s="35">
        <v>104236</v>
      </c>
      <c r="H24" s="35">
        <v>104236</v>
      </c>
      <c r="I24" s="35">
        <v>104236</v>
      </c>
      <c r="J24" s="35">
        <v>104236</v>
      </c>
      <c r="K24" s="35">
        <v>104236</v>
      </c>
      <c r="L24" s="35">
        <v>104236</v>
      </c>
      <c r="M24" s="35">
        <v>104236</v>
      </c>
      <c r="N24" s="35">
        <v>104236</v>
      </c>
    </row>
    <row r="25" spans="1:14" ht="15.75">
      <c r="A25" s="57" t="s">
        <v>38</v>
      </c>
      <c r="B25" s="58"/>
      <c r="C25" s="59"/>
      <c r="D25" s="59"/>
      <c r="E25" s="60">
        <f>E14</f>
        <v>74640</v>
      </c>
      <c r="F25" s="60">
        <f aca="true" t="shared" si="1" ref="F25:N25">F14</f>
        <v>93300</v>
      </c>
      <c r="G25" s="60">
        <f t="shared" si="1"/>
        <v>111960</v>
      </c>
      <c r="H25" s="60">
        <f t="shared" si="1"/>
        <v>130620</v>
      </c>
      <c r="I25" s="60">
        <f t="shared" si="1"/>
        <v>149280</v>
      </c>
      <c r="J25" s="60">
        <f t="shared" si="1"/>
        <v>167940</v>
      </c>
      <c r="K25" s="60">
        <f t="shared" si="1"/>
        <v>192820</v>
      </c>
      <c r="L25" s="60">
        <f t="shared" si="1"/>
        <v>211480</v>
      </c>
      <c r="M25" s="60">
        <f t="shared" si="1"/>
        <v>230140</v>
      </c>
      <c r="N25" s="60">
        <f t="shared" si="1"/>
        <v>248800</v>
      </c>
    </row>
    <row r="26" spans="1:14" ht="14.25" thickBot="1">
      <c r="A26" s="39"/>
      <c r="B26" s="40" t="s">
        <v>15</v>
      </c>
      <c r="C26" s="52"/>
      <c r="D26" s="53"/>
      <c r="E26" s="42">
        <f>SUM(E21:E25)</f>
        <v>1044503</v>
      </c>
      <c r="F26" s="42">
        <f aca="true" t="shared" si="2" ref="F26:N26">SUM(F21:F25)</f>
        <v>1063163</v>
      </c>
      <c r="G26" s="42">
        <f t="shared" si="2"/>
        <v>1081823</v>
      </c>
      <c r="H26" s="42">
        <f t="shared" si="2"/>
        <v>1100483</v>
      </c>
      <c r="I26" s="42">
        <f t="shared" si="2"/>
        <v>1119143</v>
      </c>
      <c r="J26" s="42">
        <f t="shared" si="2"/>
        <v>1137803</v>
      </c>
      <c r="K26" s="42">
        <f t="shared" si="2"/>
        <v>1162683</v>
      </c>
      <c r="L26" s="42">
        <f t="shared" si="2"/>
        <v>1181343</v>
      </c>
      <c r="M26" s="42">
        <f t="shared" si="2"/>
        <v>1200003</v>
      </c>
      <c r="N26" s="42">
        <f t="shared" si="2"/>
        <v>1218663</v>
      </c>
    </row>
    <row r="27" spans="1:14" ht="13.5">
      <c r="A27" s="21"/>
      <c r="B27" s="21"/>
      <c r="C27" s="21"/>
      <c r="D27" s="21"/>
      <c r="E27" s="44"/>
      <c r="F27" s="44"/>
      <c r="G27" s="44"/>
      <c r="H27" s="44"/>
      <c r="I27" s="44"/>
      <c r="J27" s="44"/>
      <c r="K27" s="44"/>
      <c r="L27" s="44"/>
      <c r="M27" s="44"/>
      <c r="N27" s="44"/>
    </row>
    <row r="28" spans="1:14" ht="13.5">
      <c r="A28" s="54" t="s">
        <v>16</v>
      </c>
      <c r="B28" s="21"/>
      <c r="C28" s="21"/>
      <c r="D28" s="21"/>
      <c r="E28" s="44"/>
      <c r="F28" s="44"/>
      <c r="G28" s="44"/>
      <c r="H28" s="44"/>
      <c r="I28" s="44"/>
      <c r="J28" s="44"/>
      <c r="K28" s="44"/>
      <c r="L28" s="44"/>
      <c r="M28" s="44"/>
      <c r="N28" s="44"/>
    </row>
    <row r="29" spans="1:14" ht="31.5" customHeight="1">
      <c r="A29" s="68" t="s">
        <v>34</v>
      </c>
      <c r="B29" s="68"/>
      <c r="C29" s="68"/>
      <c r="D29" s="68"/>
      <c r="E29" s="68"/>
      <c r="F29" s="68"/>
      <c r="G29" s="68"/>
      <c r="H29" s="68"/>
      <c r="I29" s="68"/>
      <c r="J29" s="61"/>
      <c r="K29" s="61"/>
      <c r="L29" s="61"/>
      <c r="M29" s="61"/>
      <c r="N29" s="61"/>
    </row>
    <row r="30" spans="1:14" ht="12.75" customHeight="1" hidden="1">
      <c r="A30" s="61"/>
      <c r="B30" s="61"/>
      <c r="C30" s="61"/>
      <c r="D30" s="61"/>
      <c r="E30" s="61"/>
      <c r="F30" s="61"/>
      <c r="G30" s="61"/>
      <c r="H30" s="61"/>
      <c r="I30" s="61"/>
      <c r="J30" s="61"/>
      <c r="K30" s="61"/>
      <c r="L30" s="61"/>
      <c r="M30" s="61"/>
      <c r="N30" s="61"/>
    </row>
    <row r="31" spans="1:14" ht="12.75" customHeight="1" hidden="1">
      <c r="A31" s="61"/>
      <c r="B31" s="61"/>
      <c r="C31" s="61"/>
      <c r="D31" s="61"/>
      <c r="E31" s="61"/>
      <c r="F31" s="61"/>
      <c r="G31" s="61"/>
      <c r="H31" s="61"/>
      <c r="I31" s="61"/>
      <c r="J31" s="61"/>
      <c r="K31" s="61"/>
      <c r="L31" s="61"/>
      <c r="M31" s="61"/>
      <c r="N31" s="61"/>
    </row>
    <row r="32" spans="1:14" ht="31.5" customHeight="1">
      <c r="A32" s="68" t="s">
        <v>39</v>
      </c>
      <c r="B32" s="68"/>
      <c r="C32" s="68"/>
      <c r="D32" s="68"/>
      <c r="E32" s="68"/>
      <c r="F32" s="68"/>
      <c r="G32" s="68"/>
      <c r="H32" s="68"/>
      <c r="I32" s="68"/>
      <c r="J32" s="62"/>
      <c r="K32" s="62"/>
      <c r="L32" s="62"/>
      <c r="M32" s="62"/>
      <c r="N32" s="62"/>
    </row>
    <row r="33" spans="1:14" ht="0.75" customHeight="1">
      <c r="A33" s="55"/>
      <c r="E33" s="56">
        <v>311000</v>
      </c>
      <c r="F33" s="56">
        <v>311000</v>
      </c>
      <c r="G33" s="56">
        <v>311000</v>
      </c>
      <c r="H33" s="56">
        <v>311000</v>
      </c>
      <c r="I33" s="56">
        <v>311000</v>
      </c>
      <c r="J33" s="56">
        <v>311000</v>
      </c>
      <c r="K33" s="56">
        <v>311000</v>
      </c>
      <c r="L33" s="56">
        <v>311000</v>
      </c>
      <c r="M33" s="56">
        <v>311000</v>
      </c>
      <c r="N33" s="56">
        <v>311000</v>
      </c>
    </row>
    <row r="34" spans="1:9" ht="34.5" customHeight="1">
      <c r="A34" s="68" t="s">
        <v>40</v>
      </c>
      <c r="B34" s="68"/>
      <c r="C34" s="68"/>
      <c r="D34" s="68"/>
      <c r="E34" s="68"/>
      <c r="F34" s="68"/>
      <c r="G34" s="68"/>
      <c r="H34" s="68"/>
      <c r="I34" s="68"/>
    </row>
    <row r="35" spans="1:9" ht="20.25" customHeight="1">
      <c r="A35" s="68" t="s">
        <v>33</v>
      </c>
      <c r="B35" s="68"/>
      <c r="C35" s="68"/>
      <c r="D35" s="68"/>
      <c r="E35" s="68"/>
      <c r="F35" s="68"/>
      <c r="G35" s="68"/>
      <c r="H35" s="68"/>
      <c r="I35" s="68"/>
    </row>
    <row r="52" ht="12.75">
      <c r="F52" s="63"/>
    </row>
    <row r="53" ht="12.75">
      <c r="F53" s="63"/>
    </row>
  </sheetData>
  <mergeCells count="4">
    <mergeCell ref="A34:I34"/>
    <mergeCell ref="A29:I29"/>
    <mergeCell ref="A32:I32"/>
    <mergeCell ref="A35:I35"/>
  </mergeCells>
  <printOptions/>
  <pageMargins left="0.2" right="0.17" top="1" bottom="1" header="0.5" footer="0.5"/>
  <pageSetup fitToHeight="1" fitToWidth="1" horizontalDpi="600" verticalDpi="600" orientation="landscape" paperSize="5"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voightl</dc:creator>
  <cp:keywords/>
  <dc:description/>
  <cp:lastModifiedBy>Angel Allende-Foss</cp:lastModifiedBy>
  <cp:lastPrinted>2005-02-15T18:25:35Z</cp:lastPrinted>
  <dcterms:created xsi:type="dcterms:W3CDTF">2004-05-21T15:44:12Z</dcterms:created>
  <dcterms:modified xsi:type="dcterms:W3CDTF">2005-02-17T16:40:08Z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936824205</vt:i4>
  </property>
  <property fmtid="{D5CDD505-2E9C-101B-9397-08002B2CF9AE}" pid="3" name="_EmailSubject">
    <vt:lpwstr>Timber Tax</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-1676635720</vt:i4>
  </property>
  <property fmtid="{D5CDD505-2E9C-101B-9397-08002B2CF9AE}" pid="7" name="_ReviewingToolsShownOnce">
    <vt:lpwstr/>
  </property>
</Properties>
</file>