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65416" yWindow="65416" windowWidth="29040" windowHeight="15720" activeTab="0"/>
  </bookViews>
  <sheets>
    <sheet name="AttachA" sheetId="1" r:id="rId1"/>
  </sheet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w1" hidden="1">{"cxtransfer",#N/A,FALSE,"ReorgRevisted"}</definedName>
    <definedName name="_w2" hidden="1">{"cxtransfer",#N/A,FALSE,"ReorgRevisted"}</definedName>
    <definedName name="a" hidden="1">{"cxtransfer",#N/A,FALSE,"ReorgRevisted"}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S2DocOpenMode" hidden="1">"AS2DocumentEdit"</definedName>
    <definedName name="AS2NamedRange" hidden="1">5</definedName>
    <definedName name="AS2ReportLS" hidden="1">1</definedName>
    <definedName name="AS2SyncStepLS" hidden="1">0</definedName>
    <definedName name="AS2TickmarkLS" hidden="1">#REF!</definedName>
    <definedName name="AS2VersionLS" hidden="1">300</definedName>
    <definedName name="asfda" hidden="1">{"NonWhole",#N/A,FALSE,"ReorgRevisted"}</definedName>
    <definedName name="av" hidden="1">{"NonWhole",#N/A,FALSE,"ReorgRevisted"}</definedName>
    <definedName name="b" hidden="1">{"cxtransfer",#N/A,FALSE,"ReorgRevisted"}</definedName>
    <definedName name="BG_Del" hidden="1">15</definedName>
    <definedName name="BG_Ins" hidden="1">4</definedName>
    <definedName name="BG_Mod" hidden="1">6</definedName>
    <definedName name="bt" hidden="1">{"Dis",#N/A,FALSE,"ReorgRevisted"}</definedName>
    <definedName name="BTT" hidden="1">{"NonWhole",#N/A,FALSE,"ReorgRevisted"}</definedName>
    <definedName name="BudgetFinancialPlan" hidden="1">{"cxtransfer",#N/A,FALSE,"ReorgRevisted"}</definedName>
    <definedName name="BudgetFinPlan" hidden="1">{"cxtransfer",#N/A,FALSE,"ReorgRevisted"}</definedName>
    <definedName name="cc" hidden="1">{"NonWhole",#N/A,FALSE,"ReorgRevisted"}</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riminal" hidden="1">{"NonWhole",#N/A,FALSE,"ReorgRevisted"}</definedName>
    <definedName name="cxs" hidden="1">{"Whole",#N/A,FALSE,"ReorgRevisted"}</definedName>
    <definedName name="d" hidden="1">{"NonWhole",#N/A,FALSE,"ReorgRevisted"}</definedName>
    <definedName name="ddd.ext" hidden="1">{"NonWhole",#N/A,FALSE,"ReorgRevisted"}</definedName>
    <definedName name="donya" hidden="1">{"Whole",#N/A,FALSE,"ReorgRevisted"}</definedName>
    <definedName name="e" hidden="1">{"Whole",#N/A,FALSE,"ReorgRevisted"}</definedName>
    <definedName name="efg" hidden="1">{"cxtransfer",#N/A,FALSE,"ReorgRevisted"}</definedName>
    <definedName name="FinPlan" hidden="1">{"Whole",#N/A,FALSE,"ReorgRevisted"}</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r" hidden="1">{"NonWhole",#N/A,FALSE,"ReorgRevisted"}</definedName>
    <definedName name="FS" hidden="1">{"Dis",#N/A,FALSE,"ReorgRevisted"}</definedName>
    <definedName name="gg" hidden="1">{"Dis",#N/A,FALSE,"ReorgRevisted"}</definedName>
    <definedName name="HazWaste" hidden="1">{"cxtransfer",#N/A,FALSE,"ReorgRevisted"}</definedName>
    <definedName name="iii" hidden="1">{"Dis",#N/A,FALSE,"ReorgRevisted"}</definedName>
    <definedName name="inn" hidden="1">{"NonWhole",#N/A,FALSE,"ReorgRevisted"}</definedName>
    <definedName name="k" hidden="1">{"NonWhole",#N/A,FALSE,"ReorgRevisted"}</definedName>
    <definedName name="kk" hidden="1">{"cxtransfer",#N/A,FALSE,"ReorgRevisted"}</definedName>
    <definedName name="mental" hidden="1">{"NonWhole",#N/A,FALSE,"ReorgRevisted"}</definedName>
    <definedName name="ob" hidden="1">{"cxtransfer",#N/A,FALSE,"ReorgRevisted"}</definedName>
    <definedName name="p" hidden="1">{"Dis",#N/A,FALSE,"ReorgRevisted"}</definedName>
    <definedName name="qqq" hidden="1">{"Dis",#N/A,FALSE,"ReorgRevisted"}</definedName>
    <definedName name="qqqqq" hidden="1">{"Dis",#N/A,FALSE,"ReorgRevisted"}</definedName>
    <definedName name="re" hidden="1">{"Dis",#N/A,FALSE,"ReorgRevisted"}</definedName>
    <definedName name="rename" hidden="1">{"NonWhole",#N/A,FALSE,"ReorgRevisted"}</definedName>
    <definedName name="rod" hidden="1">{"NonWhole",#N/A,FALSE,"ReorgRevisted"}</definedName>
    <definedName name="sad" hidden="1">{"NonWhole",#N/A,FALSE,"ReorgRevisted"}</definedName>
    <definedName name="sdd" hidden="1">{"NonWhole",#N/A,FALSE,"ReorgRevisted"}</definedName>
    <definedName name="sick.sick" hidden="1">{"Whole",#N/A,FALSE,"ReorgRevisted"}</definedName>
    <definedName name="sod" hidden="1">{"NonWhole",#N/A,FALSE,"ReorgRevisted"}</definedName>
    <definedName name="steps" hidden="1">{"cxtransfer",#N/A,FALSE,"ReorgRevisted"}</definedName>
    <definedName name="TextRefCopyRangeCount" hidden="1">108</definedName>
    <definedName name="v" hidden="1">{"cxtransfer",#N/A,FALSE,"ReorgRevisted"}</definedName>
    <definedName name="w" hidden="1">{"Dis",#N/A,FALSE,"ReorgRevisted"}</definedName>
    <definedName name="wa" hidden="1">{"Dis",#N/A,FALSE,"ReorgRevisted"}</definedName>
    <definedName name="waa" hidden="1">{"Dis",#N/A,FALSE,"ReorgRevisted"}</definedName>
    <definedName name="wrn.Aging._.and._.Trend._.Analysis." hidden="1">{#N/A,#N/A,FALSE,"Aging Summary";#N/A,#N/A,FALSE,"Ratio Analysis";#N/A,#N/A,FALSE,"Test 120 Day Accts";#N/A,#N/A,FALSE,"Tickmarks"}</definedName>
    <definedName name="wrn.Council._.Packet." hidden="1">{"First",#N/A,TRUE,"Wk Fin Plan";#N/A,#N/A,TRUE,"Crosswalk";#N/A,#N/A,TRUE,"Fund Balance Reserve";"Project List",#N/A,TRUE,"CIP Carryover List"}</definedName>
    <definedName name="wrn.CX." hidden="1">{"cxtransfer",#N/A,FALSE,"ReorgRevisted"}</definedName>
    <definedName name="wrn.FinPlan." hidden="1">{"Second",#N/A,FALSE,"Wk Fin Plan";"First",#N/A,FALSE,"Wk Fin Plan"}</definedName>
    <definedName name="wrn.NonWholeReport." hidden="1">{"NonWhole",#N/A,FALSE,"ReorgRevisted"}</definedName>
    <definedName name="wrn.Project._.List." hidden="1">{"Project List",#N/A,FALSE,"CIP Carryover List";"Summary",#N/A,FALSE,"CIP Carryover List"}</definedName>
    <definedName name="wrn.RprtDis." hidden="1">{"Dis",#N/A,FALSE,"ReorgRevisted"}</definedName>
    <definedName name="wrn.Summary." hidden="1">{"Summary",#N/A,TRUE,"1991 Actuals";"Summary",#N/A,TRUE,"1992 Actuals";"Summary",#N/A,TRUE,"1993 Actuals";"Summary",#N/A,TRUE,"1994 Adopted";"Summary",#N/A,TRUE,"1994 Revised";"Summary",#N/A,TRUE,"1995 Est";"Summary",#N/A,TRUE,"1996 Est";"Summary",#N/A,TRUE,"1997 Est"}</definedName>
    <definedName name="wrn.WholeReport." hidden="1">{"Whole",#N/A,FALSE,"ReorgRevisted"}</definedName>
    <definedName name="wrn.ZIndirect." hidden="1">{"Indirect91",#N/A,TRUE,"1991 Actuals";"indirect92",#N/A,TRUE,"1992 Actuals";"indirect93",#N/A,TRUE,"1993 Actuals";"indirect94a",#N/A,TRUE,"1994 Adopted";"indirect94r",#N/A,TRUE,"1994 Revised"}</definedName>
    <definedName name="ws" hidden="1">{"Dis",#N/A,FALSE,"ReorgRevisted"}</definedName>
    <definedName name="wsn.cx" hidden="1">{"cxtransfer",#N/A,FALSE,"ReorgRevisted"}</definedName>
    <definedName name="x" hidden="1">{"cxtransfer",#N/A,FALSE,"ReorgRevisted"}</definedName>
    <definedName name="xls" hidden="1">{"cxtransfer",#N/A,FALSE,"ReorgRevisted"}</definedName>
    <definedName name="XREF_COLUMN_3" hidden="1">#REF!</definedName>
    <definedName name="XRefColumnsCount" hidden="1">3</definedName>
    <definedName name="XRefCopy3" hidden="1">#REF!</definedName>
    <definedName name="XRefCopy4" hidden="1">#REF!</definedName>
    <definedName name="XRefCopyRangeCount" hidden="1">4</definedName>
    <definedName name="XRefPasteRangeCount" hidden="1">3</definedName>
    <definedName name="xxx" hidden="1">{"Dis",#N/A,FALSE,"ReorgRevisted"}</definedName>
    <definedName name="y" hidden="1">{"cxtransfer",#N/A,FALSE,"ReorgRevisted"}</definedName>
    <definedName name="yes" hidden="1">{"Dis",#N/A,FALSE,"ReorgRevisted"}</definedName>
    <definedName name="za" hidden="1">{"cxtransfer",#N/A,FALSE,"ReorgRevisted"}</definedName>
    <definedName name="zz" hidden="1">{"Dis",#N/A,FALSE,"ReorgRevisted"}</definedName>
    <definedName name="zzz" hidden="1">{"cxtransfer",#N/A,FALSE,"ReorgRevisted"}</definedName>
  </definedNames>
  <calcPr calcId="191028" iterate="1" iterateCount="151"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<sst xmlns="http://schemas.openxmlformats.org/spreadsheetml/2006/main" count="71" uniqueCount="60">
  <si>
    <t>King County WTD - Sewer Rate Financial Model</t>
  </si>
  <si>
    <t>Wastewater Treatment Division</t>
  </si>
  <si>
    <t>Actual</t>
  </si>
  <si>
    <t>Budget</t>
  </si>
  <si>
    <t>Rate Proposal</t>
  </si>
  <si>
    <t>Projected</t>
  </si>
  <si>
    <t>X</t>
  </si>
  <si>
    <t>Attachment A - Financial Forecast</t>
  </si>
  <si>
    <t>Operating Financial Forecast - 4611 ($ '000)</t>
  </si>
  <si>
    <t>Monthly Sewer Rate</t>
  </si>
  <si>
    <t>Rate Increase</t>
  </si>
  <si>
    <t>Residential Customer Equivalents (RCEs)</t>
  </si>
  <si>
    <t>Revenue</t>
  </si>
  <si>
    <r>
      <t>Sewer Rate</t>
    </r>
    <r>
      <rPr>
        <vertAlign val="superscript"/>
        <sz val="9.5"/>
        <rFont val="Calibri"/>
        <family val="2"/>
        <scheme val="minor"/>
      </rPr>
      <t xml:space="preserve">1 </t>
    </r>
  </si>
  <si>
    <t>Capacity Charge</t>
  </si>
  <si>
    <t>Industrial Waste</t>
  </si>
  <si>
    <t>Resource Recovery</t>
  </si>
  <si>
    <t>Other Income</t>
  </si>
  <si>
    <t>Investment Income</t>
  </si>
  <si>
    <t>Use (Transfer to) Rate Stabilization Reserve</t>
  </si>
  <si>
    <t>Total - Revenue</t>
  </si>
  <si>
    <t xml:space="preserve">Expenditures &amp; Transfers </t>
  </si>
  <si>
    <t>O&amp;M Expenses</t>
  </si>
  <si>
    <t>Existing Debt Service</t>
  </si>
  <si>
    <t>New Debt Service</t>
  </si>
  <si>
    <t>Debt Retirement/ Defeasance Use of Cash</t>
  </si>
  <si>
    <t>Minimum Operating Reserve Contribution</t>
  </si>
  <si>
    <t>Total - Expenditures &amp; Transfers</t>
  </si>
  <si>
    <t xml:space="preserve">Net Cash Flow </t>
  </si>
  <si>
    <t xml:space="preserve">Beginning Balance </t>
  </si>
  <si>
    <t>Net Cash Flow</t>
  </si>
  <si>
    <t>Policy Cash-Funded Capital (Transfer to Capital Fund)</t>
  </si>
  <si>
    <r>
      <t>Ending Balance</t>
    </r>
    <r>
      <rPr>
        <vertAlign val="superscript"/>
        <sz val="11"/>
        <rFont val="Calibri"/>
        <family val="2"/>
        <scheme val="minor"/>
      </rPr>
      <t>2</t>
    </r>
  </si>
  <si>
    <t>Ending Reserve Balances</t>
  </si>
  <si>
    <t>Water Quality Operating Liquidity Reserve</t>
  </si>
  <si>
    <t>Rate Stabilization Reserve Account</t>
  </si>
  <si>
    <t xml:space="preserve">Debt Service Coverage - Parity Bonds (Senior Lien) </t>
  </si>
  <si>
    <t>Debt Service Coverage - All-In Debt Service</t>
  </si>
  <si>
    <r>
      <rPr>
        <vertAlign val="superscript"/>
        <sz val="11"/>
        <rFont val="Calibri"/>
        <family val="2"/>
        <scheme val="minor"/>
      </rPr>
      <t>1</t>
    </r>
    <r>
      <rPr>
        <sz val="11"/>
        <rFont val="Calibri"/>
        <family val="2"/>
        <scheme val="minor"/>
      </rPr>
      <t>Sewer rate revenue includes a billing adj. of $1.1m</t>
    </r>
  </si>
  <si>
    <r>
      <t>2</t>
    </r>
    <r>
      <rPr>
        <sz val="11"/>
        <rFont val="Calibri"/>
        <family val="2"/>
        <scheme val="minor"/>
      </rPr>
      <t>Difference between 2023 ending balance and 2024 beginning balance driven by reconciliation of cash and accrual, timing of transfers between funds</t>
    </r>
  </si>
  <si>
    <t>Capital Funding Forecast - 3611 &amp; 3612 ($ '000)</t>
  </si>
  <si>
    <t>Beginning Balance</t>
  </si>
  <si>
    <t>WIFIA Proceeds</t>
  </si>
  <si>
    <t>State Loan Proceeds</t>
  </si>
  <si>
    <t>Variable Rate Debt Proceeds</t>
  </si>
  <si>
    <t>Commercial Paper / Interim Financing</t>
  </si>
  <si>
    <t>Retirement of Interim Financing</t>
  </si>
  <si>
    <t>Net Bond Proceeds</t>
  </si>
  <si>
    <t xml:space="preserve">Debt Reserve Contribution/(Requirement) </t>
  </si>
  <si>
    <t>Grants, Settlements, and Other</t>
  </si>
  <si>
    <t>Capital Expenditures</t>
  </si>
  <si>
    <t>Ending Balance Before Transfers</t>
  </si>
  <si>
    <t>Year-end Transfers from Operating Fund</t>
  </si>
  <si>
    <t>Ending Balance</t>
  </si>
  <si>
    <t>Capital Liquidity Reserve</t>
  </si>
  <si>
    <t>Emergency Capital Reserve</t>
  </si>
  <si>
    <t>Revenue Bonds Reserve Account</t>
  </si>
  <si>
    <t>State Revolving Fund Reserve Account</t>
  </si>
  <si>
    <t xml:space="preserve">Note: Bond covenants are written to allow that in any given year, use of the Rates Stabilization Reserve can be recognized as revenue eligible for inclusion in the bond coverage calculation. In years that WTD contributes to this reserve, that portion of revenue is deducted from the revenue basis for calculating bond coverage. This allows WTD to use reserves to smooth rate increases and otherwise manage rate levels without compromising the ability to meet annual bond coverage targets. </t>
  </si>
  <si>
    <t>Ordinance 19782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</si>
</sst>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
    <numFmt numFmtId="166" formatCode="&quot;$&quot;#,##0.00;\-&quot;$&quot;#,##0.00"/>
    <numFmt numFmtId="167" formatCode="_(* #,##0_);_(* \(#,##0\);_(* &quot;-&quot;??_);_(@_)"/>
    <numFmt numFmtId="168" formatCode="_(&quot;$&quot;* #,##0_);_(&quot;$&quot;* \(#,##0\);_(&quot;$&quot;* &quot;-&quot;??_);_(@_)"/>
    <numFmt numFmtId="169" formatCode="#,##0;\(#,##0\)"/>
    <numFmt numFmtId="170" formatCode="0.00\x"/>
  </numFmts>
  <fonts count="12">
    <font>
      <sz val="10"/>
      <color theme="1"/>
      <name val="Arial"/>
      <family val="2"/>
    </font>
    <font>
      <sz val="10"/>
      <name val="Arial"/>
      <family val="2"/>
    </font>
    <font>
      <sz val="11"/>
      <color theme="1"/>
      <name val="Calibri"/>
      <family val="2"/>
      <scheme val="minor"/>
    </font>
    <font>
      <b/>
      <sz val="11"/>
      <color theme="0"/>
      <name val="Calibri"/>
      <family val="2"/>
      <scheme val="minor"/>
    </font>
    <font>
      <sz val="11"/>
      <color theme="0"/>
      <name val="Calibri"/>
      <family val="2"/>
      <scheme val="minor"/>
    </font>
    <font>
      <b/>
      <sz val="11"/>
      <color rgb="FF9BE5E9"/>
      <name val="Calibri"/>
      <family val="2"/>
      <scheme val="minor"/>
    </font>
    <font>
      <sz val="11"/>
      <color rgb="FF9BE5E9"/>
      <name val="Calibri"/>
      <family val="2"/>
      <scheme val="minor"/>
    </font>
    <font>
      <sz val="11"/>
      <name val="Calibri"/>
      <family val="2"/>
      <scheme val="minor"/>
    </font>
    <font>
      <b/>
      <sz val="11"/>
      <name val="Calibri"/>
      <family val="2"/>
      <scheme val="minor"/>
    </font>
    <font>
      <vertAlign val="superscript"/>
      <sz val="9.5"/>
      <name val="Calibri"/>
      <family val="2"/>
      <scheme val="minor"/>
    </font>
    <font>
      <vertAlign val="superscript"/>
      <sz val="11"/>
      <name val="Calibri"/>
      <family val="2"/>
      <scheme val="minor"/>
    </font>
    <font>
      <i/>
      <sz val="11"/>
      <color theme="1" tint="0.24998000264167786"/>
      <name val="Calibri"/>
      <family val="2"/>
      <scheme val="minor"/>
    </font>
  </fonts>
  <fills count="4">
    <fill>
      <patternFill/>
    </fill>
    <fill>
      <patternFill patternType="gray125"/>
    </fill>
    <fill>
      <patternFill patternType="solid">
        <fgColor theme="3"/>
        <bgColor indexed="64"/>
      </patternFill>
    </fill>
    <fill>
      <patternFill patternType="solid">
        <fgColor theme="4" tint="-0.4999699890613556"/>
        <bgColor indexed="64"/>
      </patternFill>
    </fill>
  </fills>
  <borders count="12">
    <border>
      <left/>
      <right/>
      <top/>
      <bottom/>
      <diagonal/>
    </border>
    <border>
      <left/>
      <right style="medium">
        <color theme="3"/>
      </right>
      <top/>
      <bottom/>
    </border>
    <border>
      <left/>
      <right/>
      <top/>
      <bottom style="medium">
        <color theme="3"/>
      </bottom>
    </border>
    <border>
      <left style="medium">
        <color theme="3"/>
      </left>
      <right/>
      <top style="medium">
        <color theme="3"/>
      </top>
      <bottom/>
    </border>
    <border>
      <left/>
      <right/>
      <top style="medium">
        <color theme="3"/>
      </top>
      <bottom/>
    </border>
    <border>
      <left/>
      <right style="medium">
        <color theme="3"/>
      </right>
      <top style="medium">
        <color theme="3"/>
      </top>
      <bottom/>
    </border>
    <border>
      <left style="medium"/>
      <right/>
      <top/>
      <bottom/>
    </border>
    <border>
      <left style="medium">
        <color theme="3"/>
      </left>
      <right/>
      <top/>
      <bottom/>
    </border>
    <border>
      <left/>
      <right/>
      <top style="thin"/>
      <bottom/>
    </border>
    <border>
      <left/>
      <right/>
      <top/>
      <bottom style="thin"/>
    </border>
    <border>
      <left style="medium">
        <color theme="3"/>
      </left>
      <right/>
      <top/>
      <bottom style="medium">
        <color theme="3"/>
      </bottom>
    </border>
    <border>
      <left/>
      <right style="medium">
        <color theme="3"/>
      </right>
      <top/>
      <bottom style="medium">
        <color theme="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44" fontId="2"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5" fillId="2" borderId="0" xfId="0" applyFont="1" applyFill="1" applyAlignment="1">
      <alignment vertical="center"/>
    </xf>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0" fontId="6" fillId="2" borderId="0" xfId="0" applyFont="1" applyFill="1" applyAlignment="1">
      <alignment vertical="center"/>
    </xf>
    <xf numFmtId="0" fontId="4" fillId="0" borderId="0" xfId="0" applyFont="1" applyAlignment="1">
      <alignment horizontal="center" vertical="center"/>
    </xf>
    <xf numFmtId="0" fontId="2" fillId="0" borderId="0" xfId="20" applyAlignment="1">
      <alignment vertical="center"/>
      <protection/>
    </xf>
    <xf numFmtId="39" fontId="7" fillId="0" borderId="0" xfId="21" applyNumberFormat="1" applyFont="1" applyAlignment="1">
      <alignment vertical="center"/>
    </xf>
    <xf numFmtId="39" fontId="7" fillId="0" borderId="0" xfId="21" applyNumberFormat="1" applyFont="1" applyBorder="1" applyAlignment="1">
      <alignment vertical="center"/>
    </xf>
    <xf numFmtId="0" fontId="3" fillId="3" borderId="0" xfId="0" applyFont="1" applyFill="1" applyAlignment="1">
      <alignment horizontal="center" vertical="center"/>
    </xf>
    <xf numFmtId="0" fontId="3" fillId="3" borderId="1" xfId="0" applyFont="1" applyFill="1" applyBorder="1" applyAlignment="1">
      <alignment horizontal="center" vertical="center"/>
    </xf>
    <xf numFmtId="0" fontId="2" fillId="0" borderId="0" xfId="0" applyFont="1" applyAlignment="1">
      <alignment vertical="center"/>
    </xf>
    <xf numFmtId="37" fontId="7" fillId="0" borderId="0" xfId="20" applyNumberFormat="1" applyFont="1" applyAlignment="1">
      <alignment horizontal="left" vertical="center"/>
      <protection/>
    </xf>
    <xf numFmtId="10" fontId="7" fillId="0" borderId="0" xfId="22" applyNumberFormat="1" applyFont="1" applyBorder="1" applyAlignment="1">
      <alignment vertical="center"/>
    </xf>
    <xf numFmtId="164" fontId="7" fillId="0" borderId="0" xfId="22" applyNumberFormat="1" applyFont="1" applyBorder="1" applyAlignment="1">
      <alignment vertical="center"/>
    </xf>
    <xf numFmtId="164" fontId="7" fillId="0" borderId="2" xfId="22" applyNumberFormat="1" applyFont="1" applyBorder="1" applyAlignment="1">
      <alignment vertical="center"/>
    </xf>
    <xf numFmtId="0" fontId="5" fillId="2" borderId="3" xfId="20" applyFont="1" applyFill="1" applyBorder="1" applyAlignment="1">
      <alignment horizontal="left" vertical="center"/>
      <protection/>
    </xf>
    <xf numFmtId="165" fontId="6" fillId="2" borderId="4" xfId="20" applyNumberFormat="1" applyFont="1" applyFill="1" applyBorder="1" applyAlignment="1">
      <alignment horizontal="center" vertical="center"/>
      <protection/>
    </xf>
    <xf numFmtId="165" fontId="6" fillId="2" borderId="5" xfId="20" applyNumberFormat="1" applyFont="1" applyFill="1" applyBorder="1" applyAlignment="1">
      <alignment horizontal="center" vertical="center"/>
      <protection/>
    </xf>
    <xf numFmtId="0" fontId="5" fillId="0" borderId="6" xfId="0" applyFont="1" applyBorder="1" applyAlignment="1">
      <alignment vertical="center"/>
    </xf>
    <xf numFmtId="0" fontId="5" fillId="0" borderId="0" xfId="0" applyFont="1" applyAlignment="1">
      <alignment horizontal="center" vertical="center"/>
    </xf>
    <xf numFmtId="0" fontId="5" fillId="0" borderId="1" xfId="0" applyFont="1" applyBorder="1" applyAlignment="1">
      <alignment horizontal="center" vertical="center"/>
    </xf>
    <xf numFmtId="166" fontId="7" fillId="0" borderId="7" xfId="23" applyNumberFormat="1" applyFont="1" applyBorder="1" applyAlignment="1">
      <alignment horizontal="left" vertical="center"/>
    </xf>
    <xf numFmtId="7" fontId="2" fillId="0" borderId="0" xfId="0" applyNumberFormat="1" applyFont="1" applyAlignment="1">
      <alignment vertical="center"/>
    </xf>
    <xf numFmtId="7" fontId="2" fillId="0" borderId="1" xfId="0" applyNumberFormat="1" applyFont="1" applyBorder="1" applyAlignment="1">
      <alignment vertical="center"/>
    </xf>
    <xf numFmtId="37" fontId="7" fillId="0" borderId="7" xfId="20" applyNumberFormat="1" applyFont="1" applyBorder="1" applyAlignment="1">
      <alignment horizontal="left" vertical="center"/>
      <protection/>
    </xf>
    <xf numFmtId="10" fontId="7" fillId="0" borderId="1" xfId="22" applyNumberFormat="1" applyFont="1" applyBorder="1" applyAlignment="1">
      <alignment vertical="center"/>
    </xf>
    <xf numFmtId="43" fontId="7" fillId="0" borderId="0" xfId="24" applyFont="1" applyBorder="1" applyAlignment="1">
      <alignment vertical="center"/>
    </xf>
    <xf numFmtId="37" fontId="7" fillId="0" borderId="0" xfId="20" applyNumberFormat="1" applyFont="1" applyAlignment="1">
      <alignment vertical="center"/>
      <protection/>
    </xf>
    <xf numFmtId="37" fontId="7" fillId="0" borderId="1" xfId="20" applyNumberFormat="1" applyFont="1" applyBorder="1" applyAlignment="1">
      <alignment vertical="center"/>
      <protection/>
    </xf>
    <xf numFmtId="37" fontId="8" fillId="0" borderId="7" xfId="20" applyNumberFormat="1" applyFont="1" applyBorder="1" applyAlignment="1">
      <alignment horizontal="left" vertical="center"/>
      <protection/>
    </xf>
    <xf numFmtId="167" fontId="7" fillId="0" borderId="0" xfId="24" applyNumberFormat="1" applyFont="1" applyBorder="1" applyAlignment="1">
      <alignment vertical="center"/>
    </xf>
    <xf numFmtId="164" fontId="7" fillId="0" borderId="0" xfId="24" applyNumberFormat="1" applyFont="1" applyAlignment="1">
      <alignment vertical="center"/>
    </xf>
    <xf numFmtId="167" fontId="7" fillId="0" borderId="1" xfId="24" applyNumberFormat="1" applyFont="1" applyBorder="1" applyAlignment="1">
      <alignment vertical="center"/>
    </xf>
    <xf numFmtId="37" fontId="7" fillId="0" borderId="7" xfId="20" applyNumberFormat="1" applyFont="1" applyBorder="1" applyAlignment="1">
      <alignment horizontal="left" vertical="center" indent="1"/>
      <protection/>
    </xf>
    <xf numFmtId="168" fontId="7" fillId="0" borderId="0" xfId="21" applyNumberFormat="1" applyFont="1" applyBorder="1" applyAlignment="1">
      <alignment vertical="center"/>
    </xf>
    <xf numFmtId="42" fontId="7" fillId="0" borderId="0" xfId="21" applyNumberFormat="1" applyFont="1" applyBorder="1" applyAlignment="1">
      <alignment vertical="center"/>
    </xf>
    <xf numFmtId="168" fontId="7" fillId="0" borderId="1" xfId="21" applyNumberFormat="1" applyFont="1" applyBorder="1" applyAlignment="1">
      <alignment vertical="center"/>
    </xf>
    <xf numFmtId="167" fontId="7" fillId="0" borderId="0" xfId="25" applyNumberFormat="1" applyFont="1" applyBorder="1" applyAlignment="1">
      <alignment vertical="center"/>
    </xf>
    <xf numFmtId="41" fontId="7" fillId="0" borderId="0" xfId="25" applyNumberFormat="1" applyFont="1" applyBorder="1" applyAlignment="1">
      <alignment vertical="center"/>
    </xf>
    <xf numFmtId="41" fontId="7" fillId="0" borderId="0" xfId="24" applyNumberFormat="1" applyFont="1" applyBorder="1" applyAlignment="1">
      <alignment vertical="center"/>
    </xf>
    <xf numFmtId="167" fontId="7" fillId="0" borderId="1" xfId="25" applyNumberFormat="1" applyFont="1" applyBorder="1" applyAlignment="1">
      <alignment vertical="center"/>
    </xf>
    <xf numFmtId="168" fontId="8" fillId="0" borderId="0" xfId="21" applyNumberFormat="1" applyFont="1" applyBorder="1" applyAlignment="1">
      <alignment vertical="center"/>
    </xf>
    <xf numFmtId="42" fontId="8" fillId="0" borderId="8" xfId="21" applyNumberFormat="1" applyFont="1" applyBorder="1" applyAlignment="1">
      <alignment vertical="center"/>
    </xf>
    <xf numFmtId="168" fontId="8" fillId="0" borderId="1" xfId="21" applyNumberFormat="1" applyFont="1" applyBorder="1" applyAlignment="1">
      <alignment vertical="center"/>
    </xf>
    <xf numFmtId="42" fontId="2" fillId="0" borderId="0" xfId="20" applyNumberFormat="1" applyAlignment="1">
      <alignment vertical="center"/>
      <protection/>
    </xf>
    <xf numFmtId="37" fontId="7" fillId="0" borderId="7" xfId="20" applyNumberFormat="1" applyFont="1" applyBorder="1" applyAlignment="1">
      <alignment vertical="center"/>
      <protection/>
    </xf>
    <xf numFmtId="164" fontId="7" fillId="0" borderId="0" xfId="25" applyNumberFormat="1" applyFont="1" applyBorder="1" applyAlignment="1">
      <alignment vertical="center"/>
    </xf>
    <xf numFmtId="169" fontId="8" fillId="0" borderId="7" xfId="20" applyNumberFormat="1" applyFont="1" applyBorder="1" applyAlignment="1">
      <alignment horizontal="left" vertical="center"/>
      <protection/>
    </xf>
    <xf numFmtId="164" fontId="7" fillId="0" borderId="0" xfId="25" applyNumberFormat="1" applyFont="1" applyAlignment="1">
      <alignment vertical="center"/>
    </xf>
    <xf numFmtId="167" fontId="7" fillId="0" borderId="0" xfId="25" applyNumberFormat="1" applyFont="1" applyAlignment="1">
      <alignment vertical="center"/>
    </xf>
    <xf numFmtId="169" fontId="7" fillId="0" borderId="7" xfId="20" applyNumberFormat="1" applyFont="1" applyBorder="1" applyAlignment="1">
      <alignment horizontal="left" vertical="center" indent="1"/>
      <protection/>
    </xf>
    <xf numFmtId="164" fontId="2" fillId="0" borderId="0" xfId="20" applyNumberFormat="1" applyAlignment="1">
      <alignment vertical="center"/>
      <protection/>
    </xf>
    <xf numFmtId="42" fontId="8" fillId="0" borderId="0" xfId="21" applyNumberFormat="1" applyFont="1" applyBorder="1" applyAlignment="1">
      <alignment vertical="center"/>
    </xf>
    <xf numFmtId="169" fontId="7" fillId="0" borderId="7" xfId="20" applyNumberFormat="1" applyFont="1" applyBorder="1" applyAlignment="1">
      <alignment horizontal="left" vertical="center"/>
      <protection/>
    </xf>
    <xf numFmtId="166" fontId="7" fillId="0" borderId="7" xfId="23" applyNumberFormat="1" applyFont="1" applyBorder="1" applyAlignment="1">
      <alignment horizontal="left" vertical="center" indent="1"/>
    </xf>
    <xf numFmtId="41" fontId="7" fillId="0" borderId="9" xfId="21" applyNumberFormat="1" applyFont="1" applyBorder="1" applyAlignment="1">
      <alignment vertical="center"/>
    </xf>
    <xf numFmtId="42" fontId="7" fillId="0" borderId="0" xfId="21" applyNumberFormat="1" applyFont="1" applyFill="1" applyBorder="1" applyAlignment="1">
      <alignment vertical="center"/>
    </xf>
    <xf numFmtId="39" fontId="8" fillId="0" borderId="7" xfId="20" applyNumberFormat="1" applyFont="1" applyBorder="1" applyAlignment="1">
      <alignment horizontal="left" vertical="center"/>
      <protection/>
    </xf>
    <xf numFmtId="10" fontId="7" fillId="0" borderId="0" xfId="24" applyNumberFormat="1" applyFont="1" applyBorder="1" applyAlignment="1">
      <alignment vertical="center"/>
    </xf>
    <xf numFmtId="43" fontId="7" fillId="0" borderId="1" xfId="24" applyFont="1" applyBorder="1" applyAlignment="1">
      <alignment vertical="center"/>
    </xf>
    <xf numFmtId="39" fontId="7" fillId="0" borderId="7" xfId="20" applyNumberFormat="1" applyFont="1" applyBorder="1" applyAlignment="1">
      <alignment horizontal="left" vertical="center" indent="1"/>
      <protection/>
    </xf>
    <xf numFmtId="42" fontId="7" fillId="0" borderId="0" xfId="24" applyNumberFormat="1" applyFont="1" applyBorder="1" applyAlignment="1">
      <alignment vertical="center"/>
    </xf>
    <xf numFmtId="39" fontId="7" fillId="0" borderId="7" xfId="20" applyNumberFormat="1" applyFont="1" applyBorder="1" applyAlignment="1">
      <alignment horizontal="left" vertical="center"/>
      <protection/>
    </xf>
    <xf numFmtId="170" fontId="7" fillId="0" borderId="0" xfId="24" applyNumberFormat="1" applyFont="1" applyBorder="1" applyAlignment="1">
      <alignment vertical="center"/>
    </xf>
    <xf numFmtId="170" fontId="7" fillId="0" borderId="1" xfId="24" applyNumberFormat="1" applyFont="1" applyBorder="1" applyAlignment="1">
      <alignment vertical="center"/>
    </xf>
    <xf numFmtId="169" fontId="10" fillId="0" borderId="10" xfId="20" applyNumberFormat="1" applyFont="1" applyBorder="1" applyAlignment="1">
      <alignment horizontal="left" vertical="center"/>
      <protection/>
    </xf>
    <xf numFmtId="168" fontId="7" fillId="0" borderId="2" xfId="21" applyNumberFormat="1" applyFont="1" applyBorder="1" applyAlignment="1">
      <alignment vertical="center"/>
    </xf>
    <xf numFmtId="168" fontId="7" fillId="0" borderId="11" xfId="21" applyNumberFormat="1" applyFont="1" applyBorder="1" applyAlignment="1">
      <alignment vertical="center"/>
    </xf>
    <xf numFmtId="169" fontId="7" fillId="0" borderId="0" xfId="20" applyNumberFormat="1" applyFont="1" applyAlignment="1">
      <alignment vertical="center"/>
      <protection/>
    </xf>
    <xf numFmtId="166" fontId="8" fillId="0" borderId="7" xfId="23" applyNumberFormat="1" applyFont="1" applyBorder="1" applyAlignment="1">
      <alignment horizontal="left" vertical="center" indent="1"/>
    </xf>
    <xf numFmtId="41" fontId="8" fillId="0" borderId="0" xfId="21" applyNumberFormat="1" applyFont="1" applyBorder="1" applyAlignment="1">
      <alignment vertical="center"/>
    </xf>
    <xf numFmtId="42" fontId="7" fillId="0" borderId="8" xfId="21" applyNumberFormat="1" applyFont="1" applyBorder="1" applyAlignment="1">
      <alignment vertical="center"/>
    </xf>
    <xf numFmtId="41" fontId="7" fillId="0" borderId="0" xfId="20" applyNumberFormat="1" applyFont="1" applyAlignment="1">
      <alignment vertical="center"/>
      <protection/>
    </xf>
    <xf numFmtId="169" fontId="7" fillId="0" borderId="10" xfId="20" applyNumberFormat="1" applyFont="1" applyBorder="1" applyAlignment="1">
      <alignment horizontal="left" vertical="center" indent="1"/>
      <protection/>
    </xf>
    <xf numFmtId="167" fontId="7" fillId="0" borderId="2" xfId="25" applyNumberFormat="1" applyFont="1" applyBorder="1" applyAlignment="1">
      <alignment vertical="center"/>
    </xf>
    <xf numFmtId="167" fontId="7" fillId="0" borderId="11" xfId="25" applyNumberFormat="1" applyFont="1" applyBorder="1" applyAlignment="1">
      <alignment vertical="center"/>
    </xf>
    <xf numFmtId="169" fontId="7" fillId="0" borderId="0" xfId="20" applyNumberFormat="1" applyFont="1" applyAlignment="1">
      <alignment horizontal="left" vertical="center"/>
      <protection/>
    </xf>
    <xf numFmtId="0" fontId="11" fillId="0" borderId="0" xfId="0" applyFont="1" applyAlignment="1">
      <alignment vertical="center"/>
    </xf>
    <xf numFmtId="169" fontId="7" fillId="0" borderId="0" xfId="20" applyNumberFormat="1" applyFont="1" applyAlignment="1">
      <alignment horizontal="centerContinuous" vertical="center" wrapText="1"/>
      <protection/>
    </xf>
    <xf numFmtId="0" fontId="2" fillId="0" borderId="0" xfId="0" applyFont="1" applyAlignment="1">
      <alignment vertical="center"/>
    </xf>
  </cellXfs>
  <cellStyles count="12">
    <cellStyle name="Normal" xfId="0"/>
    <cellStyle name="Percent" xfId="15"/>
    <cellStyle name="Currency" xfId="16"/>
    <cellStyle name="Currency [0]" xfId="17"/>
    <cellStyle name="Comma" xfId="18"/>
    <cellStyle name="Comma [0]" xfId="19"/>
    <cellStyle name="Normal 3" xfId="20"/>
    <cellStyle name="Currency 2" xfId="21"/>
    <cellStyle name="Percent 2" xfId="22"/>
    <cellStyle name="Currency 2 2" xfId="23"/>
    <cellStyle name="Comma 2" xfId="24"/>
    <cellStyle name="Comma 2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C3BCC-9151-4412-BBF8-4F8FDB95F918}">
  <sheetPr>
    <tabColor theme="2" tint="-0.09996999800205231"/>
  </sheetPr>
  <dimension ref="A1:P121"/>
  <sheetViews>
    <sheetView showGridLines="0" tabSelected="1" zoomScale="85" zoomScaleNormal="85" workbookViewId="0" topLeftCell="A1">
      <pane xSplit="2" ySplit="2" topLeftCell="C3" activePane="bottomRight" state="frozen"/>
      <selection pane="topRight" activeCell="L1" sqref="L1"/>
      <selection pane="bottomLeft" activeCell="A2" sqref="A2"/>
      <selection pane="bottomRight" activeCell="A1" sqref="A1"/>
    </sheetView>
  </sheetViews>
  <sheetFormatPr defaultColWidth="0" defaultRowHeight="12.75" zeroHeight="1"/>
  <cols>
    <col min="1" max="1" width="2.57421875" style="11" customWidth="1"/>
    <col min="2" max="2" width="48.421875" style="6" customWidth="1"/>
    <col min="3" max="14" width="15.421875" style="6" customWidth="1"/>
    <col min="15" max="15" width="1.421875" style="6" customWidth="1"/>
    <col min="16" max="16" width="12.421875" style="6" bestFit="1" customWidth="1"/>
    <col min="17" max="16384" width="9.421875" style="6" hidden="1" customWidth="1"/>
  </cols>
  <sheetData>
    <row r="1" ht="12.75">
      <c r="A1" s="80" t="s">
        <v>59</v>
      </c>
    </row>
    <row r="2" spans="1:15" s="4" customFormat="1" ht="20.1" customHeight="1">
      <c r="A2" s="1" t="s">
        <v>0</v>
      </c>
      <c r="B2" s="1"/>
      <c r="C2" s="2">
        <v>2023</v>
      </c>
      <c r="D2" s="2">
        <v>2024</v>
      </c>
      <c r="E2" s="2">
        <v>2025</v>
      </c>
      <c r="F2" s="2">
        <v>2026</v>
      </c>
      <c r="G2" s="2">
        <v>2027</v>
      </c>
      <c r="H2" s="2">
        <v>2028</v>
      </c>
      <c r="I2" s="2">
        <v>2029</v>
      </c>
      <c r="J2" s="2">
        <v>2030</v>
      </c>
      <c r="K2" s="2">
        <v>2031</v>
      </c>
      <c r="L2" s="2">
        <v>2032</v>
      </c>
      <c r="M2" s="2">
        <v>2033</v>
      </c>
      <c r="N2" s="2">
        <v>2034</v>
      </c>
      <c r="O2" s="3"/>
    </row>
    <row r="3" spans="1:15" ht="6.6" customHeight="1">
      <c r="A3" s="5"/>
      <c r="C3" s="7"/>
      <c r="D3" s="7"/>
      <c r="E3" s="7"/>
      <c r="F3" s="7"/>
      <c r="G3" s="7"/>
      <c r="H3" s="7"/>
      <c r="I3" s="7"/>
      <c r="J3" s="7"/>
      <c r="K3" s="7"/>
      <c r="L3" s="7"/>
      <c r="M3" s="7"/>
      <c r="N3" s="7"/>
      <c r="O3" s="8"/>
    </row>
    <row r="4" spans="1:15" s="11" customFormat="1" ht="14.1" customHeight="1">
      <c r="A4" s="5"/>
      <c r="B4" s="1" t="s">
        <v>1</v>
      </c>
      <c r="C4" s="9" t="s">
        <v>2</v>
      </c>
      <c r="D4" s="9" t="s">
        <v>3</v>
      </c>
      <c r="E4" s="9" t="s">
        <v>4</v>
      </c>
      <c r="F4" s="9" t="s">
        <v>5</v>
      </c>
      <c r="G4" s="9" t="s">
        <v>5</v>
      </c>
      <c r="H4" s="9" t="s">
        <v>5</v>
      </c>
      <c r="I4" s="9" t="s">
        <v>5</v>
      </c>
      <c r="J4" s="9" t="s">
        <v>5</v>
      </c>
      <c r="K4" s="9" t="s">
        <v>5</v>
      </c>
      <c r="L4" s="9" t="s">
        <v>5</v>
      </c>
      <c r="M4" s="9" t="s">
        <v>5</v>
      </c>
      <c r="N4" s="9" t="s">
        <v>5</v>
      </c>
      <c r="O4" s="10"/>
    </row>
    <row r="5" spans="1:15" s="11" customFormat="1" ht="12.75">
      <c r="A5" s="5" t="s">
        <v>6</v>
      </c>
      <c r="B5" s="1" t="s">
        <v>7</v>
      </c>
      <c r="C5" s="2">
        <v>2023</v>
      </c>
      <c r="D5" s="2">
        <v>2024</v>
      </c>
      <c r="E5" s="2">
        <v>2025</v>
      </c>
      <c r="F5" s="2">
        <v>2026</v>
      </c>
      <c r="G5" s="2">
        <v>2027</v>
      </c>
      <c r="H5" s="2">
        <v>2028</v>
      </c>
      <c r="I5" s="2">
        <v>2029</v>
      </c>
      <c r="J5" s="2">
        <v>2030</v>
      </c>
      <c r="K5" s="2">
        <v>2031</v>
      </c>
      <c r="L5" s="2">
        <v>2032</v>
      </c>
      <c r="M5" s="2">
        <v>2033</v>
      </c>
      <c r="N5" s="2">
        <v>2034</v>
      </c>
      <c r="O5" s="3"/>
    </row>
    <row r="6" spans="2:15" ht="13.35" customHeight="1" thickBot="1">
      <c r="B6" s="12"/>
      <c r="C6" s="13"/>
      <c r="D6" s="14"/>
      <c r="E6" s="13"/>
      <c r="F6" s="14"/>
      <c r="G6" s="13"/>
      <c r="H6" s="14"/>
      <c r="I6" s="13"/>
      <c r="J6" s="14"/>
      <c r="K6" s="14"/>
      <c r="L6" s="14"/>
      <c r="M6" s="14"/>
      <c r="N6" s="14"/>
      <c r="O6" s="15"/>
    </row>
    <row r="7" spans="2:15" ht="14.1" customHeight="1">
      <c r="B7" s="16" t="s">
        <v>8</v>
      </c>
      <c r="C7" s="17"/>
      <c r="D7" s="17"/>
      <c r="E7" s="17"/>
      <c r="F7" s="17"/>
      <c r="G7" s="17"/>
      <c r="H7" s="17"/>
      <c r="I7" s="17"/>
      <c r="J7" s="17"/>
      <c r="K7" s="17"/>
      <c r="L7" s="17"/>
      <c r="M7" s="17"/>
      <c r="N7" s="17"/>
      <c r="O7" s="18"/>
    </row>
    <row r="8" spans="1:15" s="11" customFormat="1" ht="6" customHeight="1">
      <c r="A8" s="5"/>
      <c r="B8" s="19"/>
      <c r="C8" s="20"/>
      <c r="D8" s="20"/>
      <c r="E8" s="20"/>
      <c r="F8" s="20"/>
      <c r="G8" s="20"/>
      <c r="H8" s="20"/>
      <c r="I8" s="20"/>
      <c r="J8" s="20"/>
      <c r="K8" s="20"/>
      <c r="L8" s="20"/>
      <c r="M8" s="20"/>
      <c r="N8" s="20"/>
      <c r="O8" s="21"/>
    </row>
    <row r="9" spans="2:15" ht="13.35" customHeight="1">
      <c r="B9" s="22" t="s">
        <v>9</v>
      </c>
      <c r="C9" s="23">
        <v>52.11</v>
      </c>
      <c r="D9" s="23">
        <v>55.11</v>
      </c>
      <c r="E9" s="23">
        <v>58.28</v>
      </c>
      <c r="F9" s="23">
        <v>62.36</v>
      </c>
      <c r="G9" s="23">
        <v>66.73</v>
      </c>
      <c r="H9" s="23">
        <v>71.41000000000001</v>
      </c>
      <c r="I9" s="23">
        <v>77.31</v>
      </c>
      <c r="J9" s="23">
        <v>83.69000000000001</v>
      </c>
      <c r="K9" s="23">
        <v>90.60000000000001</v>
      </c>
      <c r="L9" s="23">
        <v>98.99000000000001</v>
      </c>
      <c r="M9" s="23">
        <v>108.15</v>
      </c>
      <c r="N9" s="23">
        <v>118.16000000000001</v>
      </c>
      <c r="O9" s="24"/>
    </row>
    <row r="10" spans="2:15" ht="13.35" customHeight="1">
      <c r="B10" s="25" t="s">
        <v>10</v>
      </c>
      <c r="C10" s="13">
        <v>0.0575</v>
      </c>
      <c r="D10" s="13">
        <v>0.0575</v>
      </c>
      <c r="E10" s="13">
        <v>0.0575</v>
      </c>
      <c r="F10" s="13">
        <v>0.07</v>
      </c>
      <c r="G10" s="13">
        <v>0.07</v>
      </c>
      <c r="H10" s="13">
        <v>0.07</v>
      </c>
      <c r="I10" s="13">
        <v>0.0825</v>
      </c>
      <c r="J10" s="13">
        <v>0.0825</v>
      </c>
      <c r="K10" s="13">
        <v>0.0825</v>
      </c>
      <c r="L10" s="13">
        <v>0.0925</v>
      </c>
      <c r="M10" s="13">
        <v>0.0925</v>
      </c>
      <c r="N10" s="13">
        <v>0.0925</v>
      </c>
      <c r="O10" s="26"/>
    </row>
    <row r="11" spans="2:15" ht="13.35" customHeight="1">
      <c r="B11" s="22" t="s">
        <v>11</v>
      </c>
      <c r="C11" s="28">
        <v>768447.0625</v>
      </c>
      <c r="D11" s="28">
        <v>775653.3125</v>
      </c>
      <c r="E11" s="28">
        <v>784252.0503125</v>
      </c>
      <c r="F11" s="28">
        <v>789175.8355640625</v>
      </c>
      <c r="G11" s="28">
        <v>794108.2397418828</v>
      </c>
      <c r="H11" s="28">
        <v>799049.3059405921</v>
      </c>
      <c r="I11" s="28">
        <v>803999.077470295</v>
      </c>
      <c r="J11" s="28">
        <v>808957.5978576464</v>
      </c>
      <c r="K11" s="28">
        <v>813924.9108469347</v>
      </c>
      <c r="L11" s="28">
        <v>818901.0604011694</v>
      </c>
      <c r="M11" s="28">
        <v>823886.0907031752</v>
      </c>
      <c r="N11" s="28">
        <v>828880.0461566909</v>
      </c>
      <c r="O11" s="29"/>
    </row>
    <row r="12" spans="1:15" s="11" customFormat="1" ht="6" customHeight="1">
      <c r="A12" s="5"/>
      <c r="B12" s="19"/>
      <c r="C12" s="20"/>
      <c r="D12" s="20"/>
      <c r="E12" s="20"/>
      <c r="F12" s="20"/>
      <c r="G12" s="20"/>
      <c r="H12" s="20"/>
      <c r="I12" s="20"/>
      <c r="J12" s="20"/>
      <c r="K12" s="20"/>
      <c r="L12" s="20"/>
      <c r="M12" s="20"/>
      <c r="N12" s="20"/>
      <c r="O12" s="21"/>
    </row>
    <row r="13" spans="2:15" ht="13.35" customHeight="1">
      <c r="B13" s="30" t="s">
        <v>12</v>
      </c>
      <c r="C13" s="31"/>
      <c r="D13" s="31"/>
      <c r="E13" s="31"/>
      <c r="F13" s="31"/>
      <c r="G13" s="31"/>
      <c r="H13" s="31"/>
      <c r="I13" s="31"/>
      <c r="J13" s="31"/>
      <c r="K13" s="31"/>
      <c r="L13" s="31"/>
      <c r="M13" s="32"/>
      <c r="N13" s="32"/>
      <c r="O13" s="33"/>
    </row>
    <row r="14" spans="1:15" ht="13.35" customHeight="1">
      <c r="A14" s="5" t="s">
        <v>6</v>
      </c>
      <c r="B14" s="34" t="s">
        <v>13</v>
      </c>
      <c r="C14" s="36">
        <v>479425.2572700001</v>
      </c>
      <c r="D14" s="36">
        <v>512955.0486225</v>
      </c>
      <c r="E14" s="36">
        <v>548474.51390655</v>
      </c>
      <c r="F14" s="36">
        <v>590556.0612692991</v>
      </c>
      <c r="G14" s="36">
        <v>635890.11405571</v>
      </c>
      <c r="H14" s="36">
        <v>684721.3312466124</v>
      </c>
      <c r="I14" s="36">
        <v>745886.0241507421</v>
      </c>
      <c r="J14" s="36">
        <v>812419.9363764772</v>
      </c>
      <c r="K14" s="36">
        <v>884899.1630727876</v>
      </c>
      <c r="L14" s="36">
        <v>972756.1916293411</v>
      </c>
      <c r="M14" s="36">
        <v>1069239.3685145807</v>
      </c>
      <c r="N14" s="36">
        <v>1175285.5950464956</v>
      </c>
      <c r="O14" s="37"/>
    </row>
    <row r="15" spans="2:15" ht="13.35" customHeight="1">
      <c r="B15" s="34" t="s">
        <v>14</v>
      </c>
      <c r="C15" s="40">
        <v>90860.25173999998</v>
      </c>
      <c r="D15" s="40">
        <v>96060.42449865869</v>
      </c>
      <c r="E15" s="40">
        <v>102368.85612160809</v>
      </c>
      <c r="F15" s="40">
        <v>109517.00051212491</v>
      </c>
      <c r="G15" s="40">
        <v>116354.99433197432</v>
      </c>
      <c r="H15" s="40">
        <v>122181.2361920437</v>
      </c>
      <c r="I15" s="40">
        <v>128031.51447438884</v>
      </c>
      <c r="J15" s="40">
        <v>133148.09262196196</v>
      </c>
      <c r="K15" s="40">
        <v>138378.9772749139</v>
      </c>
      <c r="L15" s="40">
        <v>142655.6891295666</v>
      </c>
      <c r="M15" s="40">
        <v>145936.59717519322</v>
      </c>
      <c r="N15" s="40">
        <v>148705.6767205326</v>
      </c>
      <c r="O15" s="33"/>
    </row>
    <row r="16" spans="2:15" ht="13.35" customHeight="1">
      <c r="B16" s="34" t="s">
        <v>15</v>
      </c>
      <c r="C16" s="40">
        <v>10769.083320000002</v>
      </c>
      <c r="D16" s="40">
        <v>10824.53585262</v>
      </c>
      <c r="E16" s="40">
        <v>10880.321100435722</v>
      </c>
      <c r="F16" s="40">
        <v>10936.441059738336</v>
      </c>
      <c r="G16" s="40">
        <v>10992.897738796762</v>
      </c>
      <c r="H16" s="40">
        <v>11049.693157929547</v>
      </c>
      <c r="I16" s="40">
        <v>11106.829349577125</v>
      </c>
      <c r="J16" s="40">
        <v>11164.308358374587</v>
      </c>
      <c r="K16" s="40">
        <v>11222.132241224834</v>
      </c>
      <c r="L16" s="40">
        <v>11280.303067372182</v>
      </c>
      <c r="M16" s="40">
        <v>11338.822918476419</v>
      </c>
      <c r="N16" s="40">
        <v>11397.693888687276</v>
      </c>
      <c r="O16" s="33"/>
    </row>
    <row r="17" spans="2:15" ht="13.35" customHeight="1">
      <c r="B17" s="34" t="s">
        <v>16</v>
      </c>
      <c r="C17" s="40">
        <v>10857.30925</v>
      </c>
      <c r="D17" s="40">
        <v>9273.7174538</v>
      </c>
      <c r="E17" s="40">
        <v>7371.928977414</v>
      </c>
      <c r="F17" s="40">
        <v>7593.086846736421</v>
      </c>
      <c r="G17" s="40">
        <v>7820.8794521385125</v>
      </c>
      <c r="H17" s="40">
        <v>8055.505835702668</v>
      </c>
      <c r="I17" s="40">
        <v>8297.171010773749</v>
      </c>
      <c r="J17" s="40">
        <v>8546.086141096961</v>
      </c>
      <c r="K17" s="40">
        <v>8802.46872532987</v>
      </c>
      <c r="L17" s="40">
        <v>9066.542787089767</v>
      </c>
      <c r="M17" s="40">
        <v>9338.53907070246</v>
      </c>
      <c r="N17" s="40">
        <v>9618.695242823534</v>
      </c>
      <c r="O17" s="33"/>
    </row>
    <row r="18" spans="2:15" ht="13.35" customHeight="1">
      <c r="B18" s="34" t="s">
        <v>17</v>
      </c>
      <c r="C18" s="40">
        <v>4686.61148</v>
      </c>
      <c r="D18" s="40">
        <v>3391.6973797</v>
      </c>
      <c r="E18" s="40">
        <v>3405.156121591</v>
      </c>
      <c r="F18" s="40">
        <v>3419.0186257387304</v>
      </c>
      <c r="G18" s="40">
        <v>3433.2970050108916</v>
      </c>
      <c r="H18" s="40">
        <v>3448.0037356612183</v>
      </c>
      <c r="I18" s="40">
        <v>3463.1516682310557</v>
      </c>
      <c r="J18" s="40">
        <v>3478.7540387779864</v>
      </c>
      <c r="K18" s="40">
        <v>3494.824480441326</v>
      </c>
      <c r="L18" s="40">
        <v>3511.3770353545665</v>
      </c>
      <c r="M18" s="40">
        <v>3528.426166915203</v>
      </c>
      <c r="N18" s="40">
        <v>3545.9867724226597</v>
      </c>
      <c r="O18" s="33"/>
    </row>
    <row r="19" spans="2:15" ht="13.35" customHeight="1">
      <c r="B19" s="34" t="s">
        <v>18</v>
      </c>
      <c r="C19" s="40">
        <v>15233.890510000001</v>
      </c>
      <c r="D19" s="40">
        <v>19040.53593848</v>
      </c>
      <c r="E19" s="40">
        <v>20153.469029458545</v>
      </c>
      <c r="F19" s="40">
        <v>16153.331845987603</v>
      </c>
      <c r="G19" s="40">
        <v>16093.060991451377</v>
      </c>
      <c r="H19" s="40">
        <v>16655.93086470851</v>
      </c>
      <c r="I19" s="40">
        <v>18590.22250168109</v>
      </c>
      <c r="J19" s="40">
        <v>19673.201051734104</v>
      </c>
      <c r="K19" s="40">
        <v>20733.326997565156</v>
      </c>
      <c r="L19" s="40">
        <v>22446.916148407836</v>
      </c>
      <c r="M19" s="40">
        <v>25160.2785838457</v>
      </c>
      <c r="N19" s="40">
        <v>27253.368390856398</v>
      </c>
      <c r="O19" s="33"/>
    </row>
    <row r="20" spans="2:15" ht="13.35" customHeight="1">
      <c r="B20" s="34" t="s">
        <v>19</v>
      </c>
      <c r="C20" s="39">
        <v>0</v>
      </c>
      <c r="D20" s="39">
        <v>0</v>
      </c>
      <c r="E20" s="39">
        <v>0</v>
      </c>
      <c r="F20" s="39">
        <v>0</v>
      </c>
      <c r="G20" s="39">
        <v>0</v>
      </c>
      <c r="H20" s="39">
        <v>0</v>
      </c>
      <c r="I20" s="39">
        <v>0</v>
      </c>
      <c r="J20" s="39">
        <v>0</v>
      </c>
      <c r="K20" s="39">
        <v>0</v>
      </c>
      <c r="L20" s="39">
        <v>0</v>
      </c>
      <c r="M20" s="39">
        <v>0</v>
      </c>
      <c r="N20" s="39">
        <v>0</v>
      </c>
      <c r="O20" s="41"/>
    </row>
    <row r="21" spans="2:16" ht="13.35" customHeight="1">
      <c r="B21" s="30" t="s">
        <v>20</v>
      </c>
      <c r="C21" s="43">
        <f aca="true" t="shared" si="0" ref="C21:J21">SUM(C14:C20)</f>
        <v>611832.4035700002</v>
      </c>
      <c r="D21" s="43">
        <f t="shared" si="0"/>
        <v>651545.9597457588</v>
      </c>
      <c r="E21" s="43">
        <f t="shared" si="0"/>
        <v>692654.2452570574</v>
      </c>
      <c r="F21" s="43">
        <f t="shared" si="0"/>
        <v>738174.940159625</v>
      </c>
      <c r="G21" s="43">
        <f t="shared" si="0"/>
        <v>790585.2435750819</v>
      </c>
      <c r="H21" s="43">
        <f t="shared" si="0"/>
        <v>846111.701032658</v>
      </c>
      <c r="I21" s="43">
        <f t="shared" si="0"/>
        <v>915374.9131553938</v>
      </c>
      <c r="J21" s="43">
        <f t="shared" si="0"/>
        <v>988430.378588423</v>
      </c>
      <c r="K21" s="43">
        <f>SUM(K14:K20)</f>
        <v>1067530.8927922626</v>
      </c>
      <c r="L21" s="43">
        <f>SUM(L14:L20)</f>
        <v>1161717.019797132</v>
      </c>
      <c r="M21" s="43">
        <f>SUM(M14:M20)</f>
        <v>1264542.0324297133</v>
      </c>
      <c r="N21" s="43">
        <f>SUM(N14:N20)</f>
        <v>1375807.016061818</v>
      </c>
      <c r="O21" s="44"/>
      <c r="P21" s="45"/>
    </row>
    <row r="22" spans="2:16" ht="13.35" customHeight="1">
      <c r="B22" s="46"/>
      <c r="C22" s="47"/>
      <c r="D22" s="47"/>
      <c r="E22" s="38"/>
      <c r="F22" s="38"/>
      <c r="G22" s="38"/>
      <c r="H22" s="38"/>
      <c r="I22" s="38"/>
      <c r="J22" s="38"/>
      <c r="K22" s="38"/>
      <c r="L22" s="38"/>
      <c r="M22" s="38"/>
      <c r="N22" s="38"/>
      <c r="O22" s="41"/>
      <c r="P22" s="45"/>
    </row>
    <row r="23" spans="2:16" ht="13.35" customHeight="1">
      <c r="B23" s="48" t="s">
        <v>21</v>
      </c>
      <c r="C23" s="49"/>
      <c r="D23" s="49"/>
      <c r="E23" s="50"/>
      <c r="F23" s="38"/>
      <c r="G23" s="38"/>
      <c r="H23" s="38"/>
      <c r="I23" s="38"/>
      <c r="J23" s="38"/>
      <c r="K23" s="38"/>
      <c r="L23" s="38"/>
      <c r="M23" s="38"/>
      <c r="N23" s="50"/>
      <c r="O23" s="41"/>
      <c r="P23" s="45"/>
    </row>
    <row r="24" spans="2:16" ht="13.35" customHeight="1">
      <c r="B24" s="51" t="s">
        <v>22</v>
      </c>
      <c r="C24" s="36">
        <v>-187184.94245000003</v>
      </c>
      <c r="D24" s="36">
        <v>-198207.873</v>
      </c>
      <c r="E24" s="36">
        <v>-222912.03696142347</v>
      </c>
      <c r="F24" s="36">
        <v>-238306.8908191192</v>
      </c>
      <c r="G24" s="36">
        <v>-258412.3280367054</v>
      </c>
      <c r="H24" s="36">
        <v>-271281.49381127633</v>
      </c>
      <c r="I24" s="36">
        <v>-284533.21960141347</v>
      </c>
      <c r="J24" s="36">
        <v>-298440.19627338153</v>
      </c>
      <c r="K24" s="36">
        <v>-313035.19589403283</v>
      </c>
      <c r="L24" s="36">
        <v>-328352.6473409727</v>
      </c>
      <c r="M24" s="36">
        <v>-344428.7209132688</v>
      </c>
      <c r="N24" s="36">
        <v>-361301.4173038406</v>
      </c>
      <c r="O24" s="37"/>
      <c r="P24" s="52"/>
    </row>
    <row r="25" spans="2:15" ht="13.35" customHeight="1">
      <c r="B25" s="51" t="s">
        <v>23</v>
      </c>
      <c r="C25" s="39">
        <v>-273545.30725</v>
      </c>
      <c r="D25" s="39">
        <v>-251743.05818046775</v>
      </c>
      <c r="E25" s="39">
        <v>-249020.9219573388</v>
      </c>
      <c r="F25" s="39">
        <v>-259861.33181416904</v>
      </c>
      <c r="G25" s="39">
        <v>-274108.31033154513</v>
      </c>
      <c r="H25" s="39">
        <v>-244765.60869646462</v>
      </c>
      <c r="I25" s="39">
        <v>-257349.14840280553</v>
      </c>
      <c r="J25" s="39">
        <v>-273915.3878359318</v>
      </c>
      <c r="K25" s="39">
        <v>-273748.0559985487</v>
      </c>
      <c r="L25" s="39">
        <v>-249326.7362451012</v>
      </c>
      <c r="M25" s="39">
        <v>-258832.76876972333</v>
      </c>
      <c r="N25" s="39">
        <v>-240103.8113843609</v>
      </c>
      <c r="O25" s="41"/>
    </row>
    <row r="26" spans="2:15" ht="13.35" customHeight="1">
      <c r="B26" s="51" t="s">
        <v>24</v>
      </c>
      <c r="C26" s="40">
        <v>0</v>
      </c>
      <c r="D26" s="40">
        <v>-9349.786852031913</v>
      </c>
      <c r="E26" s="40">
        <v>-21009.196887959977</v>
      </c>
      <c r="F26" s="40">
        <v>-37178.69146974025</v>
      </c>
      <c r="G26" s="40">
        <v>-61753.993937635285</v>
      </c>
      <c r="H26" s="40">
        <v>-95291.17909625355</v>
      </c>
      <c r="I26" s="40">
        <v>-138481.0503337361</v>
      </c>
      <c r="J26" s="40">
        <v>-190215.5171445115</v>
      </c>
      <c r="K26" s="40">
        <v>-237432.67914031167</v>
      </c>
      <c r="L26" s="40">
        <v>-295159.3463839997</v>
      </c>
      <c r="M26" s="40">
        <v>-346532.2498996957</v>
      </c>
      <c r="N26" s="40">
        <v>-381525.6417190548</v>
      </c>
      <c r="O26" s="33"/>
    </row>
    <row r="27" spans="2:15" ht="13.35" customHeight="1">
      <c r="B27" s="51" t="s">
        <v>25</v>
      </c>
      <c r="C27" s="39">
        <v>-143000</v>
      </c>
      <c r="D27" s="39">
        <v>0</v>
      </c>
      <c r="E27" s="39">
        <v>0</v>
      </c>
      <c r="F27" s="39">
        <v>0</v>
      </c>
      <c r="G27" s="39">
        <v>0</v>
      </c>
      <c r="H27" s="39">
        <v>0</v>
      </c>
      <c r="I27" s="39">
        <v>0</v>
      </c>
      <c r="J27" s="39">
        <v>0</v>
      </c>
      <c r="K27" s="39">
        <v>0</v>
      </c>
      <c r="L27" s="39">
        <v>0</v>
      </c>
      <c r="M27" s="39">
        <v>0</v>
      </c>
      <c r="N27" s="39">
        <v>0</v>
      </c>
      <c r="O27" s="41"/>
    </row>
    <row r="28" spans="2:15" ht="13.35" customHeight="1">
      <c r="B28" s="51" t="s">
        <v>26</v>
      </c>
      <c r="C28" s="40">
        <v>-1082.2258450000024</v>
      </c>
      <c r="D28" s="40">
        <v>-2520.0720500000007</v>
      </c>
      <c r="E28" s="40">
        <v>-2470.416396142345</v>
      </c>
      <c r="F28" s="40">
        <v>-1539.485385769576</v>
      </c>
      <c r="G28" s="40">
        <v>-2010.5437217586189</v>
      </c>
      <c r="H28" s="40">
        <v>-1286.9165774570927</v>
      </c>
      <c r="I28" s="40">
        <v>-1325.1725790137164</v>
      </c>
      <c r="J28" s="40">
        <v>-1390.6976671968066</v>
      </c>
      <c r="K28" s="40">
        <v>-1459.4999620651304</v>
      </c>
      <c r="L28" s="40">
        <v>-1531.745144693982</v>
      </c>
      <c r="M28" s="40">
        <v>-1607.6073572296166</v>
      </c>
      <c r="N28" s="40">
        <v>-1687.2696390571743</v>
      </c>
      <c r="O28" s="33"/>
    </row>
    <row r="29" spans="2:15" ht="13.35" customHeight="1">
      <c r="B29" s="30" t="s">
        <v>27</v>
      </c>
      <c r="C29" s="43">
        <f aca="true" t="shared" si="1" ref="C29:N29">SUM(C24:C28)</f>
        <v>-604812.475545</v>
      </c>
      <c r="D29" s="43">
        <f t="shared" si="1"/>
        <v>-461820.7900824996</v>
      </c>
      <c r="E29" s="43">
        <f t="shared" si="1"/>
        <v>-495412.57220286457</v>
      </c>
      <c r="F29" s="43">
        <f t="shared" si="1"/>
        <v>-536886.3994887981</v>
      </c>
      <c r="G29" s="43">
        <f t="shared" si="1"/>
        <v>-596285.1760276445</v>
      </c>
      <c r="H29" s="43">
        <f t="shared" si="1"/>
        <v>-612625.1981814516</v>
      </c>
      <c r="I29" s="43">
        <f t="shared" si="1"/>
        <v>-681688.5909169689</v>
      </c>
      <c r="J29" s="43">
        <f t="shared" si="1"/>
        <v>-763961.7989210216</v>
      </c>
      <c r="K29" s="43">
        <f t="shared" si="1"/>
        <v>-825675.4309949584</v>
      </c>
      <c r="L29" s="43">
        <f t="shared" si="1"/>
        <v>-874370.4751147676</v>
      </c>
      <c r="M29" s="43">
        <f t="shared" si="1"/>
        <v>-951401.3469399174</v>
      </c>
      <c r="N29" s="43">
        <f t="shared" si="1"/>
        <v>-984618.1400463134</v>
      </c>
      <c r="O29" s="44"/>
    </row>
    <row r="30" spans="2:15" ht="13.35" customHeight="1">
      <c r="B30" s="30"/>
      <c r="C30" s="42"/>
      <c r="D30" s="42"/>
      <c r="E30" s="42"/>
      <c r="F30" s="42"/>
      <c r="G30" s="42"/>
      <c r="H30" s="42"/>
      <c r="I30" s="42"/>
      <c r="J30" s="42"/>
      <c r="K30" s="42"/>
      <c r="L30" s="42"/>
      <c r="M30" s="42"/>
      <c r="N30" s="42"/>
      <c r="O30" s="44"/>
    </row>
    <row r="31" spans="2:15" ht="13.35" customHeight="1">
      <c r="B31" s="30" t="s">
        <v>28</v>
      </c>
      <c r="C31" s="53">
        <f aca="true" t="shared" si="2" ref="C31:N31">C21+C29</f>
        <v>7019.928025000147</v>
      </c>
      <c r="D31" s="53">
        <f t="shared" si="2"/>
        <v>189725.16966325918</v>
      </c>
      <c r="E31" s="53">
        <f t="shared" si="2"/>
        <v>197241.6730541928</v>
      </c>
      <c r="F31" s="53">
        <f t="shared" si="2"/>
        <v>201288.54067082691</v>
      </c>
      <c r="G31" s="53">
        <f t="shared" si="2"/>
        <v>194300.0675474374</v>
      </c>
      <c r="H31" s="53">
        <f t="shared" si="2"/>
        <v>233486.50285120634</v>
      </c>
      <c r="I31" s="53">
        <f t="shared" si="2"/>
        <v>233686.3222384249</v>
      </c>
      <c r="J31" s="53">
        <f t="shared" si="2"/>
        <v>224468.57966740138</v>
      </c>
      <c r="K31" s="53">
        <f t="shared" si="2"/>
        <v>241855.46179730422</v>
      </c>
      <c r="L31" s="53">
        <f t="shared" si="2"/>
        <v>287346.5446823643</v>
      </c>
      <c r="M31" s="53">
        <f t="shared" si="2"/>
        <v>313140.68548979587</v>
      </c>
      <c r="N31" s="53">
        <f t="shared" si="2"/>
        <v>391188.8760155046</v>
      </c>
      <c r="O31" s="44"/>
    </row>
    <row r="32" spans="2:15" ht="13.35" customHeight="1">
      <c r="B32" s="54"/>
      <c r="C32" s="38"/>
      <c r="D32" s="38"/>
      <c r="E32" s="38"/>
      <c r="F32" s="38"/>
      <c r="G32" s="38"/>
      <c r="H32" s="38"/>
      <c r="I32" s="38"/>
      <c r="J32" s="38"/>
      <c r="K32" s="38"/>
      <c r="L32" s="38"/>
      <c r="M32" s="38"/>
      <c r="N32" s="38"/>
      <c r="O32" s="41"/>
    </row>
    <row r="33" spans="2:15" ht="13.35" customHeight="1">
      <c r="B33" s="25" t="s">
        <v>29</v>
      </c>
      <c r="C33" s="36">
        <v>42430.61202</v>
      </c>
      <c r="D33" s="36">
        <v>2519.84159</v>
      </c>
      <c r="E33" s="36">
        <v>2.3283064365386963E-10</v>
      </c>
      <c r="F33" s="36">
        <v>3.2014213502407074E-10</v>
      </c>
      <c r="G33" s="36">
        <v>3.2014213502407074E-10</v>
      </c>
      <c r="H33" s="36">
        <v>3.2014213502407074E-10</v>
      </c>
      <c r="I33" s="36">
        <v>0</v>
      </c>
      <c r="J33" s="36">
        <v>0</v>
      </c>
      <c r="K33" s="36">
        <v>0</v>
      </c>
      <c r="L33" s="36">
        <v>0</v>
      </c>
      <c r="M33" s="36">
        <v>0</v>
      </c>
      <c r="N33" s="36">
        <v>0</v>
      </c>
      <c r="O33" s="37"/>
    </row>
    <row r="34" spans="2:15" ht="13.35" customHeight="1">
      <c r="B34" s="55" t="s">
        <v>30</v>
      </c>
      <c r="C34" s="39">
        <v>7019.928025000147</v>
      </c>
      <c r="D34" s="39">
        <v>189725.1696632593</v>
      </c>
      <c r="E34" s="39">
        <v>197241.67305419268</v>
      </c>
      <c r="F34" s="39">
        <v>201288.54067082691</v>
      </c>
      <c r="G34" s="39">
        <v>194300.0675474374</v>
      </c>
      <c r="H34" s="39">
        <v>233486.50285120634</v>
      </c>
      <c r="I34" s="39">
        <v>233686.3222384249</v>
      </c>
      <c r="J34" s="39">
        <v>224468.57966740138</v>
      </c>
      <c r="K34" s="39">
        <v>241855.46179730422</v>
      </c>
      <c r="L34" s="39">
        <v>287346.5446823643</v>
      </c>
      <c r="M34" s="39">
        <v>313140.68548979587</v>
      </c>
      <c r="N34" s="39">
        <v>391188.8760155046</v>
      </c>
      <c r="O34" s="37"/>
    </row>
    <row r="35" spans="2:15" ht="13.35" customHeight="1">
      <c r="B35" s="51" t="s">
        <v>31</v>
      </c>
      <c r="C35" s="56">
        <v>-43000</v>
      </c>
      <c r="D35" s="56">
        <v>-192245.01125325906</v>
      </c>
      <c r="E35" s="56">
        <v>-197241.6730541926</v>
      </c>
      <c r="F35" s="56">
        <v>-201288.54067082691</v>
      </c>
      <c r="G35" s="56">
        <v>-194300.0675474374</v>
      </c>
      <c r="H35" s="56">
        <v>-233486.5028512065</v>
      </c>
      <c r="I35" s="56">
        <v>-233686.322238425</v>
      </c>
      <c r="J35" s="56">
        <v>-224468.57966740133</v>
      </c>
      <c r="K35" s="56">
        <v>-241855.4617973044</v>
      </c>
      <c r="L35" s="56">
        <v>-287346.54468236456</v>
      </c>
      <c r="M35" s="56">
        <v>-313140.68548979616</v>
      </c>
      <c r="N35" s="56">
        <v>-391188.8760155048</v>
      </c>
      <c r="O35" s="41"/>
    </row>
    <row r="36" spans="2:15" ht="13.35" customHeight="1">
      <c r="B36" s="22" t="s">
        <v>32</v>
      </c>
      <c r="C36" s="57">
        <f aca="true" t="shared" si="3" ref="C36:N36">SUM(C33:C35)</f>
        <v>6450.540045000147</v>
      </c>
      <c r="D36" s="36">
        <f t="shared" si="3"/>
        <v>2.3283064365386963E-10</v>
      </c>
      <c r="E36" s="36">
        <f t="shared" si="3"/>
        <v>3.2014213502407074E-10</v>
      </c>
      <c r="F36" s="36">
        <f t="shared" si="3"/>
        <v>3.2014213502407074E-10</v>
      </c>
      <c r="G36" s="36">
        <f t="shared" si="3"/>
        <v>3.2014213502407074E-10</v>
      </c>
      <c r="H36" s="36">
        <f t="shared" si="3"/>
        <v>0</v>
      </c>
      <c r="I36" s="36">
        <f t="shared" si="3"/>
        <v>0</v>
      </c>
      <c r="J36" s="36">
        <f t="shared" si="3"/>
        <v>0</v>
      </c>
      <c r="K36" s="36">
        <f t="shared" si="3"/>
        <v>0</v>
      </c>
      <c r="L36" s="36">
        <f t="shared" si="3"/>
        <v>0</v>
      </c>
      <c r="M36" s="36">
        <f t="shared" si="3"/>
        <v>0</v>
      </c>
      <c r="N36" s="36">
        <f t="shared" si="3"/>
        <v>0</v>
      </c>
      <c r="O36" s="37"/>
    </row>
    <row r="37" spans="2:15" ht="6" customHeight="1">
      <c r="B37" s="25"/>
      <c r="C37" s="35"/>
      <c r="D37" s="35"/>
      <c r="E37" s="35"/>
      <c r="F37" s="35"/>
      <c r="G37" s="35"/>
      <c r="H37" s="35"/>
      <c r="I37" s="35"/>
      <c r="J37" s="35"/>
      <c r="K37" s="35"/>
      <c r="L37" s="35"/>
      <c r="M37" s="35"/>
      <c r="N37" s="35"/>
      <c r="O37" s="37"/>
    </row>
    <row r="38" spans="2:15" ht="13.35" customHeight="1">
      <c r="B38" s="58" t="s">
        <v>33</v>
      </c>
      <c r="C38" s="27"/>
      <c r="D38" s="27"/>
      <c r="E38" s="27"/>
      <c r="F38" s="27"/>
      <c r="G38" s="27"/>
      <c r="H38" s="27"/>
      <c r="I38" s="27"/>
      <c r="J38" s="27"/>
      <c r="K38" s="27"/>
      <c r="L38" s="59"/>
      <c r="M38" s="59"/>
      <c r="N38" s="59"/>
      <c r="O38" s="60"/>
    </row>
    <row r="39" spans="2:15" ht="13.35" customHeight="1">
      <c r="B39" s="61" t="s">
        <v>34</v>
      </c>
      <c r="C39" s="36">
        <v>18718.494245</v>
      </c>
      <c r="D39" s="36">
        <v>19820.7873</v>
      </c>
      <c r="E39" s="36">
        <v>22291.203696142347</v>
      </c>
      <c r="F39" s="36">
        <v>23830.68908191192</v>
      </c>
      <c r="G39" s="36">
        <v>25841.23280367054</v>
      </c>
      <c r="H39" s="36">
        <v>27128.149381127634</v>
      </c>
      <c r="I39" s="36">
        <v>28453.32196014135</v>
      </c>
      <c r="J39" s="36">
        <v>29844.019627338155</v>
      </c>
      <c r="K39" s="36">
        <v>31303.519589403288</v>
      </c>
      <c r="L39" s="36">
        <v>32835.26473409727</v>
      </c>
      <c r="M39" s="36">
        <v>34442.872091326884</v>
      </c>
      <c r="N39" s="36">
        <v>36130.14173038406</v>
      </c>
      <c r="O39" s="37"/>
    </row>
    <row r="40" spans="2:15" ht="13.35" customHeight="1">
      <c r="B40" s="51" t="s">
        <v>35</v>
      </c>
      <c r="C40" s="62">
        <v>46250</v>
      </c>
      <c r="D40" s="62">
        <v>46250</v>
      </c>
      <c r="E40" s="62">
        <v>46250</v>
      </c>
      <c r="F40" s="62">
        <v>46250</v>
      </c>
      <c r="G40" s="62">
        <v>46250</v>
      </c>
      <c r="H40" s="62">
        <v>46250</v>
      </c>
      <c r="I40" s="62">
        <v>46250</v>
      </c>
      <c r="J40" s="62">
        <v>46250</v>
      </c>
      <c r="K40" s="62">
        <v>46250</v>
      </c>
      <c r="L40" s="62">
        <v>46250</v>
      </c>
      <c r="M40" s="62">
        <v>46250</v>
      </c>
      <c r="N40" s="62">
        <v>46250</v>
      </c>
      <c r="O40" s="41"/>
    </row>
    <row r="41" spans="2:15" ht="6" customHeight="1">
      <c r="B41" s="25"/>
      <c r="C41" s="35"/>
      <c r="D41" s="35"/>
      <c r="E41" s="35"/>
      <c r="F41" s="35"/>
      <c r="G41" s="35"/>
      <c r="H41" s="35"/>
      <c r="I41" s="35"/>
      <c r="J41" s="35"/>
      <c r="K41" s="35"/>
      <c r="L41" s="35"/>
      <c r="M41" s="35"/>
      <c r="N41" s="35"/>
      <c r="O41" s="37"/>
    </row>
    <row r="42" spans="2:15" ht="13.35" customHeight="1">
      <c r="B42" s="63" t="s">
        <v>36</v>
      </c>
      <c r="C42" s="64">
        <v>3.072465041249022</v>
      </c>
      <c r="D42" s="64">
        <v>3.115424810502707</v>
      </c>
      <c r="E42" s="64">
        <v>3.1917587031613683</v>
      </c>
      <c r="F42" s="64">
        <v>2.9155951199537484</v>
      </c>
      <c r="G42" s="64">
        <v>2.5283637902664076</v>
      </c>
      <c r="H42" s="64">
        <v>2.6683582662986987</v>
      </c>
      <c r="I42" s="64">
        <v>2.5809259263917053</v>
      </c>
      <c r="J42" s="64">
        <v>2.1904239646357504</v>
      </c>
      <c r="K42" s="64">
        <v>2.0609387004675304</v>
      </c>
      <c r="L42" s="64">
        <v>2.126087519758242</v>
      </c>
      <c r="M42" s="64">
        <v>2.008302484131554</v>
      </c>
      <c r="N42" s="64">
        <v>2.066305168083311</v>
      </c>
      <c r="O42" s="65"/>
    </row>
    <row r="43" spans="2:15" ht="13.35" customHeight="1">
      <c r="B43" s="63" t="s">
        <v>37</v>
      </c>
      <c r="C43" s="64">
        <v>1.552384376062076</v>
      </c>
      <c r="D43" s="64">
        <v>1.7363098812199513</v>
      </c>
      <c r="E43" s="64">
        <v>1.7395919029489846</v>
      </c>
      <c r="F43" s="64">
        <v>1.682830629402202</v>
      </c>
      <c r="G43" s="64">
        <v>1.584497303727961</v>
      </c>
      <c r="H43" s="64">
        <v>1.6903947453969652</v>
      </c>
      <c r="I43" s="64">
        <v>1.593717951706506</v>
      </c>
      <c r="J43" s="64">
        <v>1.4866283949441266</v>
      </c>
      <c r="K43" s="64">
        <v>1.4759861728616863</v>
      </c>
      <c r="L43" s="64">
        <v>1.5305522015038169</v>
      </c>
      <c r="M43" s="64">
        <v>1.519931418466889</v>
      </c>
      <c r="N43" s="64">
        <v>1.6320101849955333</v>
      </c>
      <c r="O43" s="65"/>
    </row>
    <row r="44" spans="2:15" ht="6" customHeight="1">
      <c r="B44" s="25"/>
      <c r="C44" s="35"/>
      <c r="D44" s="35"/>
      <c r="E44" s="35"/>
      <c r="F44" s="35"/>
      <c r="G44" s="35"/>
      <c r="H44" s="35"/>
      <c r="I44" s="35"/>
      <c r="J44" s="35"/>
      <c r="K44" s="35"/>
      <c r="L44" s="35"/>
      <c r="M44" s="35"/>
      <c r="N44" s="35"/>
      <c r="O44" s="37"/>
    </row>
    <row r="45" spans="2:15" ht="13.5" customHeight="1">
      <c r="B45" s="25" t="s">
        <v>38</v>
      </c>
      <c r="C45" s="35"/>
      <c r="D45" s="35"/>
      <c r="E45" s="35"/>
      <c r="F45" s="35"/>
      <c r="G45" s="35"/>
      <c r="H45" s="35"/>
      <c r="I45" s="35"/>
      <c r="J45" s="35"/>
      <c r="K45" s="35"/>
      <c r="L45" s="35"/>
      <c r="M45" s="35"/>
      <c r="N45" s="35"/>
      <c r="O45" s="37"/>
    </row>
    <row r="46" spans="2:15" ht="17.1" customHeight="1" thickBot="1">
      <c r="B46" s="66" t="s">
        <v>39</v>
      </c>
      <c r="C46" s="67"/>
      <c r="D46" s="67"/>
      <c r="E46" s="67"/>
      <c r="F46" s="67"/>
      <c r="G46" s="67"/>
      <c r="H46" s="67"/>
      <c r="I46" s="67"/>
      <c r="J46" s="67"/>
      <c r="K46" s="67"/>
      <c r="L46" s="67"/>
      <c r="M46" s="67"/>
      <c r="N46" s="67"/>
      <c r="O46" s="68"/>
    </row>
    <row r="47" spans="1:15" ht="13.35" customHeight="1" thickBot="1">
      <c r="A47" s="5" t="s">
        <v>6</v>
      </c>
      <c r="B47" s="69"/>
      <c r="C47" s="35"/>
      <c r="D47" s="35"/>
      <c r="E47" s="35"/>
      <c r="F47" s="35"/>
      <c r="G47" s="35"/>
      <c r="H47" s="35"/>
      <c r="I47" s="35"/>
      <c r="J47" s="35"/>
      <c r="K47" s="35"/>
      <c r="L47" s="35"/>
      <c r="M47" s="35"/>
      <c r="N47" s="35"/>
      <c r="O47" s="37"/>
    </row>
    <row r="48" spans="2:15" ht="14.1" customHeight="1">
      <c r="B48" s="16" t="s">
        <v>40</v>
      </c>
      <c r="C48" s="17"/>
      <c r="D48" s="17"/>
      <c r="E48" s="17"/>
      <c r="F48" s="17"/>
      <c r="G48" s="17"/>
      <c r="H48" s="17"/>
      <c r="I48" s="17"/>
      <c r="J48" s="17"/>
      <c r="K48" s="17"/>
      <c r="L48" s="17"/>
      <c r="M48" s="17"/>
      <c r="N48" s="17"/>
      <c r="O48" s="18"/>
    </row>
    <row r="49" spans="2:15" ht="6" customHeight="1">
      <c r="B49" s="25"/>
      <c r="C49" s="35"/>
      <c r="D49" s="35"/>
      <c r="E49" s="35"/>
      <c r="F49" s="35"/>
      <c r="G49" s="35"/>
      <c r="H49" s="35"/>
      <c r="I49" s="35"/>
      <c r="J49" s="35"/>
      <c r="K49" s="35"/>
      <c r="L49" s="35"/>
      <c r="M49" s="35"/>
      <c r="N49" s="35"/>
      <c r="O49" s="37"/>
    </row>
    <row r="50" spans="2:15" ht="13.35" customHeight="1">
      <c r="B50" s="22" t="s">
        <v>41</v>
      </c>
      <c r="C50" s="36">
        <v>201481.64004</v>
      </c>
      <c r="D50" s="36">
        <v>119476.30059</v>
      </c>
      <c r="E50" s="36">
        <v>192245.01125325906</v>
      </c>
      <c r="F50" s="36">
        <v>197241.6730541926</v>
      </c>
      <c r="G50" s="36">
        <v>201288.54067082691</v>
      </c>
      <c r="H50" s="36">
        <v>194300.0675474374</v>
      </c>
      <c r="I50" s="36">
        <v>233486.5028512065</v>
      </c>
      <c r="J50" s="36">
        <v>233686.322238425</v>
      </c>
      <c r="K50" s="36">
        <v>224468.57966740133</v>
      </c>
      <c r="L50" s="36">
        <v>241855.4617973044</v>
      </c>
      <c r="M50" s="36">
        <v>287346.54468236456</v>
      </c>
      <c r="N50" s="36">
        <v>313140.68548979616</v>
      </c>
      <c r="O50" s="33"/>
    </row>
    <row r="51" spans="2:15" ht="13.35" customHeight="1">
      <c r="B51" s="55" t="s">
        <v>42</v>
      </c>
      <c r="C51" s="40">
        <v>17685.90791</v>
      </c>
      <c r="D51" s="40">
        <v>0</v>
      </c>
      <c r="E51" s="40">
        <v>0</v>
      </c>
      <c r="F51" s="40">
        <v>96844.511</v>
      </c>
      <c r="G51" s="40">
        <v>111905</v>
      </c>
      <c r="H51" s="40">
        <v>32690</v>
      </c>
      <c r="I51" s="40">
        <v>25440</v>
      </c>
      <c r="J51" s="40">
        <v>9544.084</v>
      </c>
      <c r="K51" s="40">
        <v>14546.544</v>
      </c>
      <c r="L51" s="40">
        <v>0</v>
      </c>
      <c r="M51" s="40">
        <v>0</v>
      </c>
      <c r="N51" s="40">
        <v>0</v>
      </c>
      <c r="O51" s="33"/>
    </row>
    <row r="52" spans="2:15" ht="13.35" customHeight="1">
      <c r="B52" s="55" t="s">
        <v>43</v>
      </c>
      <c r="C52" s="40">
        <v>133893.956</v>
      </c>
      <c r="D52" s="40">
        <v>46570.95833</v>
      </c>
      <c r="E52" s="40">
        <v>17855.703</v>
      </c>
      <c r="F52" s="40">
        <v>0</v>
      </c>
      <c r="G52" s="40">
        <v>0</v>
      </c>
      <c r="H52" s="40">
        <v>0</v>
      </c>
      <c r="I52" s="40">
        <v>0</v>
      </c>
      <c r="J52" s="40">
        <v>0</v>
      </c>
      <c r="K52" s="40">
        <v>0</v>
      </c>
      <c r="L52" s="40">
        <v>0</v>
      </c>
      <c r="M52" s="40">
        <v>0</v>
      </c>
      <c r="N52" s="40">
        <v>0</v>
      </c>
      <c r="O52" s="33"/>
    </row>
    <row r="53" spans="2:15" ht="13.35" customHeight="1">
      <c r="B53" s="55" t="s">
        <v>44</v>
      </c>
      <c r="C53" s="40">
        <v>0</v>
      </c>
      <c r="D53" s="40">
        <v>0</v>
      </c>
      <c r="E53" s="40">
        <v>15974.483930467755</v>
      </c>
      <c r="F53" s="40">
        <v>16693.335707338803</v>
      </c>
      <c r="G53" s="40">
        <v>21518.53132226792</v>
      </c>
      <c r="H53" s="40">
        <v>50439.492692909946</v>
      </c>
      <c r="I53" s="40">
        <v>77592.00560615258</v>
      </c>
      <c r="J53" s="40">
        <v>100198.38164244079</v>
      </c>
      <c r="K53" s="40">
        <v>118587.91424291996</v>
      </c>
      <c r="L53" s="40">
        <v>113203.5989457864</v>
      </c>
      <c r="M53" s="40">
        <v>141342.8774963997</v>
      </c>
      <c r="N53" s="40">
        <v>131341.4484021926</v>
      </c>
      <c r="O53" s="33"/>
    </row>
    <row r="54" spans="2:15" ht="13.35" customHeight="1">
      <c r="B54" s="55" t="s">
        <v>45</v>
      </c>
      <c r="C54" s="40">
        <v>0</v>
      </c>
      <c r="D54" s="40">
        <v>73945.20559380001</v>
      </c>
      <c r="E54" s="40">
        <v>20390.8724258</v>
      </c>
      <c r="F54" s="40">
        <v>21313.500675299998</v>
      </c>
      <c r="G54" s="40">
        <v>8031.788672500001</v>
      </c>
      <c r="H54" s="40">
        <v>1795.8080336</v>
      </c>
      <c r="I54" s="40">
        <v>0</v>
      </c>
      <c r="J54" s="40">
        <v>0</v>
      </c>
      <c r="K54" s="40">
        <v>0</v>
      </c>
      <c r="L54" s="40">
        <v>0</v>
      </c>
      <c r="M54" s="40">
        <v>0</v>
      </c>
      <c r="N54" s="40">
        <v>0</v>
      </c>
      <c r="O54" s="33"/>
    </row>
    <row r="55" spans="2:15" ht="13.35" customHeight="1">
      <c r="B55" s="34" t="s">
        <v>46</v>
      </c>
      <c r="C55" s="40">
        <v>-72100</v>
      </c>
      <c r="D55" s="40">
        <v>-17953.083</v>
      </c>
      <c r="E55" s="40">
        <v>-10547.695</v>
      </c>
      <c r="F55" s="40">
        <v>-32148.800694899997</v>
      </c>
      <c r="G55" s="40">
        <v>-55000</v>
      </c>
      <c r="H55" s="40">
        <v>-9827.5967061</v>
      </c>
      <c r="I55" s="40">
        <v>0</v>
      </c>
      <c r="J55" s="40">
        <v>0</v>
      </c>
      <c r="K55" s="40">
        <v>0</v>
      </c>
      <c r="L55" s="40">
        <v>0</v>
      </c>
      <c r="M55" s="40">
        <v>0</v>
      </c>
      <c r="N55" s="40">
        <v>0</v>
      </c>
      <c r="O55" s="33"/>
    </row>
    <row r="56" spans="2:15" ht="13.35" customHeight="1">
      <c r="B56" s="55" t="s">
        <v>47</v>
      </c>
      <c r="C56" s="40">
        <v>138238.589</v>
      </c>
      <c r="D56" s="40">
        <v>94086.40782149821</v>
      </c>
      <c r="E56" s="40">
        <v>162063.79037953203</v>
      </c>
      <c r="F56" s="40">
        <v>174026.81832215007</v>
      </c>
      <c r="G56" s="40">
        <v>261507.46404666625</v>
      </c>
      <c r="H56" s="40">
        <v>411384.49018111406</v>
      </c>
      <c r="I56" s="40">
        <v>536222.6791255471</v>
      </c>
      <c r="J56" s="40">
        <v>653477.6202458498</v>
      </c>
      <c r="K56" s="40">
        <v>582590.4540599223</v>
      </c>
      <c r="L56" s="40">
        <v>703017.8062145185</v>
      </c>
      <c r="M56" s="40">
        <v>647063.3533844328</v>
      </c>
      <c r="N56" s="40">
        <v>434564.4488901638</v>
      </c>
      <c r="O56" s="33"/>
    </row>
    <row r="57" spans="2:15" ht="13.35" customHeight="1">
      <c r="B57" s="34" t="s">
        <v>48</v>
      </c>
      <c r="C57" s="40">
        <v>459.28086000000025</v>
      </c>
      <c r="D57" s="40">
        <v>0</v>
      </c>
      <c r="E57" s="40">
        <v>0</v>
      </c>
      <c r="F57" s="40">
        <v>0</v>
      </c>
      <c r="G57" s="40">
        <v>0</v>
      </c>
      <c r="H57" s="40">
        <v>0</v>
      </c>
      <c r="I57" s="40">
        <v>0</v>
      </c>
      <c r="J57" s="40">
        <v>0</v>
      </c>
      <c r="K57" s="40">
        <v>0</v>
      </c>
      <c r="L57" s="40">
        <v>0</v>
      </c>
      <c r="M57" s="40">
        <v>0</v>
      </c>
      <c r="N57" s="40">
        <v>0</v>
      </c>
      <c r="O57" s="33"/>
    </row>
    <row r="58" spans="2:15" ht="13.35" customHeight="1">
      <c r="B58" s="34" t="s">
        <v>49</v>
      </c>
      <c r="C58" s="40">
        <v>568.374790000001</v>
      </c>
      <c r="D58" s="40">
        <v>0</v>
      </c>
      <c r="E58" s="40">
        <v>0</v>
      </c>
      <c r="F58" s="40">
        <v>0</v>
      </c>
      <c r="G58" s="40">
        <v>0</v>
      </c>
      <c r="H58" s="40">
        <v>0</v>
      </c>
      <c r="I58" s="40">
        <v>0</v>
      </c>
      <c r="J58" s="40">
        <v>0</v>
      </c>
      <c r="K58" s="40">
        <v>0</v>
      </c>
      <c r="L58" s="40">
        <v>0</v>
      </c>
      <c r="M58" s="40">
        <v>0</v>
      </c>
      <c r="N58" s="40">
        <v>0</v>
      </c>
      <c r="O58" s="33"/>
    </row>
    <row r="59" spans="2:15" ht="13.35" customHeight="1">
      <c r="B59" s="70" t="s">
        <v>50</v>
      </c>
      <c r="C59" s="71">
        <v>-361117.21443</v>
      </c>
      <c r="D59" s="71">
        <v>-316125.78933529824</v>
      </c>
      <c r="E59" s="71">
        <v>-397982.16598905885</v>
      </c>
      <c r="F59" s="71">
        <v>-473971.0380640815</v>
      </c>
      <c r="G59" s="71">
        <v>-549251.3247122611</v>
      </c>
      <c r="H59" s="71">
        <v>-680782.2617489614</v>
      </c>
      <c r="I59" s="71">
        <v>-872741.1875829061</v>
      </c>
      <c r="J59" s="71">
        <v>-996906.4081267156</v>
      </c>
      <c r="K59" s="71">
        <v>-940193.4919702434</v>
      </c>
      <c r="L59" s="71">
        <v>-1058076.8669576093</v>
      </c>
      <c r="M59" s="71">
        <v>-1075752.7755631972</v>
      </c>
      <c r="N59" s="71">
        <v>-879046.5827821526</v>
      </c>
      <c r="O59" s="37"/>
    </row>
    <row r="60" spans="2:15" ht="13.35" customHeight="1">
      <c r="B60" s="22" t="s">
        <v>51</v>
      </c>
      <c r="C60" s="72">
        <f aca="true" t="shared" si="4" ref="C60:N60">SUM(C50:C59)</f>
        <v>59110.53417000006</v>
      </c>
      <c r="D60" s="72">
        <f t="shared" si="4"/>
        <v>0</v>
      </c>
      <c r="E60" s="72">
        <f t="shared" si="4"/>
        <v>0</v>
      </c>
      <c r="F60" s="72">
        <f t="shared" si="4"/>
        <v>0</v>
      </c>
      <c r="G60" s="72">
        <f t="shared" si="4"/>
        <v>0</v>
      </c>
      <c r="H60" s="72">
        <f t="shared" si="4"/>
        <v>0</v>
      </c>
      <c r="I60" s="72">
        <f t="shared" si="4"/>
        <v>0</v>
      </c>
      <c r="J60" s="72">
        <f t="shared" si="4"/>
        <v>0</v>
      </c>
      <c r="K60" s="72">
        <f t="shared" si="4"/>
        <v>0</v>
      </c>
      <c r="L60" s="72">
        <f t="shared" si="4"/>
        <v>0</v>
      </c>
      <c r="M60" s="72">
        <f t="shared" si="4"/>
        <v>0</v>
      </c>
      <c r="N60" s="72">
        <f t="shared" si="4"/>
        <v>0</v>
      </c>
      <c r="O60" s="44"/>
    </row>
    <row r="61" spans="2:15" ht="6" customHeight="1">
      <c r="B61" s="25"/>
      <c r="C61" s="35"/>
      <c r="D61" s="35"/>
      <c r="E61" s="35"/>
      <c r="F61" s="35"/>
      <c r="G61" s="35"/>
      <c r="H61" s="35"/>
      <c r="I61" s="35"/>
      <c r="J61" s="35"/>
      <c r="K61" s="35"/>
      <c r="L61" s="35"/>
      <c r="M61" s="35"/>
      <c r="N61" s="35"/>
      <c r="O61" s="37"/>
    </row>
    <row r="62" spans="2:15" ht="13.35" customHeight="1">
      <c r="B62" s="55" t="s">
        <v>52</v>
      </c>
      <c r="C62" s="40">
        <v>43000</v>
      </c>
      <c r="D62" s="40">
        <v>192245.01125325906</v>
      </c>
      <c r="E62" s="40">
        <v>197241.6730541926</v>
      </c>
      <c r="F62" s="40">
        <v>201288.54067082691</v>
      </c>
      <c r="G62" s="40">
        <v>194300.0675474374</v>
      </c>
      <c r="H62" s="40">
        <v>233486.5028512065</v>
      </c>
      <c r="I62" s="40">
        <v>233686.322238425</v>
      </c>
      <c r="J62" s="40">
        <v>224468.57966740133</v>
      </c>
      <c r="K62" s="40">
        <v>241855.4617973044</v>
      </c>
      <c r="L62" s="40">
        <v>287346.54468236456</v>
      </c>
      <c r="M62" s="40">
        <v>313140.68548979616</v>
      </c>
      <c r="N62" s="40">
        <v>391188.8760155048</v>
      </c>
      <c r="O62" s="33"/>
    </row>
    <row r="63" spans="1:15" ht="13.35" customHeight="1">
      <c r="A63" s="5"/>
      <c r="B63" s="22" t="s">
        <v>53</v>
      </c>
      <c r="C63" s="72">
        <f>+C60+C62</f>
        <v>102110.53417000006</v>
      </c>
      <c r="D63" s="72">
        <f aca="true" t="shared" si="5" ref="D63:N63">+D60+D62</f>
        <v>192245.01125325906</v>
      </c>
      <c r="E63" s="72">
        <f t="shared" si="5"/>
        <v>197241.6730541926</v>
      </c>
      <c r="F63" s="72">
        <f t="shared" si="5"/>
        <v>201288.54067082691</v>
      </c>
      <c r="G63" s="72">
        <f t="shared" si="5"/>
        <v>194300.0675474374</v>
      </c>
      <c r="H63" s="72">
        <f t="shared" si="5"/>
        <v>233486.5028512065</v>
      </c>
      <c r="I63" s="72">
        <f t="shared" si="5"/>
        <v>233686.322238425</v>
      </c>
      <c r="J63" s="72">
        <f t="shared" si="5"/>
        <v>224468.57966740133</v>
      </c>
      <c r="K63" s="72">
        <f t="shared" si="5"/>
        <v>241855.4617973044</v>
      </c>
      <c r="L63" s="72">
        <f t="shared" si="5"/>
        <v>287346.54468236456</v>
      </c>
      <c r="M63" s="72">
        <f t="shared" si="5"/>
        <v>313140.68548979616</v>
      </c>
      <c r="N63" s="72">
        <f t="shared" si="5"/>
        <v>391188.8760155048</v>
      </c>
      <c r="O63" s="29"/>
    </row>
    <row r="64" spans="2:15" ht="6" customHeight="1">
      <c r="B64" s="25"/>
      <c r="C64" s="35"/>
      <c r="D64" s="35"/>
      <c r="E64" s="35"/>
      <c r="F64" s="35"/>
      <c r="G64" s="35"/>
      <c r="H64" s="35"/>
      <c r="I64" s="35"/>
      <c r="J64" s="35"/>
      <c r="K64" s="35"/>
      <c r="L64" s="35"/>
      <c r="M64" s="35"/>
      <c r="N64" s="35"/>
      <c r="O64" s="37"/>
    </row>
    <row r="65" spans="2:15" ht="13.35" customHeight="1">
      <c r="B65" s="58" t="s">
        <v>33</v>
      </c>
      <c r="C65" s="28"/>
      <c r="D65" s="28"/>
      <c r="E65" s="28"/>
      <c r="F65" s="28"/>
      <c r="G65" s="28"/>
      <c r="H65" s="28"/>
      <c r="I65" s="28"/>
      <c r="J65" s="28"/>
      <c r="K65" s="28"/>
      <c r="L65" s="28"/>
      <c r="M65" s="28"/>
      <c r="N65" s="28"/>
      <c r="O65" s="29"/>
    </row>
    <row r="66" spans="2:15" ht="13.35" customHeight="1">
      <c r="B66" s="34" t="s">
        <v>54</v>
      </c>
      <c r="C66" s="40">
        <v>5000</v>
      </c>
      <c r="D66" s="40">
        <v>5000</v>
      </c>
      <c r="E66" s="40">
        <v>5000</v>
      </c>
      <c r="F66" s="40">
        <v>5000</v>
      </c>
      <c r="G66" s="40">
        <v>5000</v>
      </c>
      <c r="H66" s="40">
        <v>5000</v>
      </c>
      <c r="I66" s="40">
        <v>5000</v>
      </c>
      <c r="J66" s="40">
        <v>5000</v>
      </c>
      <c r="K66" s="40">
        <v>5000</v>
      </c>
      <c r="L66" s="40">
        <v>5000</v>
      </c>
      <c r="M66" s="40">
        <v>5000</v>
      </c>
      <c r="N66" s="40">
        <v>5000</v>
      </c>
      <c r="O66" s="33"/>
    </row>
    <row r="67" spans="2:15" ht="13.35" customHeight="1">
      <c r="B67" s="34" t="s">
        <v>55</v>
      </c>
      <c r="C67" s="40">
        <v>15000</v>
      </c>
      <c r="D67" s="40">
        <v>15000</v>
      </c>
      <c r="E67" s="40">
        <v>15000</v>
      </c>
      <c r="F67" s="40">
        <v>15000</v>
      </c>
      <c r="G67" s="40">
        <v>15000</v>
      </c>
      <c r="H67" s="40">
        <v>15000</v>
      </c>
      <c r="I67" s="40">
        <v>15000</v>
      </c>
      <c r="J67" s="40">
        <v>15000</v>
      </c>
      <c r="K67" s="40">
        <v>15000</v>
      </c>
      <c r="L67" s="40">
        <v>15000</v>
      </c>
      <c r="M67" s="40">
        <v>15000</v>
      </c>
      <c r="N67" s="40">
        <v>15000</v>
      </c>
      <c r="O67" s="33"/>
    </row>
    <row r="68" spans="2:15" ht="6" customHeight="1">
      <c r="B68" s="25"/>
      <c r="C68" s="35"/>
      <c r="D68" s="35"/>
      <c r="E68" s="35"/>
      <c r="F68" s="35"/>
      <c r="G68" s="35"/>
      <c r="H68" s="35"/>
      <c r="I68" s="35"/>
      <c r="J68" s="35"/>
      <c r="K68" s="35"/>
      <c r="L68" s="35"/>
      <c r="M68" s="35"/>
      <c r="N68" s="35"/>
      <c r="O68" s="37"/>
    </row>
    <row r="69" spans="2:15" ht="13.35" customHeight="1">
      <c r="B69" s="61" t="s">
        <v>56</v>
      </c>
      <c r="C69" s="73">
        <v>128763.597</v>
      </c>
      <c r="D69" s="73">
        <v>130708.55163670368</v>
      </c>
      <c r="E69" s="73">
        <v>141435.2904251313</v>
      </c>
      <c r="F69" s="73">
        <v>157725.44642724292</v>
      </c>
      <c r="G69" s="73">
        <v>183996.46958981256</v>
      </c>
      <c r="H69" s="73">
        <v>212751.33773636547</v>
      </c>
      <c r="I69" s="73">
        <v>249875.17636079466</v>
      </c>
      <c r="J69" s="73">
        <v>295253.5763285161</v>
      </c>
      <c r="K69" s="73">
        <v>336512.18573595723</v>
      </c>
      <c r="L69" s="73">
        <v>384190.0228901583</v>
      </c>
      <c r="M69" s="73">
        <v>429840.4385001764</v>
      </c>
      <c r="N69" s="73">
        <v>461394.64666443644</v>
      </c>
      <c r="O69" s="29"/>
    </row>
    <row r="70" spans="2:15" ht="13.35" customHeight="1">
      <c r="B70" s="61" t="s">
        <v>57</v>
      </c>
      <c r="C70" s="73">
        <v>980.79382</v>
      </c>
      <c r="D70" s="73">
        <v>219.35283999999996</v>
      </c>
      <c r="E70" s="73">
        <v>219.35284</v>
      </c>
      <c r="F70" s="73">
        <v>176.31384</v>
      </c>
      <c r="G70" s="73">
        <v>133.27483999999998</v>
      </c>
      <c r="H70" s="73">
        <v>133.27483999999998</v>
      </c>
      <c r="I70" s="73">
        <v>133.27483999999998</v>
      </c>
      <c r="J70" s="73">
        <v>67.91384</v>
      </c>
      <c r="K70" s="73">
        <v>0</v>
      </c>
      <c r="L70" s="73">
        <v>0</v>
      </c>
      <c r="M70" s="73">
        <v>0</v>
      </c>
      <c r="N70" s="73">
        <v>0</v>
      </c>
      <c r="O70" s="29"/>
    </row>
    <row r="71" spans="2:15" ht="13.35" customHeight="1" thickBot="1">
      <c r="B71" s="74"/>
      <c r="C71" s="75"/>
      <c r="D71" s="75"/>
      <c r="E71" s="75"/>
      <c r="F71" s="75"/>
      <c r="G71" s="75"/>
      <c r="H71" s="75"/>
      <c r="I71" s="75"/>
      <c r="J71" s="75"/>
      <c r="K71" s="75"/>
      <c r="L71" s="75"/>
      <c r="M71" s="75"/>
      <c r="N71" s="75"/>
      <c r="O71" s="76"/>
    </row>
    <row r="72" spans="2:14" ht="13.35" customHeight="1">
      <c r="B72" s="77"/>
      <c r="C72" s="35"/>
      <c r="D72" s="35"/>
      <c r="E72" s="35"/>
      <c r="F72" s="35"/>
      <c r="G72" s="35"/>
      <c r="H72" s="35"/>
      <c r="I72" s="35"/>
      <c r="J72" s="35"/>
      <c r="K72" s="35"/>
      <c r="L72" s="35"/>
      <c r="M72" s="35"/>
      <c r="N72" s="35"/>
    </row>
    <row r="73" spans="2:15" ht="30">
      <c r="B73" s="79" t="s">
        <v>58</v>
      </c>
      <c r="C73" s="79"/>
      <c r="D73" s="79"/>
      <c r="E73" s="79"/>
      <c r="F73" s="79"/>
      <c r="G73" s="79"/>
      <c r="H73" s="79"/>
      <c r="I73" s="79"/>
      <c r="J73" s="79"/>
      <c r="K73" s="79"/>
      <c r="L73" s="79"/>
      <c r="M73" s="79"/>
      <c r="N73" s="79"/>
      <c r="O73" s="79"/>
    </row>
    <row r="74" ht="13.35" customHeight="1">
      <c r="B74" s="77"/>
    </row>
    <row r="75" ht="12.75"/>
    <row r="76" ht="12.75"/>
    <row r="77" ht="12.75"/>
    <row r="78" ht="12.75"/>
    <row r="79" ht="12.75"/>
    <row r="80" ht="12.75"/>
    <row r="81" ht="12.75"/>
    <row r="93" ht="12.75"/>
    <row r="94" ht="12.75"/>
    <row r="95" ht="12.75"/>
    <row r="109" ht="12.75"/>
    <row r="110" ht="12.75"/>
    <row r="111" ht="12.75"/>
    <row r="113" ht="12.75"/>
    <row r="121" ht="12.75" hidden="1">
      <c r="A121" s="78"/>
    </row>
    <row r="122" ht="12.75"/>
    <row r="123" ht="12.75"/>
    <row r="124" ht="12.75"/>
    <row r="125" ht="12.75"/>
    <row r="126" ht="12.75"/>
  </sheetData>
  <printOptions/>
  <pageMargins left="0.7" right="0.7" top="0.75" bottom="0.75" header="0.3" footer="0.3"/>
  <pageSetup horizontalDpi="1200" verticalDpi="12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3.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955C5FC58EF5CC43A262195F647F76AC" ma:contentTypeVersion="15" ma:contentTypeDescription="" ma:contentTypeScope="" ma:versionID="9451418c07c7b1d22ac99529c31b4542">
  <xsd:schema xmlns:xsd="http://www.w3.org/2001/XMLSchema" xmlns:xs="http://www.w3.org/2001/XMLSchema" xmlns:p="http://schemas.microsoft.com/office/2006/metadata/properties" xmlns:ns1="http://schemas.microsoft.com/sharepoint/v3" xmlns:ns2="cc811197-5a73-4d86-a206-c117da05ddaa" xmlns:ns3="c5c4b2fa-852d-41c0-9f34-5cde8eb99e29" xmlns:ns4="6168c8a5-b7c4-4e3b-a0ce-8aca24186586" targetNamespace="http://schemas.microsoft.com/office/2006/metadata/properties" ma:root="true" ma:fieldsID="95a285d225fff28ab7429ce2ce47d591" ns1:_="" ns2:_="" ns3:_="" ns4:_="">
    <xsd:import namespace="http://schemas.microsoft.com/sharepoint/v3"/>
    <xsd:import namespace="cc811197-5a73-4d86-a206-c117da05ddaa"/>
    <xsd:import namespace="c5c4b2fa-852d-41c0-9f34-5cde8eb99e29"/>
    <xsd:import namespace="6168c8a5-b7c4-4e3b-a0ce-8aca24186586"/>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element ref="ns3: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68c8a5-b7c4-4e3b-a0ce-8aca24186586" elementFormDefault="qualified">
    <xsd:import namespace="http://schemas.microsoft.com/office/2006/documentManagement/types"/>
    <xsd:import namespace="http://schemas.microsoft.com/office/infopath/2007/PartnerControls"/>
    <xsd:element name="MediaServiceSearchProperties" ma:index="1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4550FF-910E-4CC8-984E-9FBD1E0322AE}">
  <ds:schemaRefs>
    <ds:schemaRef ds:uri="http://schemas.microsoft.com/sharepoint/v3/contenttype/forms"/>
  </ds:schemaRefs>
</ds:datastoreItem>
</file>

<file path=customXml/itemProps2.xml><?xml version="1.0" encoding="utf-8"?>
<ds:datastoreItem xmlns:ds="http://schemas.openxmlformats.org/officeDocument/2006/customXml" ds:itemID="{C0EE46C3-7801-4D92-8F5A-128DCBCB0AA4}">
  <ds:schemaRefs>
    <ds:schemaRef ds:uri="http://schemas.microsoft.com/office/2006/metadata/properties"/>
    <ds:schemaRef ds:uri="http://schemas.microsoft.com/office/infopath/2007/PartnerControls"/>
    <ds:schemaRef ds:uri="c5c4b2fa-852d-41c0-9f34-5cde8eb99e29"/>
    <ds:schemaRef ds:uri="http://schemas.microsoft.com/sharepoint/v3"/>
  </ds:schemaRefs>
</ds:datastoreItem>
</file>

<file path=customXml/itemProps3.xml><?xml version="1.0" encoding="utf-8"?>
<ds:datastoreItem xmlns:ds="http://schemas.openxmlformats.org/officeDocument/2006/customXml" ds:itemID="{7DE37406-3B3E-4765-972F-93ED22A38ACF}">
  <ds:schemaRefs>
    <ds:schemaRef ds:uri="http://schemas.microsoft.com/office/2006/metadata/customXsn"/>
  </ds:schemaRefs>
</ds:datastoreItem>
</file>

<file path=customXml/itemProps4.xml><?xml version="1.0" encoding="utf-8"?>
<ds:datastoreItem xmlns:ds="http://schemas.openxmlformats.org/officeDocument/2006/customXml" ds:itemID="{8E0199B9-3A81-42E1-B63F-389BE9C619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c5c4b2fa-852d-41c0-9f34-5cde8eb99e29"/>
    <ds:schemaRef ds:uri="6168c8a5-b7c4-4e3b-a0ce-8aca241865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dc:title>
  <dc:subject/>
  <dc:creator>Slaughterbeck, Luke</dc:creator>
  <cp:keywords/>
  <dc:description/>
  <cp:lastModifiedBy>Camp, Cherie</cp:lastModifiedBy>
  <dcterms:created xsi:type="dcterms:W3CDTF">2024-03-12T20:49:15Z</dcterms:created>
  <dcterms:modified xsi:type="dcterms:W3CDTF">2024-06-18T22:53:46Z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0x010100D03C1FEDB24A304B88B22491CFC0976900955C5FC58EF5CC43A262195F647F76AC</vt:lpwstr>
  </property>
  <property fmtid="{D5CDD505-2E9C-101B-9397-08002B2CF9AE}" pid="3" name="MediaServiceImageTags">
    <vt:lpwstr/>
  </property>
</Properties>
</file>