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5640" tabRatio="650" activeTab="0"/>
  </bookViews>
  <sheets>
    <sheet name="Sheet 1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'Sheet 1'!$A$1:$G$44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<sst xmlns="http://schemas.openxmlformats.org/spreadsheetml/2006/main" count="49" uniqueCount="48">
  <si>
    <t>Form C</t>
  </si>
  <si>
    <t>Non-CX Financial Plan</t>
  </si>
  <si>
    <t>Estimated-Adopted Change</t>
  </si>
  <si>
    <t>Explanation of Change</t>
  </si>
  <si>
    <t>Total Revenues</t>
  </si>
  <si>
    <t>Total 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</si>
  <si>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</si>
  <si>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</si>
  <si>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</si>
  <si>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</si>
  <si>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</si>
  <si>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t>Fund Name:  Cultural Development Authority</t>
  </si>
  <si>
    <t>Prepared by:   T. Forbes</t>
  </si>
  <si>
    <t>Fund Number:  000001170</t>
  </si>
  <si>
    <t>Reflects difference between Adopted and Actual ending fund balance reported in CAFR</t>
  </si>
  <si>
    <t>Date Prepared:  3/9/07</t>
  </si>
  <si>
    <t>Quarter:  1st 2007</t>
  </si>
  <si>
    <t>Beginning Fund Balance</t>
  </si>
  <si>
    <t xml:space="preserve">Revenues </t>
  </si>
  <si>
    <t>* Interest earnings</t>
  </si>
  <si>
    <t xml:space="preserve">Expenditures </t>
  </si>
  <si>
    <t>* Program O&amp;M</t>
  </si>
  <si>
    <t>Estimated Underexpenditures</t>
  </si>
  <si>
    <t>Reserves &amp; Designations</t>
  </si>
  <si>
    <t>Total Reserves &amp; Designations</t>
  </si>
  <si>
    <t>5.  Forecast contingency equals 10% of Hotel-Motel revenue forecast.  The reserve is added to provide sufficient expenditure authority in the event that more revenue is received than forecasted.</t>
  </si>
  <si>
    <t>2007       Revised</t>
  </si>
  <si>
    <r>
      <t>* Forecast Contingency Reserve</t>
    </r>
    <r>
      <rPr>
        <vertAlign val="superscript"/>
        <sz val="12"/>
        <rFont val="Times New Roman"/>
        <family val="1"/>
      </rPr>
      <t>5</t>
    </r>
  </si>
  <si>
    <t>* Use of prepaid public art reserve</t>
  </si>
  <si>
    <r>
      <t xml:space="preserve">* Forecast Contingency Reserve </t>
    </r>
    <r>
      <rPr>
        <vertAlign val="superscript"/>
        <sz val="12"/>
        <rFont val="Times New Roman"/>
        <family val="1"/>
      </rPr>
      <t>5</t>
    </r>
  </si>
  <si>
    <t>1. 2006 Actuals are from the 14th month in ARMS.  CAFR not yet published.</t>
  </si>
  <si>
    <t>*Appropriation for transfer to CDA</t>
  </si>
  <si>
    <t>*GAAP Adjustment</t>
  </si>
  <si>
    <r>
      <t>2007 Estimated</t>
    </r>
    <r>
      <rPr>
        <b/>
        <vertAlign val="superscript"/>
        <sz val="12"/>
        <rFont val="Times New Roman"/>
        <family val="1"/>
      </rPr>
      <t xml:space="preserve"> 2</t>
    </r>
  </si>
  <si>
    <r>
      <t xml:space="preserve">2006       Actuals </t>
    </r>
    <r>
      <rPr>
        <b/>
        <vertAlign val="superscript"/>
        <sz val="12"/>
        <rFont val="Times New Roman"/>
        <family val="1"/>
      </rPr>
      <t>1</t>
    </r>
  </si>
  <si>
    <t>* CX Internal Support</t>
  </si>
  <si>
    <t xml:space="preserve">* Hotel/Motel Transient </t>
  </si>
  <si>
    <t>2007       Adopted</t>
  </si>
  <si>
    <t>3. This revenue item reflects contributions from eligible CIP projects for the Percent for Art program. Projections reflect estimated outyear CIP contributions and are subject to change.</t>
  </si>
  <si>
    <r>
      <t>* Contribution from Other Funds</t>
    </r>
    <r>
      <rPr>
        <vertAlign val="superscript"/>
        <sz val="12"/>
        <rFont val="Times New Roman"/>
        <family val="1"/>
      </rPr>
      <t xml:space="preserve"> 3</t>
    </r>
  </si>
  <si>
    <r>
      <t xml:space="preserve">* CX Transfer for Arts Projects </t>
    </r>
    <r>
      <rPr>
        <vertAlign val="superscript"/>
        <sz val="12"/>
        <rFont val="Times New Roman"/>
        <family val="1"/>
      </rPr>
      <t>4</t>
    </r>
  </si>
  <si>
    <t xml:space="preserve">   4. Of 2007 transfer from CX, $9,500,000 to be allocated to 4Culture Arts Programs, 800,000 to be allocated to 4Culture Heritage Program </t>
  </si>
  <si>
    <r>
      <t xml:space="preserve">* Reserved for Prepaid Public Art </t>
    </r>
    <r>
      <rPr>
        <vertAlign val="superscript"/>
        <sz val="12"/>
        <rFont val="Times New Roman"/>
        <family val="1"/>
      </rPr>
      <t>6</t>
    </r>
  </si>
  <si>
    <t>6. Funds in the fund balance are prepayments to produce public art.</t>
  </si>
  <si>
    <r>
      <t xml:space="preserve">Target Fund Balance </t>
    </r>
    <r>
      <rPr>
        <b/>
        <vertAlign val="superscript"/>
        <sz val="12"/>
        <rFont val="Times New Roman"/>
        <family val="1"/>
      </rPr>
      <t>7</t>
    </r>
  </si>
  <si>
    <t>7. Target Fund Balance is zero for the CDA's internally managed funds, with all funds either committed to projects or reserved in the Cultural Endowment.</t>
  </si>
  <si>
    <t>Result of corrections to CIP contibutions to Percent for Art Program and supplemental projects in 1st quarter of 2007.</t>
  </si>
  <si>
    <t>2.  2007 Estimated includes $465,353 in supplemental appropriations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</si>
</sst>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_);_(* \(#,##0.0\);_(* &quot;-&quot;?_);_(@_)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19" applyFont="1" applyBorder="1" applyAlignment="1">
      <alignment horizontal="centerContinuous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Border="1" applyAlignment="1">
      <alignment horizontal="left"/>
    </xf>
    <xf numFmtId="37" fontId="8" fillId="0" borderId="0" xfId="19" applyFont="1" applyBorder="1" applyAlignment="1">
      <alignment horizontal="centerContinuous" wrapText="1"/>
      <protection/>
    </xf>
    <xf numFmtId="37" fontId="4" fillId="2" borderId="1" xfId="19" applyFont="1" applyFill="1" applyBorder="1" applyAlignment="1" applyProtection="1">
      <alignment horizontal="left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1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37" fontId="4" fillId="0" borderId="1" xfId="19" applyFont="1" applyFill="1" applyBorder="1" applyAlignment="1">
      <alignment horizontal="left"/>
      <protection/>
    </xf>
    <xf numFmtId="164" fontId="4" fillId="0" borderId="1" xfId="15" applyNumberFormat="1" applyFont="1" applyFill="1" applyBorder="1" applyAlignment="1">
      <alignment/>
    </xf>
    <xf numFmtId="164" fontId="4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7" xfId="19" applyFont="1" applyFill="1" applyBorder="1" applyAlignment="1">
      <alignment horizontal="left"/>
      <protection/>
    </xf>
    <xf numFmtId="164" fontId="6" fillId="0" borderId="7" xfId="15" applyNumberFormat="1" applyFont="1" applyFill="1" applyBorder="1" applyAlignment="1">
      <alignment/>
    </xf>
    <xf numFmtId="164" fontId="6" fillId="0" borderId="8" xfId="15" applyNumberFormat="1" applyFont="1" applyFill="1" applyBorder="1" applyAlignment="1">
      <alignment/>
    </xf>
    <xf numFmtId="164" fontId="6" fillId="0" borderId="9" xfId="15" applyNumberFormat="1" applyFont="1" applyBorder="1" applyAlignment="1">
      <alignment/>
    </xf>
    <xf numFmtId="164" fontId="9" fillId="0" borderId="10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37" fontId="6" fillId="0" borderId="7" xfId="19" applyFont="1" applyFill="1" applyBorder="1" applyAlignment="1">
      <alignment horizontal="left"/>
      <protection/>
    </xf>
    <xf numFmtId="164" fontId="6" fillId="0" borderId="11" xfId="15" applyNumberFormat="1" applyFont="1" applyBorder="1" applyAlignment="1">
      <alignment/>
    </xf>
    <xf numFmtId="164" fontId="9" fillId="0" borderId="7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6" fillId="0" borderId="7" xfId="15" applyNumberFormat="1" applyFont="1" applyBorder="1" applyAlignment="1">
      <alignment/>
    </xf>
    <xf numFmtId="164" fontId="9" fillId="0" borderId="6" xfId="15" applyNumberFormat="1" applyFont="1" applyBorder="1" applyAlignment="1">
      <alignment/>
    </xf>
    <xf numFmtId="37" fontId="4" fillId="0" borderId="1" xfId="19" applyFont="1" applyFill="1" applyBorder="1" applyAlignment="1">
      <alignment horizontal="left"/>
      <protection/>
    </xf>
    <xf numFmtId="164" fontId="6" fillId="0" borderId="4" xfId="15" applyNumberFormat="1" applyFont="1" applyBorder="1" applyAlignment="1">
      <alignment/>
    </xf>
    <xf numFmtId="37" fontId="4" fillId="0" borderId="7" xfId="1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4" fontId="6" fillId="0" borderId="0" xfId="15" applyNumberFormat="1" applyFont="1" applyFill="1" applyBorder="1" applyAlignment="1">
      <alignment/>
    </xf>
    <xf numFmtId="37" fontId="3" fillId="0" borderId="0" xfId="19" applyFont="1" applyAlignment="1">
      <alignment horizontal="left"/>
      <protection/>
    </xf>
    <xf numFmtId="37" fontId="10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7" fontId="3" fillId="0" borderId="0" xfId="19" applyFont="1" applyBorder="1" applyAlignment="1" quotePrefix="1">
      <alignment horizontal="left"/>
      <protection/>
    </xf>
    <xf numFmtId="37" fontId="6" fillId="0" borderId="0" xfId="19" applyFont="1" applyBorder="1">
      <alignment/>
      <protection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6" fillId="0" borderId="7" xfId="15" applyNumberFormat="1" applyFont="1" applyBorder="1" applyAlignment="1">
      <alignment wrapText="1"/>
    </xf>
    <xf numFmtId="164" fontId="10" fillId="0" borderId="7" xfId="15" applyNumberFormat="1" applyFont="1" applyBorder="1" applyAlignment="1">
      <alignment/>
    </xf>
    <xf numFmtId="37" fontId="5" fillId="0" borderId="0" xfId="19" applyFont="1" applyFill="1" applyBorder="1" applyAlignment="1">
      <alignment horizontal="centerContinuous" wrapText="1"/>
      <protection/>
    </xf>
    <xf numFmtId="37" fontId="2" fillId="0" borderId="0" xfId="19" applyFont="1" applyFill="1" applyBorder="1" applyAlignment="1">
      <alignment horizontal="centerContinuous" wrapText="1"/>
      <protection/>
    </xf>
    <xf numFmtId="0" fontId="6" fillId="0" borderId="0" xfId="0" applyFont="1" applyFill="1" applyBorder="1" applyAlignment="1">
      <alignment horizontal="left"/>
    </xf>
    <xf numFmtId="37" fontId="5" fillId="0" borderId="0" xfId="19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Continuous"/>
    </xf>
    <xf numFmtId="37" fontId="6" fillId="0" borderId="0" xfId="19" applyFont="1" applyFill="1" applyBorder="1" applyAlignment="1">
      <alignment horizontal="left" wrapText="1"/>
      <protection/>
    </xf>
    <xf numFmtId="37" fontId="4" fillId="0" borderId="0" xfId="19" applyFont="1" applyFill="1" applyBorder="1" applyAlignment="1">
      <alignment horizontal="left"/>
      <protection/>
    </xf>
    <xf numFmtId="37" fontId="3" fillId="0" borderId="12" xfId="19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7" fontId="6" fillId="0" borderId="0" xfId="19" applyFont="1" applyFill="1" applyBorder="1" applyAlignment="1">
      <alignment horizontal="centerContinuous" wrapText="1"/>
      <protection/>
    </xf>
    <xf numFmtId="37" fontId="8" fillId="0" borderId="0" xfId="19" applyFont="1" applyFill="1" applyBorder="1" applyAlignment="1">
      <alignment horizontal="centerContinuous" wrapText="1"/>
      <protection/>
    </xf>
    <xf numFmtId="0" fontId="0" fillId="0" borderId="0" xfId="0" applyFill="1" applyBorder="1" applyAlignment="1">
      <alignment/>
    </xf>
    <xf numFmtId="37" fontId="10" fillId="0" borderId="0" xfId="19" applyFon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164" fontId="6" fillId="0" borderId="7" xfId="15" applyNumberFormat="1" applyFont="1" applyFill="1" applyBorder="1" applyAlignment="1" quotePrefix="1">
      <alignment/>
    </xf>
    <xf numFmtId="37" fontId="4" fillId="0" borderId="13" xfId="19" applyFont="1" applyFill="1" applyBorder="1" applyAlignment="1">
      <alignment horizontal="center" wrapText="1"/>
      <protection/>
    </xf>
    <xf numFmtId="164" fontId="4" fillId="0" borderId="4" xfId="15" applyNumberFormat="1" applyFont="1" applyBorder="1" applyAlignment="1">
      <alignment/>
    </xf>
    <xf numFmtId="37" fontId="6" fillId="0" borderId="0" xfId="19" applyFont="1" applyBorder="1" applyAlignment="1" quotePrefix="1">
      <alignment horizontal="left" indent="1"/>
      <protection/>
    </xf>
    <xf numFmtId="38" fontId="6" fillId="0" borderId="0" xfId="19" applyNumberFormat="1" applyFont="1" applyBorder="1" applyAlignment="1">
      <alignment horizontal="left" indent="1"/>
      <protection/>
    </xf>
    <xf numFmtId="38" fontId="6" fillId="0" borderId="0" xfId="0" applyNumberFormat="1" applyFont="1" applyAlignment="1">
      <alignment horizontal="left" indent="1"/>
    </xf>
    <xf numFmtId="38" fontId="6" fillId="0" borderId="0" xfId="19" applyNumberFormat="1" applyFont="1" applyBorder="1" applyAlignment="1">
      <alignment horizontal="left" indent="1"/>
      <protection/>
    </xf>
    <xf numFmtId="38" fontId="6" fillId="0" borderId="0" xfId="0" applyNumberFormat="1" applyFont="1" applyAlignment="1">
      <alignment horizontal="left" indent="1"/>
    </xf>
    <xf numFmtId="0" fontId="6" fillId="0" borderId="7" xfId="0" applyFont="1" applyBorder="1" applyAlignment="1">
      <alignment/>
    </xf>
    <xf numFmtId="164" fontId="4" fillId="0" borderId="1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 horizontal="centerContinuous" wrapText="1"/>
    </xf>
    <xf numFmtId="164" fontId="5" fillId="0" borderId="0" xfId="15" applyNumberFormat="1" applyFont="1" applyFill="1" applyBorder="1" applyAlignment="1">
      <alignment horizontal="center" wrapText="1"/>
    </xf>
    <xf numFmtId="164" fontId="0" fillId="0" borderId="0" xfId="15" applyNumberFormat="1" applyFill="1" applyBorder="1" applyAlignment="1">
      <alignment horizontal="centerContinuous"/>
    </xf>
    <xf numFmtId="164" fontId="7" fillId="0" borderId="0" xfId="15" applyNumberFormat="1" applyFont="1" applyFill="1" applyBorder="1" applyAlignment="1">
      <alignment horizontal="left" wrapText="1"/>
    </xf>
    <xf numFmtId="164" fontId="10" fillId="0" borderId="0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left" indent="1"/>
    </xf>
    <xf numFmtId="164" fontId="11" fillId="0" borderId="0" xfId="15" applyNumberFormat="1" applyFon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6" fillId="0" borderId="6" xfId="15" applyNumberFormat="1" applyFont="1" applyBorder="1" applyAlignment="1">
      <alignment/>
    </xf>
    <xf numFmtId="37" fontId="6" fillId="0" borderId="1" xfId="19" applyFont="1" applyFill="1" applyBorder="1" applyAlignment="1">
      <alignment horizontal="left"/>
      <protection/>
    </xf>
    <xf numFmtId="164" fontId="6" fillId="0" borderId="12" xfId="15" applyNumberFormat="1" applyFont="1" applyBorder="1" applyAlignment="1">
      <alignment/>
    </xf>
    <xf numFmtId="164" fontId="6" fillId="0" borderId="1" xfId="15" applyNumberFormat="1" applyFont="1" applyFill="1" applyBorder="1" applyAlignment="1" quotePrefix="1">
      <alignment/>
    </xf>
    <xf numFmtId="0" fontId="6" fillId="0" borderId="12" xfId="0" applyFont="1" applyBorder="1" applyAlignment="1">
      <alignment/>
    </xf>
    <xf numFmtId="164" fontId="6" fillId="0" borderId="14" xfId="15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37" fontId="4" fillId="0" borderId="6" xfId="19" applyFont="1" applyFill="1" applyBorder="1" applyAlignment="1">
      <alignment horizontal="left"/>
      <protection/>
    </xf>
    <xf numFmtId="164" fontId="6" fillId="0" borderId="6" xfId="15" applyNumberFormat="1" applyFont="1" applyFill="1" applyBorder="1" applyAlignment="1">
      <alignment/>
    </xf>
    <xf numFmtId="164" fontId="10" fillId="0" borderId="6" xfId="15" applyNumberFormat="1" applyFont="1" applyFill="1" applyBorder="1" applyAlignment="1">
      <alignment/>
    </xf>
    <xf numFmtId="164" fontId="6" fillId="0" borderId="1" xfId="15" applyNumberFormat="1" applyFont="1" applyFill="1" applyBorder="1" applyAlignment="1">
      <alignment/>
    </xf>
    <xf numFmtId="37" fontId="6" fillId="0" borderId="6" xfId="19" applyFont="1" applyFill="1" applyBorder="1" applyAlignment="1">
      <alignment horizontal="left"/>
      <protection/>
    </xf>
    <xf numFmtId="164" fontId="6" fillId="0" borderId="5" xfId="15" applyNumberFormat="1" applyFont="1" applyBorder="1" applyAlignment="1">
      <alignment/>
    </xf>
    <xf numFmtId="164" fontId="4" fillId="2" borderId="1" xfId="15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164" fontId="6" fillId="0" borderId="11" xfId="15" applyNumberFormat="1" applyFont="1" applyFill="1" applyBorder="1" applyAlignment="1">
      <alignment/>
    </xf>
    <xf numFmtId="164" fontId="6" fillId="0" borderId="8" xfId="15" applyNumberFormat="1" applyFont="1" applyBorder="1" applyAlignment="1">
      <alignment wrapText="1"/>
    </xf>
    <xf numFmtId="164" fontId="6" fillId="0" borderId="6" xfId="15" applyNumberFormat="1" applyFont="1" applyFill="1" applyBorder="1" applyAlignment="1">
      <alignment/>
    </xf>
    <xf numFmtId="164" fontId="6" fillId="0" borderId="14" xfId="15" applyNumberFormat="1" applyFont="1" applyFill="1" applyBorder="1" applyAlignment="1">
      <alignment/>
    </xf>
    <xf numFmtId="43" fontId="6" fillId="0" borderId="0" xfId="15" applyFont="1" applyAlignment="1">
      <alignment/>
    </xf>
    <xf numFmtId="164" fontId="6" fillId="0" borderId="0" xfId="15" applyNumberFormat="1" applyFont="1" applyFill="1" applyAlignment="1">
      <alignment/>
    </xf>
    <xf numFmtId="37" fontId="6" fillId="0" borderId="0" xfId="19" applyFont="1" applyBorder="1" applyAlignment="1">
      <alignment horizontal="left" wrapText="1" indent="1" shrinkToFit="1"/>
      <protection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 quotePrefix="1">
      <alignment horizontal="left" wrapText="1" inden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7" fontId="2" fillId="0" borderId="0" xfId="19" applyFont="1" applyFill="1" applyBorder="1" applyAlignment="1">
      <alignment horizontal="center" wrapText="1"/>
      <protection/>
    </xf>
    <xf numFmtId="164" fontId="6" fillId="0" borderId="10" xfId="15" applyNumberFormat="1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6" xfId="0" applyFont="1" applyBorder="1" applyAlignment="1">
      <alignment wrapText="1"/>
    </xf>
    <xf numFmtId="37" fontId="6" fillId="0" borderId="0" xfId="19" applyFont="1" applyBorder="1" applyAlignment="1">
      <alignment horizontal="left" wrapText="1" indent="1"/>
      <protection/>
    </xf>
    <xf numFmtId="0" fontId="0" fillId="0" borderId="0" xfId="0" applyAlignment="1">
      <alignment horizontal="left" wrapText="1" indent="1"/>
    </xf>
    <xf numFmtId="37" fontId="6" fillId="0" borderId="0" xfId="19" applyFont="1" applyBorder="1" applyAlignment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6"/>
  <sheetViews>
    <sheetView tabSelected="1" zoomScale="75" zoomScaleNormal="75" workbookViewId="0" topLeftCell="A1">
      <selection activeCell="A49" sqref="A49"/>
    </sheetView>
  </sheetViews>
  <sheetFormatPr defaultColWidth="9.140625" defaultRowHeight="12.75"/>
  <cols>
    <col min="1" max="1" width="78.28125" style="52" customWidth="1"/>
    <col min="2" max="2" width="16.140625" style="92" customWidth="1"/>
    <col min="3" max="3" width="15.421875" style="10" customWidth="1"/>
    <col min="4" max="4" width="13.8515625" style="2" customWidth="1"/>
    <col min="5" max="5" width="14.8515625" style="69" customWidth="1"/>
    <col min="6" max="6" width="19.140625" style="2" customWidth="1"/>
    <col min="7" max="7" width="32.57421875" style="1" customWidth="1"/>
    <col min="8" max="8" width="8.8515625" style="1" customWidth="1"/>
    <col min="9" max="9" width="10.28125" style="0" bestFit="1" customWidth="1"/>
    <col min="10" max="10" width="15.00390625" style="0" bestFit="1" customWidth="1"/>
  </cols>
  <sheetData>
    <row r="1" spans="1:20" ht="20.25">
      <c r="A1" s="60" t="s">
        <v>0</v>
      </c>
      <c r="B1" s="85"/>
      <c r="C1" s="61"/>
      <c r="D1" s="61"/>
      <c r="E1" s="61"/>
      <c r="F1" s="61"/>
      <c r="G1" s="61"/>
      <c r="H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</row>
    <row r="2" spans="1:8" s="1" customFormat="1" ht="19.5" customHeight="1">
      <c r="A2" s="120" t="s">
        <v>1</v>
      </c>
      <c r="B2" s="120"/>
      <c r="C2" s="120"/>
      <c r="D2" s="120"/>
      <c r="E2" s="120"/>
      <c r="F2" s="120"/>
      <c r="G2" s="120"/>
      <c r="H2" s="5"/>
    </row>
    <row r="3" spans="1:8" s="1" customFormat="1" ht="19.5" customHeight="1">
      <c r="A3" s="62" t="s">
        <v>11</v>
      </c>
      <c r="B3" s="86"/>
      <c r="C3" s="63"/>
      <c r="D3" s="63"/>
      <c r="E3" s="63"/>
      <c r="F3" s="63"/>
      <c r="G3" s="63"/>
      <c r="H3" s="5"/>
    </row>
    <row r="4" spans="1:20" s="9" customFormat="1" ht="15.75">
      <c r="A4" s="62" t="s">
        <v>13</v>
      </c>
      <c r="B4" s="87"/>
      <c r="C4" s="64"/>
      <c r="D4" s="64"/>
      <c r="E4" s="64"/>
      <c r="F4" s="64"/>
      <c r="G4" s="65" t="s">
        <v>16</v>
      </c>
      <c r="H4" s="6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</row>
    <row r="5" spans="1:20" s="9" customFormat="1" ht="15.75">
      <c r="A5" s="62" t="s">
        <v>12</v>
      </c>
      <c r="B5" s="87"/>
      <c r="C5" s="64"/>
      <c r="D5" s="64"/>
      <c r="E5" s="64"/>
      <c r="F5" s="66"/>
      <c r="G5" s="65" t="s">
        <v>15</v>
      </c>
      <c r="H5" s="6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</row>
    <row r="6" spans="1:8" ht="9" customHeight="1">
      <c r="A6" s="67"/>
      <c r="B6" s="88"/>
      <c r="C6" s="68"/>
      <c r="D6" s="69"/>
      <c r="E6" s="70"/>
      <c r="F6" s="71"/>
      <c r="G6" s="72"/>
      <c r="H6" s="11"/>
    </row>
    <row r="7" spans="1:8" s="18" customFormat="1" ht="33" customHeight="1">
      <c r="A7" s="12"/>
      <c r="B7" s="107" t="s">
        <v>34</v>
      </c>
      <c r="C7" s="13" t="s">
        <v>37</v>
      </c>
      <c r="D7" s="14" t="s">
        <v>26</v>
      </c>
      <c r="E7" s="76" t="s">
        <v>33</v>
      </c>
      <c r="F7" s="15" t="s">
        <v>2</v>
      </c>
      <c r="G7" s="16" t="s">
        <v>3</v>
      </c>
      <c r="H7" s="17"/>
    </row>
    <row r="8" spans="1:9" s="25" customFormat="1" ht="15.75">
      <c r="A8" s="19" t="s">
        <v>17</v>
      </c>
      <c r="B8" s="84">
        <v>2212000</v>
      </c>
      <c r="C8" s="20">
        <v>2212000.4</v>
      </c>
      <c r="D8" s="20">
        <f>B26</f>
        <v>2264216.5100000016</v>
      </c>
      <c r="E8" s="20">
        <f>B26</f>
        <v>2264216.5100000016</v>
      </c>
      <c r="F8" s="21">
        <f>E8-D8</f>
        <v>0</v>
      </c>
      <c r="G8" s="22"/>
      <c r="H8" s="23"/>
      <c r="I8" s="24"/>
    </row>
    <row r="9" spans="1:9" s="33" customFormat="1" ht="15.75">
      <c r="A9" s="26" t="s">
        <v>18</v>
      </c>
      <c r="B9" s="32"/>
      <c r="C9" s="27"/>
      <c r="D9" s="27"/>
      <c r="E9" s="27"/>
      <c r="F9" s="29"/>
      <c r="G9" s="30"/>
      <c r="H9" s="31"/>
      <c r="I9" s="32"/>
    </row>
    <row r="10" spans="1:9" s="33" customFormat="1" ht="15.75">
      <c r="A10" s="34" t="s">
        <v>36</v>
      </c>
      <c r="B10" s="32">
        <v>8783038.8</v>
      </c>
      <c r="C10" s="27">
        <v>9477757</v>
      </c>
      <c r="D10" s="27">
        <v>9477757</v>
      </c>
      <c r="E10" s="27">
        <v>9477757</v>
      </c>
      <c r="F10" s="57">
        <f>E10-D10</f>
        <v>0</v>
      </c>
      <c r="G10" s="58"/>
      <c r="H10" s="31"/>
      <c r="I10" s="32"/>
    </row>
    <row r="11" spans="1:9" s="33" customFormat="1" ht="18.75">
      <c r="A11" s="34" t="s">
        <v>27</v>
      </c>
      <c r="B11" s="32"/>
      <c r="C11" s="27">
        <v>947776</v>
      </c>
      <c r="D11" s="27">
        <v>947776</v>
      </c>
      <c r="E11" s="27">
        <v>947776</v>
      </c>
      <c r="F11" s="57">
        <f>+E11-D11</f>
        <v>0</v>
      </c>
      <c r="G11" s="58"/>
      <c r="H11" s="31"/>
      <c r="I11" s="32"/>
    </row>
    <row r="12" spans="1:9" s="33" customFormat="1" ht="15.75">
      <c r="A12" s="34" t="s">
        <v>19</v>
      </c>
      <c r="B12" s="32">
        <v>259000</v>
      </c>
      <c r="C12" s="27">
        <v>10000</v>
      </c>
      <c r="D12" s="27">
        <v>10000</v>
      </c>
      <c r="E12" s="27">
        <v>10000</v>
      </c>
      <c r="F12" s="35">
        <f>+E12-D12</f>
        <v>0</v>
      </c>
      <c r="G12" s="58"/>
      <c r="H12" s="31"/>
      <c r="I12" s="32"/>
    </row>
    <row r="13" spans="1:9" s="33" customFormat="1" ht="15.75">
      <c r="A13" s="83" t="s">
        <v>35</v>
      </c>
      <c r="B13" s="38">
        <v>226027</v>
      </c>
      <c r="C13" s="28">
        <v>231677.675</v>
      </c>
      <c r="D13" s="27">
        <v>231677.675</v>
      </c>
      <c r="E13" s="27">
        <v>231677.675</v>
      </c>
      <c r="F13" s="35">
        <f>+E13-D13</f>
        <v>0</v>
      </c>
      <c r="G13" s="58"/>
      <c r="H13" s="31"/>
      <c r="I13" s="32"/>
    </row>
    <row r="14" spans="1:9" s="33" customFormat="1" ht="63">
      <c r="A14" s="34" t="s">
        <v>39</v>
      </c>
      <c r="B14" s="114">
        <f>253843+933995</f>
        <v>1187838</v>
      </c>
      <c r="C14" s="27">
        <v>1704196</v>
      </c>
      <c r="D14" s="27">
        <v>1704196</v>
      </c>
      <c r="E14" s="27">
        <f>1704196+424466</f>
        <v>2128662</v>
      </c>
      <c r="F14" s="35">
        <v>465353</v>
      </c>
      <c r="G14" s="58" t="s">
        <v>46</v>
      </c>
      <c r="H14" s="31"/>
      <c r="I14" s="32"/>
    </row>
    <row r="15" spans="1:9" s="33" customFormat="1" ht="18.75">
      <c r="A15" s="34" t="s">
        <v>40</v>
      </c>
      <c r="B15" s="32">
        <v>1563750</v>
      </c>
      <c r="C15" s="27">
        <v>1750000</v>
      </c>
      <c r="D15" s="27">
        <v>1750000</v>
      </c>
      <c r="E15" s="109">
        <v>1750000</v>
      </c>
      <c r="F15" s="38">
        <f>+E15-D15</f>
        <v>0</v>
      </c>
      <c r="G15" s="110"/>
      <c r="H15" s="31"/>
      <c r="I15" s="114"/>
    </row>
    <row r="16" spans="1:9" s="33" customFormat="1" ht="15.75">
      <c r="A16" s="34" t="s">
        <v>4</v>
      </c>
      <c r="B16" s="32">
        <f>SUM(B9:B15)</f>
        <v>12019653.8</v>
      </c>
      <c r="C16" s="27">
        <v>14121406.675</v>
      </c>
      <c r="D16" s="27">
        <v>14121406.675</v>
      </c>
      <c r="E16" s="27">
        <f>SUM(E10:E15)</f>
        <v>14545872.675</v>
      </c>
      <c r="F16" s="102">
        <f>SUM(F10:F16)</f>
        <v>0</v>
      </c>
      <c r="G16" s="58"/>
      <c r="H16" s="31"/>
      <c r="I16" s="32"/>
    </row>
    <row r="17" spans="1:9" s="25" customFormat="1" ht="15.75">
      <c r="A17" s="19" t="s">
        <v>20</v>
      </c>
      <c r="B17" s="84"/>
      <c r="C17" s="20"/>
      <c r="D17" s="20"/>
      <c r="E17" s="20"/>
      <c r="F17" s="108"/>
      <c r="G17" s="37"/>
      <c r="H17" s="23"/>
      <c r="I17" s="24"/>
    </row>
    <row r="18" spans="1:9" s="33" customFormat="1" ht="15.75">
      <c r="A18" s="26" t="s">
        <v>31</v>
      </c>
      <c r="B18" s="32">
        <v>-12949442.29</v>
      </c>
      <c r="C18" s="27">
        <v>-13173630.675</v>
      </c>
      <c r="D18" s="27">
        <v>-13173630.675</v>
      </c>
      <c r="E18" s="27">
        <f>E21-E19</f>
        <v>-13598096.675</v>
      </c>
      <c r="F18" s="35">
        <v>465353</v>
      </c>
      <c r="G18" s="121" t="s">
        <v>46</v>
      </c>
      <c r="H18" s="31"/>
      <c r="I18" s="32"/>
    </row>
    <row r="19" spans="1:9" s="33" customFormat="1" ht="18.75">
      <c r="A19" s="34" t="s">
        <v>29</v>
      </c>
      <c r="B19" s="32"/>
      <c r="C19" s="27">
        <v>-947776</v>
      </c>
      <c r="D19" s="27">
        <v>-947776</v>
      </c>
      <c r="E19" s="27">
        <v>-947776</v>
      </c>
      <c r="F19" s="35">
        <f>+E19-D19</f>
        <v>0</v>
      </c>
      <c r="G19" s="128"/>
      <c r="H19" s="31"/>
      <c r="I19" s="32"/>
    </row>
    <row r="20" spans="1:9" s="33" customFormat="1" ht="15.75">
      <c r="A20" s="34" t="s">
        <v>21</v>
      </c>
      <c r="B20" s="32"/>
      <c r="C20" s="27"/>
      <c r="D20" s="27"/>
      <c r="E20" s="27"/>
      <c r="F20" s="35">
        <f>+E20-D20</f>
        <v>0</v>
      </c>
      <c r="G20" s="128"/>
      <c r="H20" s="31"/>
      <c r="I20" s="32"/>
    </row>
    <row r="21" spans="1:9" s="33" customFormat="1" ht="15.75">
      <c r="A21" s="105" t="s">
        <v>5</v>
      </c>
      <c r="B21" s="95">
        <f>B19+B18</f>
        <v>-12949442.29</v>
      </c>
      <c r="C21" s="102">
        <v>-14121406.675</v>
      </c>
      <c r="D21" s="102">
        <v>-14121406.675</v>
      </c>
      <c r="E21" s="102">
        <f>-E16</f>
        <v>-14545872.675</v>
      </c>
      <c r="F21" s="106">
        <v>465353</v>
      </c>
      <c r="G21" s="129"/>
      <c r="H21" s="31"/>
      <c r="I21" s="32"/>
    </row>
    <row r="22" spans="1:9" s="33" customFormat="1" ht="15.75">
      <c r="A22" s="105" t="s">
        <v>22</v>
      </c>
      <c r="B22" s="95"/>
      <c r="C22" s="102"/>
      <c r="D22" s="102"/>
      <c r="E22" s="102"/>
      <c r="F22" s="106"/>
      <c r="G22" s="39"/>
      <c r="H22" s="31"/>
      <c r="I22" s="32"/>
    </row>
    <row r="23" spans="1:9" s="33" customFormat="1" ht="15.75">
      <c r="A23" s="26" t="s">
        <v>6</v>
      </c>
      <c r="C23" s="27"/>
      <c r="D23" s="27"/>
      <c r="E23" s="27"/>
      <c r="F23" s="35"/>
      <c r="G23" s="36"/>
      <c r="H23" s="31"/>
      <c r="I23" s="32"/>
    </row>
    <row r="24" spans="1:10" s="33" customFormat="1" ht="15.75">
      <c r="A24" s="34" t="s">
        <v>32</v>
      </c>
      <c r="B24" s="114">
        <f>1916000-933995</f>
        <v>982005</v>
      </c>
      <c r="C24" s="27"/>
      <c r="D24" s="27"/>
      <c r="E24" s="27"/>
      <c r="F24" s="35"/>
      <c r="G24" s="36"/>
      <c r="H24" s="31"/>
      <c r="I24" s="32"/>
      <c r="J24" s="113"/>
    </row>
    <row r="25" spans="1:9" s="33" customFormat="1" ht="15.75">
      <c r="A25" s="26" t="s">
        <v>7</v>
      </c>
      <c r="B25" s="114">
        <f>SUM(B23:B24)</f>
        <v>982005</v>
      </c>
      <c r="C25" s="27"/>
      <c r="D25" s="27"/>
      <c r="E25" s="27"/>
      <c r="F25" s="35"/>
      <c r="G25" s="36"/>
      <c r="H25" s="31"/>
      <c r="I25" s="32"/>
    </row>
    <row r="26" spans="1:9" s="33" customFormat="1" ht="15.75">
      <c r="A26" s="40" t="s">
        <v>8</v>
      </c>
      <c r="B26" s="98">
        <f>B8+B16+B18+B24</f>
        <v>2264216.5100000016</v>
      </c>
      <c r="C26" s="96">
        <v>2212000.4</v>
      </c>
      <c r="D26" s="96">
        <v>2212000.4</v>
      </c>
      <c r="E26" s="96">
        <v>2212000.4</v>
      </c>
      <c r="F26" s="99"/>
      <c r="G26" s="100"/>
      <c r="H26" s="31"/>
      <c r="I26" s="32"/>
    </row>
    <row r="27" spans="1:9" s="33" customFormat="1" ht="15.75">
      <c r="A27" s="42" t="s">
        <v>23</v>
      </c>
      <c r="B27" s="32"/>
      <c r="C27" s="75"/>
      <c r="D27" s="75"/>
      <c r="E27" s="75"/>
      <c r="F27" s="38"/>
      <c r="G27" s="59"/>
      <c r="H27" s="31"/>
      <c r="I27" s="32"/>
    </row>
    <row r="28" spans="1:9" s="33" customFormat="1" ht="18.75">
      <c r="A28" s="34" t="s">
        <v>42</v>
      </c>
      <c r="B28" s="111"/>
      <c r="C28" s="75">
        <v>-4078507</v>
      </c>
      <c r="D28" s="75">
        <v>-4078507</v>
      </c>
      <c r="E28" s="75">
        <v>-4078507</v>
      </c>
      <c r="F28" s="38"/>
      <c r="G28" s="59"/>
      <c r="H28" s="31"/>
      <c r="I28" s="32"/>
    </row>
    <row r="29" spans="1:102" s="97" customFormat="1" ht="15.75">
      <c r="A29" s="94" t="s">
        <v>28</v>
      </c>
      <c r="B29" s="112"/>
      <c r="C29" s="96">
        <v>1946008</v>
      </c>
      <c r="D29" s="96">
        <v>1946008</v>
      </c>
      <c r="E29" s="96">
        <v>1946008</v>
      </c>
      <c r="F29" s="41">
        <f>E29-D29</f>
        <v>0</v>
      </c>
      <c r="G29" s="121" t="s">
        <v>14</v>
      </c>
      <c r="H29" s="31"/>
      <c r="I29" s="31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</row>
    <row r="30" spans="1:9" s="33" customFormat="1" ht="15.75">
      <c r="A30" s="19" t="s">
        <v>24</v>
      </c>
      <c r="C30" s="104">
        <v>-2132499</v>
      </c>
      <c r="D30" s="104">
        <v>-2132499</v>
      </c>
      <c r="E30" s="104">
        <v>-2132499</v>
      </c>
      <c r="F30" s="77">
        <f>E30-D30</f>
        <v>0</v>
      </c>
      <c r="G30" s="122"/>
      <c r="H30" s="44"/>
      <c r="I30" s="32"/>
    </row>
    <row r="31" spans="1:9" s="33" customFormat="1" ht="15.75">
      <c r="A31" s="101" t="s">
        <v>9</v>
      </c>
      <c r="B31" s="112">
        <f>SUM(B26:B29)</f>
        <v>2264216.5100000016</v>
      </c>
      <c r="C31" s="102">
        <v>0</v>
      </c>
      <c r="D31" s="102">
        <v>0</v>
      </c>
      <c r="E31" s="102">
        <v>0</v>
      </c>
      <c r="F31" s="41">
        <f>E31-D31</f>
        <v>0</v>
      </c>
      <c r="G31" s="123"/>
      <c r="H31" s="44"/>
      <c r="I31" s="32"/>
    </row>
    <row r="32" spans="1:9" s="33" customFormat="1" ht="18.75">
      <c r="A32" s="101" t="s">
        <v>44</v>
      </c>
      <c r="B32" s="95">
        <v>0</v>
      </c>
      <c r="C32" s="102">
        <v>0</v>
      </c>
      <c r="D32" s="102">
        <v>0</v>
      </c>
      <c r="E32" s="102">
        <v>0</v>
      </c>
      <c r="F32" s="93">
        <f>E32-D32</f>
        <v>0</v>
      </c>
      <c r="G32" s="103"/>
      <c r="H32" s="44"/>
      <c r="I32" s="32"/>
    </row>
    <row r="33" spans="2:8" s="48" customFormat="1" ht="13.5" customHeight="1">
      <c r="B33" s="89"/>
      <c r="C33" s="47"/>
      <c r="D33" s="46"/>
      <c r="E33" s="73"/>
      <c r="G33" s="46"/>
      <c r="H33" s="46"/>
    </row>
    <row r="34" spans="1:8" s="48" customFormat="1" ht="10.5" customHeight="1">
      <c r="A34" s="45" t="s">
        <v>10</v>
      </c>
      <c r="B34" s="89"/>
      <c r="C34" s="50"/>
      <c r="D34" s="49"/>
      <c r="E34" s="73"/>
      <c r="F34" s="46"/>
      <c r="G34" s="49"/>
      <c r="H34" s="49"/>
    </row>
    <row r="35" spans="1:8" s="48" customFormat="1" ht="15.75">
      <c r="A35" s="78" t="s">
        <v>30</v>
      </c>
      <c r="B35" s="90"/>
      <c r="C35" s="79"/>
      <c r="D35" s="80"/>
      <c r="E35" s="81"/>
      <c r="F35" s="82"/>
      <c r="G35" s="82"/>
      <c r="H35" s="49"/>
    </row>
    <row r="36" spans="1:8" s="48" customFormat="1" ht="18" customHeight="1">
      <c r="A36" s="124" t="s">
        <v>47</v>
      </c>
      <c r="B36" s="125"/>
      <c r="C36" s="125"/>
      <c r="D36" s="125"/>
      <c r="E36" s="125"/>
      <c r="F36" s="125"/>
      <c r="G36" s="125"/>
      <c r="H36" s="49"/>
    </row>
    <row r="37" spans="1:8" s="33" customFormat="1" ht="15.75">
      <c r="A37" s="115" t="s">
        <v>38</v>
      </c>
      <c r="B37" s="115"/>
      <c r="C37" s="115"/>
      <c r="D37" s="115"/>
      <c r="E37" s="115"/>
      <c r="F37" s="115"/>
      <c r="G37" s="115"/>
      <c r="H37" s="51"/>
    </row>
    <row r="38" spans="1:8" s="33" customFormat="1" ht="15.75">
      <c r="A38" s="118" t="s">
        <v>41</v>
      </c>
      <c r="B38" s="119"/>
      <c r="C38" s="119"/>
      <c r="D38" s="119"/>
      <c r="E38" s="119"/>
      <c r="F38" s="119"/>
      <c r="G38" s="119"/>
      <c r="H38" s="43"/>
    </row>
    <row r="39" spans="1:8" s="33" customFormat="1" ht="15.75">
      <c r="A39" s="126" t="s">
        <v>25</v>
      </c>
      <c r="B39" s="127"/>
      <c r="C39" s="127"/>
      <c r="D39" s="127"/>
      <c r="E39" s="127"/>
      <c r="F39" s="127"/>
      <c r="G39" s="127"/>
      <c r="H39" s="43"/>
    </row>
    <row r="40" spans="1:8" s="33" customFormat="1" ht="15.75">
      <c r="A40" s="116" t="s">
        <v>43</v>
      </c>
      <c r="B40" s="117"/>
      <c r="C40" s="117"/>
      <c r="D40" s="117"/>
      <c r="E40" s="117"/>
      <c r="F40" s="117"/>
      <c r="G40" s="117"/>
      <c r="H40" s="43"/>
    </row>
    <row r="41" spans="1:8" s="33" customFormat="1" ht="15.75">
      <c r="A41" s="116" t="s">
        <v>45</v>
      </c>
      <c r="B41" s="117"/>
      <c r="C41" s="117"/>
      <c r="D41" s="117"/>
      <c r="E41" s="117"/>
      <c r="F41" s="117"/>
      <c r="G41" s="117"/>
      <c r="H41" s="43"/>
    </row>
    <row r="42" s="33" customFormat="1" ht="15.75">
      <c r="H42" s="43"/>
    </row>
    <row r="43" s="33" customFormat="1" ht="15.75">
      <c r="H43" s="43"/>
    </row>
    <row r="44" spans="2:8" ht="15">
      <c r="B44" s="91"/>
      <c r="C44" s="54"/>
      <c r="D44" s="53"/>
      <c r="E44" s="74"/>
      <c r="F44" s="53"/>
      <c r="G44" s="55"/>
      <c r="H44" s="56"/>
    </row>
    <row r="45" spans="2:8" ht="15">
      <c r="B45" s="91"/>
      <c r="C45" s="54"/>
      <c r="D45" s="53"/>
      <c r="E45" s="74"/>
      <c r="F45" s="53"/>
      <c r="G45" s="55"/>
      <c r="H45" s="56"/>
    </row>
    <row r="46" spans="2:8" ht="15">
      <c r="B46" s="91"/>
      <c r="C46" s="54"/>
      <c r="D46" s="53"/>
      <c r="E46" s="74"/>
      <c r="F46" s="53"/>
      <c r="G46" s="55"/>
      <c r="H46" s="56"/>
    </row>
    <row r="47" spans="2:8" ht="15">
      <c r="B47" s="91"/>
      <c r="C47" s="54"/>
      <c r="D47" s="53"/>
      <c r="E47" s="74"/>
      <c r="F47" s="53"/>
      <c r="G47" s="55"/>
      <c r="H47" s="56"/>
    </row>
    <row r="48" ht="12.75">
      <c r="G48" s="55"/>
    </row>
    <row r="49" ht="12.75">
      <c r="G49" s="55"/>
    </row>
    <row r="50" ht="12.75" customHeight="1">
      <c r="G50" s="55"/>
    </row>
    <row r="51" ht="12.75">
      <c r="G51" s="55"/>
    </row>
    <row r="52" ht="12.75">
      <c r="G52" s="55"/>
    </row>
    <row r="53" ht="12.75">
      <c r="G53" s="55"/>
    </row>
    <row r="54" ht="12.75">
      <c r="G54" s="55"/>
    </row>
    <row r="55" ht="12.75">
      <c r="G55" s="55"/>
    </row>
    <row r="56" ht="12.75">
      <c r="G56" s="55"/>
    </row>
    <row r="57" ht="12.75">
      <c r="G57" s="55"/>
    </row>
    <row r="58" ht="12.75">
      <c r="G58" s="55"/>
    </row>
    <row r="59" ht="12.75">
      <c r="G59" s="55"/>
    </row>
    <row r="60" ht="12.75">
      <c r="G60" s="55"/>
    </row>
    <row r="61" ht="12.75">
      <c r="G61" s="55"/>
    </row>
    <row r="62" ht="12.75">
      <c r="G62" s="55"/>
    </row>
    <row r="63" ht="12.75">
      <c r="G63" s="55"/>
    </row>
    <row r="64" ht="12.75">
      <c r="G64" s="55"/>
    </row>
    <row r="65" ht="12.75">
      <c r="G65" s="55"/>
    </row>
    <row r="66" ht="12.75">
      <c r="G66" s="55"/>
    </row>
    <row r="67" ht="12.75">
      <c r="G67" s="55"/>
    </row>
    <row r="68" ht="12.75">
      <c r="G68" s="55"/>
    </row>
    <row r="69" ht="12.75">
      <c r="G69" s="55"/>
    </row>
    <row r="70" ht="12.75">
      <c r="G70" s="55"/>
    </row>
    <row r="71" ht="12.75">
      <c r="G71" s="55"/>
    </row>
    <row r="72" ht="12.75">
      <c r="G72" s="55"/>
    </row>
    <row r="73" ht="12.75">
      <c r="G73" s="55"/>
    </row>
    <row r="74" ht="12.75">
      <c r="G74" s="55"/>
    </row>
    <row r="75" ht="12.75">
      <c r="G75" s="55"/>
    </row>
    <row r="76" ht="12.75">
      <c r="G76" s="55"/>
    </row>
    <row r="77" ht="12.75">
      <c r="G77" s="55"/>
    </row>
    <row r="78" ht="12.75">
      <c r="G78" s="55"/>
    </row>
    <row r="79" ht="12.75">
      <c r="G79" s="55"/>
    </row>
    <row r="80" ht="12.75">
      <c r="G80" s="55"/>
    </row>
    <row r="81" ht="12.75">
      <c r="G81" s="55"/>
    </row>
    <row r="82" ht="12.75">
      <c r="G82" s="55"/>
    </row>
    <row r="83" ht="12.75">
      <c r="G83" s="55"/>
    </row>
    <row r="84" ht="12.75">
      <c r="G84" s="55"/>
    </row>
    <row r="85" ht="12.75">
      <c r="G85" s="55"/>
    </row>
    <row r="86" ht="12.75">
      <c r="G86" s="55"/>
    </row>
    <row r="87" ht="12.75">
      <c r="G87" s="55"/>
    </row>
    <row r="88" ht="12.75">
      <c r="G88" s="55"/>
    </row>
    <row r="89" ht="12.75">
      <c r="G89" s="55"/>
    </row>
    <row r="90" ht="12.75">
      <c r="G90" s="55"/>
    </row>
    <row r="91" ht="12.75">
      <c r="G91" s="55"/>
    </row>
    <row r="92" ht="12.75">
      <c r="G92" s="55"/>
    </row>
    <row r="93" ht="12.75">
      <c r="G93" s="55"/>
    </row>
    <row r="94" ht="12.75">
      <c r="G94" s="55"/>
    </row>
    <row r="95" ht="12.75">
      <c r="G95" s="55"/>
    </row>
    <row r="96" ht="12.75">
      <c r="G96" s="55"/>
    </row>
    <row r="97" ht="12.75">
      <c r="G97" s="55"/>
    </row>
    <row r="98" ht="12.75">
      <c r="G98" s="55"/>
    </row>
    <row r="99" ht="12.75">
      <c r="G99" s="55"/>
    </row>
    <row r="100" ht="12.75">
      <c r="G100" s="55"/>
    </row>
    <row r="101" ht="12.75">
      <c r="G101" s="55"/>
    </row>
    <row r="102" ht="12.75">
      <c r="G102" s="55"/>
    </row>
    <row r="103" ht="12.75">
      <c r="G103" s="55"/>
    </row>
    <row r="104" ht="12.75">
      <c r="G104" s="55"/>
    </row>
    <row r="105" ht="12.75">
      <c r="G105" s="55"/>
    </row>
    <row r="106" ht="12.75">
      <c r="G106" s="55"/>
    </row>
    <row r="107" ht="12.75">
      <c r="G107" s="55"/>
    </row>
    <row r="108" ht="12.75">
      <c r="G108" s="55"/>
    </row>
    <row r="109" ht="12.75">
      <c r="G109" s="55"/>
    </row>
    <row r="110" ht="12.75">
      <c r="G110" s="55"/>
    </row>
    <row r="111" ht="12.75">
      <c r="G111" s="55"/>
    </row>
    <row r="112" ht="12.75">
      <c r="G112" s="55"/>
    </row>
    <row r="113" ht="12.75">
      <c r="G113" s="55"/>
    </row>
    <row r="114" ht="12.75">
      <c r="G114" s="55"/>
    </row>
    <row r="115" ht="12.75">
      <c r="G115" s="55"/>
    </row>
    <row r="116" ht="12.75">
      <c r="G116" s="55"/>
    </row>
    <row r="117" ht="12.75">
      <c r="G117" s="55"/>
    </row>
    <row r="118" ht="12.75">
      <c r="G118" s="55"/>
    </row>
    <row r="119" ht="12.75">
      <c r="G119" s="55"/>
    </row>
    <row r="120" ht="12.75">
      <c r="G120" s="55"/>
    </row>
    <row r="121" ht="12.75">
      <c r="G121" s="55"/>
    </row>
    <row r="122" ht="12.75">
      <c r="G122" s="55"/>
    </row>
    <row r="123" ht="12.75">
      <c r="G123" s="55"/>
    </row>
    <row r="124" ht="12.75">
      <c r="G124" s="55"/>
    </row>
    <row r="125" ht="12.75">
      <c r="G125" s="55"/>
    </row>
    <row r="126" ht="12.75">
      <c r="G126" s="55"/>
    </row>
    <row r="127" ht="12.75">
      <c r="G127" s="55"/>
    </row>
    <row r="128" ht="12.75">
      <c r="G128" s="55"/>
    </row>
    <row r="129" ht="12.75">
      <c r="G129" s="55"/>
    </row>
    <row r="130" ht="12.75">
      <c r="G130" s="55"/>
    </row>
    <row r="131" ht="12.75">
      <c r="G131" s="55"/>
    </row>
    <row r="132" ht="12.75">
      <c r="G132" s="55"/>
    </row>
    <row r="133" ht="12.75">
      <c r="G133" s="55"/>
    </row>
    <row r="134" ht="12.75">
      <c r="G134" s="55"/>
    </row>
    <row r="135" ht="12.75">
      <c r="G135" s="55"/>
    </row>
    <row r="136" ht="12.75">
      <c r="G136" s="55"/>
    </row>
  </sheetData>
  <mergeCells count="9">
    <mergeCell ref="A37:G37"/>
    <mergeCell ref="A41:G41"/>
    <mergeCell ref="A38:G38"/>
    <mergeCell ref="A2:G2"/>
    <mergeCell ref="G29:G31"/>
    <mergeCell ref="A36:G36"/>
    <mergeCell ref="A40:G40"/>
    <mergeCell ref="A39:G39"/>
    <mergeCell ref="G18:G21"/>
  </mergeCells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Laura Kennison</cp:lastModifiedBy>
  <cp:lastPrinted>2007-03-21T14:36:08Z</cp:lastPrinted>
  <dcterms:created xsi:type="dcterms:W3CDTF">2006-04-10T21:55:54Z</dcterms:created>
  <dcterms:modified xsi:type="dcterms:W3CDTF">2007-03-21T14:36:10Z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