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22932" yWindow="65428" windowWidth="23256" windowHeight="12576" activeTab="0"/>
  </bookViews>
  <sheets>
    <sheet name="OrdinanceAttachment" sheetId="1" r:id="rId1"/>
  </sheets>
  <definedNames>
    <definedName name="Total1">'OrdinanceAttachment'!$I$6</definedName>
    <definedName name="Total2">'OrdinanceAttachment'!$J$6</definedName>
    <definedName name="Total3">'OrdinanceAttachment'!$K$6</definedName>
    <definedName name="TotalAll">'OrdinanceAttachment'!$L$6</definedName>
    <definedName name="_xlnm.Print_Titles" localSheetId="0">'OrdinanceAttachment'!$1:$7</definedName>
  </definedNames>
  <calcPr calcId="191028"/>
  <extLst/>
</workbook>
</file>

<file path=xl/sharedStrings.xml><?xml version="1.0" encoding="utf-8"?>
<sst xmlns="http://schemas.openxmlformats.org/spreadsheetml/2006/main" count="561" uniqueCount="390">
  <si>
    <t>Project
Number</t>
  </si>
  <si>
    <t>Project Name
Class Code</t>
  </si>
  <si>
    <t>Tech
Adj</t>
  </si>
  <si>
    <t>IT
Proj</t>
  </si>
  <si>
    <t>2023-2024 Proposed</t>
  </si>
  <si>
    <t>2025-2026 Planned</t>
  </si>
  <si>
    <t>2027-2028 Planned</t>
  </si>
  <si>
    <t>Total 6-Year Budget</t>
  </si>
  <si>
    <t>3151 CONSERVATION FUTURES SUBFUND</t>
  </si>
  <si>
    <t>1116259</t>
  </si>
  <si>
    <r>
      <rPr>
        <b/>
        <sz val="10"/>
        <color rgb="FF000000"/>
        <rFont val="Calibri"/>
        <family val="2"/>
      </rPr>
      <t xml:space="preserve">Seattle - Kubota Green Additions
</t>
    </r>
    <r>
      <rPr>
        <sz val="8"/>
        <color rgb="FF000000"/>
        <rFont val="Calibri"/>
        <family val="2"/>
      </rPr>
      <t>STANDALONE</t>
    </r>
  </si>
  <si>
    <t>1116264</t>
  </si>
  <si>
    <r>
      <rPr>
        <b/>
        <sz val="10"/>
        <color rgb="FF000000"/>
        <rFont val="Calibri"/>
        <family val="2"/>
      </rPr>
      <t xml:space="preserve">Conservation Futures Parent Project
</t>
    </r>
    <r>
      <rPr>
        <sz val="8"/>
        <color rgb="FF000000"/>
        <rFont val="Calibri"/>
        <family val="2"/>
      </rPr>
      <t>STANDALONE</t>
    </r>
  </si>
  <si>
    <t>1123816</t>
  </si>
  <si>
    <r>
      <rPr>
        <b/>
        <sz val="10"/>
        <color rgb="FF000000"/>
        <rFont val="Calibri"/>
        <family val="2"/>
      </rPr>
      <t xml:space="preserve">Duvall - Duvall Village Open Space
</t>
    </r>
    <r>
      <rPr>
        <sz val="8"/>
        <color rgb="FF000000"/>
        <rFont val="Calibri"/>
        <family val="2"/>
      </rPr>
      <t>STANDALONE</t>
    </r>
  </si>
  <si>
    <t>1126728</t>
  </si>
  <si>
    <r>
      <rPr>
        <b/>
        <sz val="10"/>
        <color rgb="FF000000"/>
        <rFont val="Calibri"/>
        <family val="2"/>
      </rPr>
      <t xml:space="preserve">Kirkland - Juanita Heights Park / Creek
</t>
    </r>
    <r>
      <rPr>
        <sz val="8"/>
        <color rgb="FF000000"/>
        <rFont val="Calibri"/>
        <family val="2"/>
      </rPr>
      <t>STANDALONE</t>
    </r>
  </si>
  <si>
    <t>1126739</t>
  </si>
  <si>
    <r>
      <rPr>
        <b/>
        <sz val="10"/>
        <color rgb="FF000000"/>
        <rFont val="Calibri"/>
        <family val="2"/>
      </rPr>
      <t xml:space="preserve">Seattle - North Rainier Urban Village (Match Waiver)
</t>
    </r>
    <r>
      <rPr>
        <sz val="8"/>
        <color rgb="FF000000"/>
        <rFont val="Calibri"/>
        <family val="2"/>
      </rPr>
      <t>STANDALONE</t>
    </r>
  </si>
  <si>
    <t>1126740</t>
  </si>
  <si>
    <r>
      <rPr>
        <b/>
        <sz val="10"/>
        <color rgb="FF000000"/>
        <rFont val="Calibri"/>
        <family val="2"/>
      </rPr>
      <t xml:space="preserve">Seattle - Thornton Creek 36th Ave
</t>
    </r>
    <r>
      <rPr>
        <sz val="8"/>
        <color rgb="FF000000"/>
        <rFont val="Calibri"/>
        <family val="2"/>
      </rPr>
      <t>STANDALONE</t>
    </r>
  </si>
  <si>
    <t>1129235</t>
  </si>
  <si>
    <r>
      <rPr>
        <b/>
        <sz val="10"/>
        <color rgb="FF000000"/>
        <rFont val="Calibri"/>
        <family val="2"/>
      </rPr>
      <t xml:space="preserve">Seattle - Longfellow Creek Additions
</t>
    </r>
    <r>
      <rPr>
        <sz val="8"/>
        <color rgb="FF000000"/>
        <rFont val="Calibri"/>
        <family val="2"/>
      </rPr>
      <t>STANDALONE</t>
    </r>
  </si>
  <si>
    <t>1129238</t>
  </si>
  <si>
    <r>
      <rPr>
        <b/>
        <sz val="10"/>
        <color rgb="FF000000"/>
        <rFont val="Calibri"/>
        <family val="2"/>
      </rPr>
      <t xml:space="preserve">Seattle - North Beach Natural Area
</t>
    </r>
    <r>
      <rPr>
        <sz val="8"/>
        <color rgb="FF000000"/>
        <rFont val="Calibri"/>
        <family val="2"/>
      </rPr>
      <t>STANDALONE</t>
    </r>
  </si>
  <si>
    <t>1129272</t>
  </si>
  <si>
    <r>
      <rPr>
        <b/>
        <sz val="10"/>
        <color rgb="FF000000"/>
        <rFont val="Calibri"/>
        <family val="2"/>
      </rPr>
      <t xml:space="preserve">King County - Farmland Green
</t>
    </r>
    <r>
      <rPr>
        <sz val="8"/>
        <color rgb="FF000000"/>
        <rFont val="Calibri"/>
        <family val="2"/>
      </rPr>
      <t>STANDALONE</t>
    </r>
  </si>
  <si>
    <t>1129314</t>
  </si>
  <si>
    <r>
      <rPr>
        <b/>
        <sz val="10"/>
        <color rgb="FF000000"/>
        <rFont val="Calibri"/>
        <family val="2"/>
      </rPr>
      <t xml:space="preserve">Auburn - Watts Property
</t>
    </r>
    <r>
      <rPr>
        <sz val="8"/>
        <color rgb="FF000000"/>
        <rFont val="Calibri"/>
        <family val="2"/>
      </rPr>
      <t>STANDALONE</t>
    </r>
  </si>
  <si>
    <t>1133804</t>
  </si>
  <si>
    <r>
      <rPr>
        <b/>
        <sz val="10"/>
        <color rgb="FF000000"/>
        <rFont val="Calibri"/>
        <family val="2"/>
      </rPr>
      <t xml:space="preserve">Seattle - Aurora-Licton Springs Urban Village Park
</t>
    </r>
    <r>
      <rPr>
        <sz val="8"/>
        <color rgb="FF000000"/>
        <rFont val="Calibri"/>
        <family val="2"/>
      </rPr>
      <t>STANDALONE</t>
    </r>
  </si>
  <si>
    <t>1133820</t>
  </si>
  <si>
    <r>
      <rPr>
        <b/>
        <sz val="10"/>
        <color rgb="FF000000"/>
        <rFont val="Calibri"/>
        <family val="2"/>
      </rPr>
      <t xml:space="preserve">King County - Farmland Vashon/Maury Island
</t>
    </r>
    <r>
      <rPr>
        <sz val="8"/>
        <color rgb="FF000000"/>
        <rFont val="Calibri"/>
        <family val="2"/>
      </rPr>
      <t>STANDALONE</t>
    </r>
  </si>
  <si>
    <t>1134923</t>
  </si>
  <si>
    <r>
      <rPr>
        <b/>
        <sz val="10"/>
        <color rgb="FF000000"/>
        <rFont val="Calibri"/>
        <family val="2"/>
      </rPr>
      <t xml:space="preserve">Conservation Futures 2020 Bond
</t>
    </r>
    <r>
      <rPr>
        <sz val="8"/>
        <color rgb="FF000000"/>
        <rFont val="Calibri"/>
        <family val="2"/>
      </rPr>
      <t>PROGRAMMATIC</t>
    </r>
  </si>
  <si>
    <t>1134983</t>
  </si>
  <si>
    <r>
      <rPr>
        <b/>
        <sz val="10"/>
        <color rgb="FF000000"/>
        <rFont val="Calibri"/>
        <family val="2"/>
      </rPr>
      <t xml:space="preserve">Conservation Futures Debt Service Payments
</t>
    </r>
    <r>
      <rPr>
        <sz val="8"/>
        <color rgb="FF000000"/>
        <rFont val="Calibri"/>
        <family val="2"/>
      </rPr>
      <t>STANDALONE</t>
    </r>
  </si>
  <si>
    <t>1136833</t>
  </si>
  <si>
    <r>
      <rPr>
        <b/>
        <sz val="10"/>
        <color rgb="FF000000"/>
        <rFont val="Calibri"/>
        <family val="2"/>
      </rPr>
      <t xml:space="preserve">Non Profit - Forterra East Hylebos Watershed Conservation
</t>
    </r>
    <r>
      <rPr>
        <sz val="8"/>
        <color rgb="FF000000"/>
        <rFont val="Calibri"/>
        <family val="2"/>
      </rPr>
      <t>STANDALONE</t>
    </r>
  </si>
  <si>
    <t>1136835</t>
  </si>
  <si>
    <r>
      <rPr>
        <b/>
        <sz val="10"/>
        <color rgb="FF000000"/>
        <rFont val="Calibri"/>
        <family val="2"/>
      </rPr>
      <t xml:space="preserve">King County - Eastside Rail Corridor Wilburton Gap
</t>
    </r>
    <r>
      <rPr>
        <sz val="8"/>
        <color rgb="FF000000"/>
        <rFont val="Calibri"/>
        <family val="2"/>
      </rPr>
      <t>STANDALONE</t>
    </r>
  </si>
  <si>
    <t>1136839</t>
  </si>
  <si>
    <r>
      <rPr>
        <b/>
        <sz val="10"/>
        <color rgb="FF000000"/>
        <rFont val="Calibri"/>
        <family val="2"/>
      </rPr>
      <t xml:space="preserve">Seattle - Terry Pettus Park Addition
</t>
    </r>
    <r>
      <rPr>
        <sz val="8"/>
        <color rgb="FF000000"/>
        <rFont val="Calibri"/>
        <family val="2"/>
      </rPr>
      <t>STANDALONE</t>
    </r>
  </si>
  <si>
    <t>1136848</t>
  </si>
  <si>
    <t>1137238</t>
  </si>
  <si>
    <r>
      <rPr>
        <b/>
        <sz val="10"/>
        <color rgb="FF000000"/>
        <rFont val="Calibri"/>
        <family val="2"/>
      </rPr>
      <t xml:space="preserve">Conservation Futures 2021 Bond
</t>
    </r>
    <r>
      <rPr>
        <sz val="8"/>
        <color rgb="FF000000"/>
        <rFont val="Calibri"/>
        <family val="2"/>
      </rPr>
      <t>PROGRAMMATIC</t>
    </r>
  </si>
  <si>
    <t>1138967</t>
  </si>
  <si>
    <r>
      <rPr>
        <b/>
        <sz val="10"/>
        <color rgb="FF000000"/>
        <rFont val="Calibri"/>
        <family val="2"/>
      </rPr>
      <t xml:space="preserve">Non Profit - Forterra Kilworth Environmental Education (Match Waiver)
</t>
    </r>
    <r>
      <rPr>
        <sz val="8"/>
        <color rgb="FF000000"/>
        <rFont val="Calibri"/>
        <family val="2"/>
      </rPr>
      <t>STANDALONE</t>
    </r>
  </si>
  <si>
    <t>1138969</t>
  </si>
  <si>
    <r>
      <rPr>
        <b/>
        <sz val="10"/>
        <color rgb="FF000000"/>
        <rFont val="Calibri"/>
        <family val="2"/>
      </rPr>
      <t xml:space="preserve">King County - Eastside Rail Renton Expansion
</t>
    </r>
    <r>
      <rPr>
        <sz val="8"/>
        <color rgb="FF000000"/>
        <rFont val="Calibri"/>
        <family val="2"/>
      </rPr>
      <t>STANDALONE</t>
    </r>
  </si>
  <si>
    <t>1138972</t>
  </si>
  <si>
    <r>
      <rPr>
        <b/>
        <sz val="10"/>
        <color rgb="FF000000"/>
        <rFont val="Calibri"/>
        <family val="2"/>
      </rPr>
      <t xml:space="preserve">Seattle - East Duwamish Greenbelt Brick Pits (Match Waiver)
</t>
    </r>
    <r>
      <rPr>
        <sz val="8"/>
        <color rgb="FF000000"/>
        <rFont val="Calibri"/>
        <family val="2"/>
      </rPr>
      <t>STANDALONE</t>
    </r>
  </si>
  <si>
    <t>1138980</t>
  </si>
  <si>
    <r>
      <rPr>
        <b/>
        <sz val="10"/>
        <color rgb="FF000000"/>
        <rFont val="Calibri"/>
        <family val="2"/>
      </rPr>
      <t xml:space="preserve">King County - Vashon Tax Title Properties
</t>
    </r>
    <r>
      <rPr>
        <sz val="8"/>
        <color rgb="FF000000"/>
        <rFont val="Calibri"/>
        <family val="2"/>
      </rPr>
      <t>STANDALONE</t>
    </r>
  </si>
  <si>
    <t>1139013</t>
  </si>
  <si>
    <r>
      <rPr>
        <b/>
        <sz val="10"/>
        <color rgb="FF000000"/>
        <rFont val="Calibri"/>
        <family val="2"/>
      </rPr>
      <t xml:space="preserve">Conservation Futures 2022 Bond
</t>
    </r>
    <r>
      <rPr>
        <sz val="8"/>
        <color rgb="FF000000"/>
        <rFont val="Calibri"/>
        <family val="2"/>
      </rPr>
      <t>PROGRAMMATIC</t>
    </r>
  </si>
  <si>
    <t>1141596</t>
  </si>
  <si>
    <r>
      <rPr>
        <b/>
        <sz val="10"/>
        <color rgb="FF000000"/>
        <rFont val="Calibri"/>
        <family val="2"/>
      </rPr>
      <t xml:space="preserve">Algona - Wetland Preserve (Match Waiver)
</t>
    </r>
    <r>
      <rPr>
        <sz val="8"/>
        <color rgb="FF000000"/>
        <rFont val="Calibri"/>
        <family val="2"/>
      </rPr>
      <t>STANDALONE</t>
    </r>
  </si>
  <si>
    <t>1141757</t>
  </si>
  <si>
    <r>
      <rPr>
        <b/>
        <sz val="10"/>
        <color rgb="FF000000"/>
        <rFont val="Calibri"/>
        <family val="2"/>
      </rPr>
      <t xml:space="preserve">Conservation Futures 2023 Bond
</t>
    </r>
    <r>
      <rPr>
        <sz val="8"/>
        <color rgb="FF000000"/>
        <rFont val="Calibri"/>
        <family val="2"/>
      </rPr>
      <t>PROGRAMMATIC</t>
    </r>
  </si>
  <si>
    <t>1143684</t>
  </si>
  <si>
    <r>
      <rPr>
        <b/>
        <sz val="10"/>
        <color rgb="FF000000"/>
        <rFont val="Calibri"/>
        <family val="2"/>
      </rPr>
      <t xml:space="preserve">Non Profit - GROW Ching Community Gardens (Match Waiver)
</t>
    </r>
    <r>
      <rPr>
        <sz val="8"/>
        <color rgb="FF000000"/>
        <rFont val="Calibri"/>
        <family val="2"/>
      </rPr>
      <t>STANDALONE</t>
    </r>
  </si>
  <si>
    <t>1143799</t>
  </si>
  <si>
    <r>
      <rPr>
        <b/>
        <sz val="10"/>
        <color rgb="FF000000"/>
        <rFont val="Calibri"/>
        <family val="2"/>
      </rPr>
      <t xml:space="preserve">Conservation Futures Parent 2024 Bond
</t>
    </r>
    <r>
      <rPr>
        <sz val="8"/>
        <color rgb="FF000000"/>
        <rFont val="Calibri"/>
        <family val="2"/>
      </rPr>
      <t>STANDALONE</t>
    </r>
  </si>
  <si>
    <t>1145447</t>
  </si>
  <si>
    <r>
      <rPr>
        <b/>
        <sz val="10"/>
        <color rgb="FF000000"/>
        <rFont val="Calibri"/>
        <family val="2"/>
      </rPr>
      <t xml:space="preserve">King County - Tolt River Natural Area
</t>
    </r>
    <r>
      <rPr>
        <sz val="8"/>
        <color rgb="FF000000"/>
        <rFont val="Calibri"/>
        <family val="2"/>
      </rPr>
      <t>STANDALONE</t>
    </r>
  </si>
  <si>
    <t>1145448</t>
  </si>
  <si>
    <r>
      <rPr>
        <b/>
        <sz val="10"/>
        <color rgb="FF000000"/>
        <rFont val="Calibri"/>
        <family val="2"/>
      </rPr>
      <t xml:space="preserve">King County - Green River Gorge
</t>
    </r>
    <r>
      <rPr>
        <sz val="8"/>
        <color rgb="FF000000"/>
        <rFont val="Calibri"/>
        <family val="2"/>
      </rPr>
      <t>STANDALONE</t>
    </r>
  </si>
  <si>
    <t>1145449</t>
  </si>
  <si>
    <r>
      <rPr>
        <b/>
        <sz val="10"/>
        <color rgb="FF000000"/>
        <rFont val="Calibri"/>
        <family val="2"/>
      </rPr>
      <t xml:space="preserve">King County - Farmland Acquisition Enumclaw/Green
</t>
    </r>
    <r>
      <rPr>
        <sz val="8"/>
        <color rgb="FF000000"/>
        <rFont val="Calibri"/>
        <family val="2"/>
      </rPr>
      <t>STANDALONE</t>
    </r>
  </si>
  <si>
    <t>1145669</t>
  </si>
  <si>
    <r>
      <rPr>
        <b/>
        <sz val="10"/>
        <color rgb="FF000000"/>
        <rFont val="Calibri"/>
        <family val="2"/>
      </rPr>
      <t xml:space="preserve">Bellevue - Bellevue Cougar Mountain Connections 25
</t>
    </r>
    <r>
      <rPr>
        <sz val="8"/>
        <color rgb="FF000000"/>
        <rFont val="Calibri"/>
        <family val="2"/>
      </rPr>
      <t>STANDALONE</t>
    </r>
  </si>
  <si>
    <t>1145682</t>
  </si>
  <si>
    <r>
      <rPr>
        <b/>
        <sz val="10"/>
        <color rgb="FF000000"/>
        <rFont val="Calibri"/>
        <family val="2"/>
      </rPr>
      <t xml:space="preserve">Covington - Camp McCullough 25
</t>
    </r>
    <r>
      <rPr>
        <sz val="8"/>
        <color rgb="FF000000"/>
        <rFont val="Calibri"/>
        <family val="2"/>
      </rPr>
      <t>STANDALONE</t>
    </r>
  </si>
  <si>
    <t>1145683</t>
  </si>
  <si>
    <r>
      <rPr>
        <b/>
        <sz val="10"/>
        <color rgb="FF000000"/>
        <rFont val="Calibri"/>
        <family val="2"/>
      </rPr>
      <t xml:space="preserve">Covington - Jenkins Creek Open Space 25
</t>
    </r>
    <r>
      <rPr>
        <sz val="8"/>
        <color rgb="FF000000"/>
        <rFont val="Calibri"/>
        <family val="2"/>
      </rPr>
      <t>STANDALONE</t>
    </r>
  </si>
  <si>
    <t>1145684</t>
  </si>
  <si>
    <r>
      <rPr>
        <b/>
        <sz val="10"/>
        <color rgb="FF000000"/>
        <rFont val="Calibri"/>
        <family val="2"/>
      </rPr>
      <t xml:space="preserve">Duvall - Big Rock Park Expansion 25
</t>
    </r>
    <r>
      <rPr>
        <sz val="8"/>
        <color rgb="FF000000"/>
        <rFont val="Calibri"/>
        <family val="2"/>
      </rPr>
      <t>STANDALONE</t>
    </r>
  </si>
  <si>
    <t>1145686</t>
  </si>
  <si>
    <r>
      <rPr>
        <b/>
        <sz val="10"/>
        <color rgb="FF000000"/>
        <rFont val="Calibri"/>
        <family val="2"/>
      </rPr>
      <t xml:space="preserve">Kenmore - Tributary 0056 Property Acquisition 25
</t>
    </r>
    <r>
      <rPr>
        <sz val="8"/>
        <color rgb="FF000000"/>
        <rFont val="Calibri"/>
        <family val="2"/>
      </rPr>
      <t>STANDALONE</t>
    </r>
  </si>
  <si>
    <t>1145687</t>
  </si>
  <si>
    <r>
      <rPr>
        <b/>
        <sz val="10"/>
        <color rgb="FF000000"/>
        <rFont val="Calibri"/>
        <family val="2"/>
      </rPr>
      <t xml:space="preserve">Normandy Park - Hall Property Acquisition on Miller Creek 25
</t>
    </r>
    <r>
      <rPr>
        <sz val="8"/>
        <color rgb="FF000000"/>
        <rFont val="Calibri"/>
        <family val="2"/>
      </rPr>
      <t>STANDALONE</t>
    </r>
  </si>
  <si>
    <t>1145688</t>
  </si>
  <si>
    <r>
      <rPr>
        <b/>
        <sz val="10"/>
        <color rgb="FF000000"/>
        <rFont val="Calibri"/>
        <family val="2"/>
      </rPr>
      <t xml:space="preserve">PacificTacoma Boulevard Wetlands Park (Match Waiver)
</t>
    </r>
    <r>
      <rPr>
        <sz val="8"/>
        <color rgb="FF000000"/>
        <rFont val="Calibri"/>
        <family val="2"/>
      </rPr>
      <t>STANDALONE</t>
    </r>
  </si>
  <si>
    <t>1145689</t>
  </si>
  <si>
    <r>
      <rPr>
        <b/>
        <sz val="10"/>
        <color rgb="FF000000"/>
        <rFont val="Calibri"/>
        <family val="2"/>
      </rPr>
      <t xml:space="preserve">Sammamish - Landa Property 25
</t>
    </r>
    <r>
      <rPr>
        <sz val="8"/>
        <color rgb="FF000000"/>
        <rFont val="Calibri"/>
        <family val="2"/>
      </rPr>
      <t>STANDALONE</t>
    </r>
  </si>
  <si>
    <t>1145690</t>
  </si>
  <si>
    <r>
      <rPr>
        <b/>
        <sz val="10"/>
        <color rgb="FF000000"/>
        <rFont val="Calibri"/>
        <family val="2"/>
      </rPr>
      <t xml:space="preserve">Seattle - Hitts Hill Park Addition 25
</t>
    </r>
    <r>
      <rPr>
        <sz val="8"/>
        <color rgb="FF000000"/>
        <rFont val="Calibri"/>
        <family val="2"/>
      </rPr>
      <t>STANDALONE</t>
    </r>
  </si>
  <si>
    <t>1145691</t>
  </si>
  <si>
    <r>
      <rPr>
        <b/>
        <sz val="10"/>
        <color rgb="FF000000"/>
        <rFont val="Calibri"/>
        <family val="2"/>
      </rPr>
      <t xml:space="preserve">Seattle - Rainier Beach Residential Urban Village Park (Match Waiver)
</t>
    </r>
    <r>
      <rPr>
        <sz val="8"/>
        <color rgb="FF000000"/>
        <rFont val="Calibri"/>
        <family val="2"/>
      </rPr>
      <t>STANDALONE</t>
    </r>
  </si>
  <si>
    <t>1145693</t>
  </si>
  <si>
    <r>
      <rPr>
        <b/>
        <sz val="10"/>
        <color rgb="FF000000"/>
        <rFont val="Calibri"/>
        <family val="2"/>
      </rPr>
      <t xml:space="preserve">Seattle - Helen Sherry Property Acquisition 25
</t>
    </r>
    <r>
      <rPr>
        <sz val="8"/>
        <color rgb="FF000000"/>
        <rFont val="Calibri"/>
        <family val="2"/>
      </rPr>
      <t>STANDALONE</t>
    </r>
  </si>
  <si>
    <t>1145694</t>
  </si>
  <si>
    <r>
      <rPr>
        <b/>
        <sz val="10"/>
        <color rgb="FF000000"/>
        <rFont val="Calibri"/>
        <family val="2"/>
      </rPr>
      <t xml:space="preserve">Seattle - Thornton Confluence Natural Area Expansion 25
</t>
    </r>
    <r>
      <rPr>
        <sz val="8"/>
        <color rgb="FF000000"/>
        <rFont val="Calibri"/>
        <family val="2"/>
      </rPr>
      <t>STANDALONE</t>
    </r>
  </si>
  <si>
    <t>1145695</t>
  </si>
  <si>
    <r>
      <rPr>
        <b/>
        <sz val="10"/>
        <color rgb="FF000000"/>
        <rFont val="Calibri"/>
        <family val="2"/>
      </rPr>
      <t xml:space="preserve">Non Profit - SHADOW Shadow Lake Nature Preserve 25
</t>
    </r>
    <r>
      <rPr>
        <sz val="8"/>
        <color rgb="FF000000"/>
        <rFont val="Calibri"/>
        <family val="2"/>
      </rPr>
      <t>STANDALONE</t>
    </r>
  </si>
  <si>
    <t>1145696</t>
  </si>
  <si>
    <r>
      <rPr>
        <b/>
        <sz val="10"/>
        <color rgb="FF000000"/>
        <rFont val="Calibri"/>
        <family val="2"/>
      </rPr>
      <t xml:space="preserve">Shoreline - Twin Ponds 25
</t>
    </r>
    <r>
      <rPr>
        <sz val="8"/>
        <color rgb="FF000000"/>
        <rFont val="Calibri"/>
        <family val="2"/>
      </rPr>
      <t>STANDALONE</t>
    </r>
  </si>
  <si>
    <t>1145697</t>
  </si>
  <si>
    <r>
      <rPr>
        <b/>
        <sz val="10"/>
        <color rgb="FF000000"/>
        <rFont val="Calibri"/>
        <family val="2"/>
      </rPr>
      <t xml:space="preserve">Shoreline - West Echo Lake (Match Waiver)
</t>
    </r>
    <r>
      <rPr>
        <sz val="8"/>
        <color rgb="FF000000"/>
        <rFont val="Calibri"/>
        <family val="2"/>
      </rPr>
      <t>STANDALONE</t>
    </r>
  </si>
  <si>
    <t>1145698</t>
  </si>
  <si>
    <r>
      <rPr>
        <b/>
        <sz val="10"/>
        <color rgb="FF000000"/>
        <rFont val="Calibri"/>
        <family val="2"/>
      </rPr>
      <t xml:space="preserve">Public Utility - Tacoma Water Upper Green River Property Acquisition 25
</t>
    </r>
    <r>
      <rPr>
        <sz val="8"/>
        <color rgb="FF000000"/>
        <rFont val="Calibri"/>
        <family val="2"/>
      </rPr>
      <t>STANDALONE</t>
    </r>
  </si>
  <si>
    <t>1145699</t>
  </si>
  <si>
    <r>
      <rPr>
        <b/>
        <sz val="10"/>
        <color rgb="FF000000"/>
        <rFont val="Calibri"/>
        <family val="2"/>
      </rPr>
      <t xml:space="preserve">Tukwila - Nelsen Side Channel Acquisition 25
</t>
    </r>
    <r>
      <rPr>
        <sz val="8"/>
        <color rgb="FF000000"/>
        <rFont val="Calibri"/>
        <family val="2"/>
      </rPr>
      <t>STANDALONE</t>
    </r>
  </si>
  <si>
    <t>1145700</t>
  </si>
  <si>
    <r>
      <rPr>
        <b/>
        <sz val="10"/>
        <color rgb="FF000000"/>
        <rFont val="Calibri"/>
        <family val="2"/>
      </rPr>
      <t xml:space="preserve">Non Profit - Viva Farms Land To Grow, Underserved Farmers (Match Waiver)
</t>
    </r>
    <r>
      <rPr>
        <sz val="8"/>
        <color rgb="FF000000"/>
        <rFont val="Calibri"/>
        <family val="2"/>
      </rPr>
      <t>STANDALONE</t>
    </r>
  </si>
  <si>
    <t>1145701</t>
  </si>
  <si>
    <r>
      <rPr>
        <b/>
        <sz val="10"/>
        <color rgb="FF000000"/>
        <rFont val="Calibri"/>
        <family val="2"/>
      </rPr>
      <t xml:space="preserve">Non Profit - WAKULIMA Wakulima Farm (Match Waiver)
</t>
    </r>
    <r>
      <rPr>
        <sz val="8"/>
        <color rgb="FF000000"/>
        <rFont val="Calibri"/>
        <family val="2"/>
      </rPr>
      <t>STANDALONE</t>
    </r>
  </si>
  <si>
    <t>1145702</t>
  </si>
  <si>
    <r>
      <rPr>
        <b/>
        <sz val="10"/>
        <color rgb="FF000000"/>
        <rFont val="Calibri"/>
        <family val="2"/>
      </rPr>
      <t xml:space="preserve">Non Profit - Washington Farmers Trust for PNW BIPOC Farmland Trust (Match Waiver)
</t>
    </r>
    <r>
      <rPr>
        <sz val="8"/>
        <color rgb="FF000000"/>
        <rFont val="Calibri"/>
        <family val="2"/>
      </rPr>
      <t>STANDALONE</t>
    </r>
  </si>
  <si>
    <t>1145704</t>
  </si>
  <si>
    <r>
      <rPr>
        <b/>
        <sz val="10"/>
        <color rgb="FF000000"/>
        <rFont val="Calibri"/>
        <family val="2"/>
      </rPr>
      <t xml:space="preserve">King County - Griffin Creek Natural Area 25
</t>
    </r>
    <r>
      <rPr>
        <sz val="8"/>
        <color rgb="FF000000"/>
        <rFont val="Calibri"/>
        <family val="2"/>
      </rPr>
      <t>STANDALONE</t>
    </r>
  </si>
  <si>
    <t>1145705</t>
  </si>
  <si>
    <r>
      <rPr>
        <b/>
        <sz val="10"/>
        <color rgb="FF000000"/>
        <rFont val="Calibri"/>
        <family val="2"/>
      </rPr>
      <t xml:space="preserve">King County - Mitchell Hill Forest Additions 25
</t>
    </r>
    <r>
      <rPr>
        <sz val="8"/>
        <color rgb="FF000000"/>
        <rFont val="Calibri"/>
        <family val="2"/>
      </rPr>
      <t>STANDALONE</t>
    </r>
  </si>
  <si>
    <t>1145706</t>
  </si>
  <si>
    <r>
      <rPr>
        <b/>
        <sz val="10"/>
        <color rgb="FF000000"/>
        <rFont val="Calibri"/>
        <family val="2"/>
      </rPr>
      <t xml:space="preserve">King County - Raging River Natural Area 25
</t>
    </r>
    <r>
      <rPr>
        <sz val="8"/>
        <color rgb="FF000000"/>
        <rFont val="Calibri"/>
        <family val="2"/>
      </rPr>
      <t>STANDALONE</t>
    </r>
  </si>
  <si>
    <t>1145707</t>
  </si>
  <si>
    <r>
      <rPr>
        <b/>
        <sz val="10"/>
        <color rgb="FF000000"/>
        <rFont val="Calibri"/>
        <family val="2"/>
      </rPr>
      <t xml:space="preserve">King County - Snoqualmie at Fall City 25
</t>
    </r>
    <r>
      <rPr>
        <sz val="8"/>
        <color rgb="FF000000"/>
        <rFont val="Calibri"/>
        <family val="2"/>
      </rPr>
      <t>STANDALONE</t>
    </r>
  </si>
  <si>
    <t>1145708</t>
  </si>
  <si>
    <r>
      <rPr>
        <b/>
        <sz val="10"/>
        <color rgb="FF000000"/>
        <rFont val="Calibri"/>
        <family val="2"/>
      </rPr>
      <t xml:space="preserve">King County - Tokul Creek Forest Additions 25
</t>
    </r>
    <r>
      <rPr>
        <sz val="8"/>
        <color rgb="FF000000"/>
        <rFont val="Calibri"/>
        <family val="2"/>
      </rPr>
      <t>STANDALONE</t>
    </r>
  </si>
  <si>
    <t>1145709</t>
  </si>
  <si>
    <r>
      <rPr>
        <b/>
        <sz val="10"/>
        <color rgb="FF000000"/>
        <rFont val="Calibri"/>
        <family val="2"/>
      </rPr>
      <t xml:space="preserve">King County - Union Hill Forest 25
</t>
    </r>
    <r>
      <rPr>
        <sz val="8"/>
        <color rgb="FF000000"/>
        <rFont val="Calibri"/>
        <family val="2"/>
      </rPr>
      <t>STANDALONE</t>
    </r>
  </si>
  <si>
    <t>1145710</t>
  </si>
  <si>
    <r>
      <rPr>
        <b/>
        <sz val="10"/>
        <color rgb="FF000000"/>
        <rFont val="Calibri"/>
        <family val="2"/>
      </rPr>
      <t xml:space="preserve">King County - Upper Snoqualmie-South Fork Skykomish Opportunity Projects 25
</t>
    </r>
    <r>
      <rPr>
        <sz val="8"/>
        <color rgb="FF000000"/>
        <rFont val="Calibri"/>
        <family val="2"/>
      </rPr>
      <t>STANDALONE</t>
    </r>
  </si>
  <si>
    <t>1145711</t>
  </si>
  <si>
    <r>
      <rPr>
        <b/>
        <sz val="10"/>
        <color rgb="FF000000"/>
        <rFont val="Calibri"/>
        <family val="2"/>
      </rPr>
      <t xml:space="preserve">King County - Bear Creek Basin Protection 25
</t>
    </r>
    <r>
      <rPr>
        <sz val="8"/>
        <color rgb="FF000000"/>
        <rFont val="Calibri"/>
        <family val="2"/>
      </rPr>
      <t>STANDALONE</t>
    </r>
  </si>
  <si>
    <t>1145717</t>
  </si>
  <si>
    <r>
      <rPr>
        <b/>
        <sz val="10"/>
        <color rgb="FF000000"/>
        <rFont val="Calibri"/>
        <family val="2"/>
      </rPr>
      <t xml:space="preserve">King County - Cedar River Basin Conservation 25
</t>
    </r>
    <r>
      <rPr>
        <sz val="8"/>
        <color rgb="FF000000"/>
        <rFont val="Calibri"/>
        <family val="2"/>
      </rPr>
      <t>STANDALONE</t>
    </r>
  </si>
  <si>
    <t>1145718</t>
  </si>
  <si>
    <r>
      <rPr>
        <b/>
        <sz val="10"/>
        <color rgb="FF000000"/>
        <rFont val="Calibri"/>
        <family val="2"/>
      </rPr>
      <t xml:space="preserve">King County - Cougar Mountain Additions 25
</t>
    </r>
    <r>
      <rPr>
        <sz val="8"/>
        <color rgb="FF000000"/>
        <rFont val="Calibri"/>
        <family val="2"/>
      </rPr>
      <t>STANDALONE</t>
    </r>
  </si>
  <si>
    <t>1145719</t>
  </si>
  <si>
    <r>
      <rPr>
        <b/>
        <sz val="10"/>
        <color rgb="FF000000"/>
        <rFont val="Calibri"/>
        <family val="2"/>
      </rPr>
      <t xml:space="preserve">King County - East Fork Issaquah Creek Restore 25
</t>
    </r>
    <r>
      <rPr>
        <sz val="8"/>
        <color rgb="FF000000"/>
        <rFont val="Calibri"/>
        <family val="2"/>
      </rPr>
      <t>STANDALONE</t>
    </r>
  </si>
  <si>
    <t>1145720</t>
  </si>
  <si>
    <r>
      <rPr>
        <b/>
        <sz val="10"/>
        <color rgb="FF000000"/>
        <rFont val="Calibri"/>
        <family val="2"/>
      </rPr>
      <t xml:space="preserve">King County - Emerald Necklace 25
</t>
    </r>
    <r>
      <rPr>
        <sz val="8"/>
        <color rgb="FF000000"/>
        <rFont val="Calibri"/>
        <family val="2"/>
      </rPr>
      <t>STANDALONE</t>
    </r>
  </si>
  <si>
    <t>1145721</t>
  </si>
  <si>
    <r>
      <rPr>
        <b/>
        <sz val="10"/>
        <color rgb="FF000000"/>
        <rFont val="Calibri"/>
        <family val="2"/>
      </rPr>
      <t xml:space="preserve">King County - Evans Creek 25
</t>
    </r>
    <r>
      <rPr>
        <sz val="8"/>
        <color rgb="FF000000"/>
        <rFont val="Calibri"/>
        <family val="2"/>
      </rPr>
      <t>STANDALONE</t>
    </r>
  </si>
  <si>
    <t>1145722</t>
  </si>
  <si>
    <r>
      <rPr>
        <b/>
        <sz val="10"/>
        <color rgb="FF000000"/>
        <rFont val="Calibri"/>
        <family val="2"/>
      </rPr>
      <t xml:space="preserve">King County - Issaquah Creek Basin Conservation 25
</t>
    </r>
    <r>
      <rPr>
        <sz val="8"/>
        <color rgb="FF000000"/>
        <rFont val="Calibri"/>
        <family val="2"/>
      </rPr>
      <t>STANDALONE</t>
    </r>
  </si>
  <si>
    <t>1145723</t>
  </si>
  <si>
    <r>
      <rPr>
        <b/>
        <sz val="10"/>
        <color rgb="FF000000"/>
        <rFont val="Calibri"/>
        <family val="2"/>
      </rPr>
      <t xml:space="preserve">King County - Soos Creek Park Molasses and Lake Desire Natural Areas 25
</t>
    </r>
    <r>
      <rPr>
        <sz val="8"/>
        <color rgb="FF000000"/>
        <rFont val="Calibri"/>
        <family val="2"/>
      </rPr>
      <t>STANDALONE</t>
    </r>
  </si>
  <si>
    <t>1145724</t>
  </si>
  <si>
    <r>
      <rPr>
        <b/>
        <sz val="10"/>
        <color rgb="FF000000"/>
        <rFont val="Calibri"/>
        <family val="2"/>
      </rPr>
      <t xml:space="preserve">King County - Spring and Peterson Lake Additions 25
</t>
    </r>
    <r>
      <rPr>
        <sz val="8"/>
        <color rgb="FF000000"/>
        <rFont val="Calibri"/>
        <family val="2"/>
      </rPr>
      <t>STANDALONE</t>
    </r>
  </si>
  <si>
    <t>1145725</t>
  </si>
  <si>
    <r>
      <rPr>
        <b/>
        <sz val="10"/>
        <color rgb="FF000000"/>
        <rFont val="Calibri"/>
        <family val="2"/>
      </rPr>
      <t xml:space="preserve">King County - Sugarloaf Mountain Forest Access 25
</t>
    </r>
    <r>
      <rPr>
        <sz val="8"/>
        <color rgb="FF000000"/>
        <rFont val="Calibri"/>
        <family val="2"/>
      </rPr>
      <t>STANDALONE</t>
    </r>
  </si>
  <si>
    <t>1145726</t>
  </si>
  <si>
    <r>
      <rPr>
        <b/>
        <sz val="10"/>
        <color rgb="FF000000"/>
        <rFont val="Calibri"/>
        <family val="2"/>
      </rPr>
      <t xml:space="preserve">King County - Auburn Narrows Natural Area 25
</t>
    </r>
    <r>
      <rPr>
        <sz val="8"/>
        <color rgb="FF000000"/>
        <rFont val="Calibri"/>
        <family val="2"/>
      </rPr>
      <t>STANDALONE</t>
    </r>
  </si>
  <si>
    <t>1145727</t>
  </si>
  <si>
    <r>
      <rPr>
        <b/>
        <sz val="10"/>
        <color rgb="FF000000"/>
        <rFont val="Calibri"/>
        <family val="2"/>
      </rPr>
      <t xml:space="preserve">King County - Bingaman Pond Expansion 25
</t>
    </r>
    <r>
      <rPr>
        <sz val="8"/>
        <color rgb="FF000000"/>
        <rFont val="Calibri"/>
        <family val="2"/>
      </rPr>
      <t>STANDALONE</t>
    </r>
  </si>
  <si>
    <t>1145728</t>
  </si>
  <si>
    <r>
      <rPr>
        <b/>
        <sz val="10"/>
        <color rgb="FF000000"/>
        <rFont val="Calibri"/>
        <family val="2"/>
      </rPr>
      <t xml:space="preserve">King County - Black Diamond Open Space 25
</t>
    </r>
    <r>
      <rPr>
        <sz val="8"/>
        <color rgb="FF000000"/>
        <rFont val="Calibri"/>
        <family val="2"/>
      </rPr>
      <t>STANDALONE</t>
    </r>
  </si>
  <si>
    <t>1145729</t>
  </si>
  <si>
    <r>
      <rPr>
        <b/>
        <sz val="10"/>
        <color rgb="FF000000"/>
        <rFont val="Calibri"/>
        <family val="2"/>
      </rPr>
      <t xml:space="preserve">King County - Green River, Newaukum Creek 25
</t>
    </r>
    <r>
      <rPr>
        <sz val="8"/>
        <color rgb="FF000000"/>
        <rFont val="Calibri"/>
        <family val="2"/>
      </rPr>
      <t>STANDALONE</t>
    </r>
  </si>
  <si>
    <t>1145730</t>
  </si>
  <si>
    <r>
      <rPr>
        <b/>
        <sz val="10"/>
        <color rgb="FF000000"/>
        <rFont val="Calibri"/>
        <family val="2"/>
      </rPr>
      <t xml:space="preserve">King County - Green River Gorge, Fish Lake 25
</t>
    </r>
    <r>
      <rPr>
        <sz val="8"/>
        <color rgb="FF000000"/>
        <rFont val="Calibri"/>
        <family val="2"/>
      </rPr>
      <t>STANDALONE</t>
    </r>
  </si>
  <si>
    <t>1145731</t>
  </si>
  <si>
    <r>
      <rPr>
        <b/>
        <sz val="10"/>
        <color rgb="FF000000"/>
        <rFont val="Calibri"/>
        <family val="2"/>
      </rPr>
      <t xml:space="preserve">King County - Kanaskat Natural Area 25
</t>
    </r>
    <r>
      <rPr>
        <sz val="8"/>
        <color rgb="FF000000"/>
        <rFont val="Calibri"/>
        <family val="2"/>
      </rPr>
      <t>STANDALONE</t>
    </r>
  </si>
  <si>
    <t>1145732</t>
  </si>
  <si>
    <r>
      <rPr>
        <b/>
        <sz val="10"/>
        <color rgb="FF000000"/>
        <rFont val="Calibri"/>
        <family val="2"/>
      </rPr>
      <t xml:space="preserve">King County - North Highline Urban Greenspace - Seola Pond (Match Waiver)
</t>
    </r>
    <r>
      <rPr>
        <sz val="8"/>
        <color rgb="FF000000"/>
        <rFont val="Calibri"/>
        <family val="2"/>
      </rPr>
      <t>STANDALONE</t>
    </r>
  </si>
  <si>
    <t>1145734</t>
  </si>
  <si>
    <r>
      <rPr>
        <b/>
        <sz val="10"/>
        <color rgb="FF000000"/>
        <rFont val="Calibri"/>
        <family val="2"/>
      </rPr>
      <t xml:space="preserve">King County - Frog Holler Forest Additions 25
</t>
    </r>
    <r>
      <rPr>
        <sz val="8"/>
        <color rgb="FF000000"/>
        <rFont val="Calibri"/>
        <family val="2"/>
      </rPr>
      <t>STANDALONE</t>
    </r>
  </si>
  <si>
    <t>1145735</t>
  </si>
  <si>
    <r>
      <rPr>
        <b/>
        <sz val="10"/>
        <color rgb="FF000000"/>
        <rFont val="Calibri"/>
        <family val="2"/>
      </rPr>
      <t xml:space="preserve">King County - Maury Island Additions 25
</t>
    </r>
    <r>
      <rPr>
        <sz val="8"/>
        <color rgb="FF000000"/>
        <rFont val="Calibri"/>
        <family val="2"/>
      </rPr>
      <t>STANDALONE</t>
    </r>
  </si>
  <si>
    <t>1145737</t>
  </si>
  <si>
    <r>
      <rPr>
        <b/>
        <sz val="10"/>
        <color rgb="FF000000"/>
        <rFont val="Calibri"/>
        <family val="2"/>
      </rPr>
      <t xml:space="preserve">King County - Vashon Creeks and Estuaries 25
</t>
    </r>
    <r>
      <rPr>
        <sz val="8"/>
        <color rgb="FF000000"/>
        <rFont val="Calibri"/>
        <family val="2"/>
      </rPr>
      <t>STANDALONE</t>
    </r>
  </si>
  <si>
    <t>1145738</t>
  </si>
  <si>
    <r>
      <rPr>
        <b/>
        <sz val="10"/>
        <color rgb="FF000000"/>
        <rFont val="Calibri"/>
        <family val="2"/>
      </rPr>
      <t xml:space="preserve">King County - Protecting Farmland: Enumclaw/Green River Farms 25
</t>
    </r>
    <r>
      <rPr>
        <sz val="8"/>
        <color rgb="FF000000"/>
        <rFont val="Calibri"/>
        <family val="2"/>
      </rPr>
      <t>STANDALONE</t>
    </r>
  </si>
  <si>
    <t>1145739</t>
  </si>
  <si>
    <r>
      <rPr>
        <b/>
        <sz val="10"/>
        <color rgb="FF000000"/>
        <rFont val="Calibri"/>
        <family val="2"/>
      </rPr>
      <t xml:space="preserve">King County - Protecting Farmland: Snoqualmie APD and Vicinity Farms 25
</t>
    </r>
    <r>
      <rPr>
        <sz val="8"/>
        <color rgb="FF000000"/>
        <rFont val="Calibri"/>
        <family val="2"/>
      </rPr>
      <t>STANDALONE</t>
    </r>
  </si>
  <si>
    <t>1146210</t>
  </si>
  <si>
    <r>
      <rPr>
        <b/>
        <sz val="10"/>
        <color rgb="FF000000"/>
        <rFont val="Calibri"/>
        <family val="2"/>
      </rPr>
      <t xml:space="preserve">Conservation Futures Parent 2025 Bond
</t>
    </r>
    <r>
      <rPr>
        <sz val="8"/>
        <color rgb="FF000000"/>
        <rFont val="Calibri"/>
        <family val="2"/>
      </rPr>
      <t>STANDALONE</t>
    </r>
  </si>
  <si>
    <t>3151 - CONSERVATION FUTURES SUBFUND</t>
  </si>
  <si>
    <t>Total</t>
  </si>
  <si>
    <t/>
  </si>
  <si>
    <t>3160 PARKS RECREATION AND OPEN SPACE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</si>
  <si>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</si>
  <si>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</si>
  <si>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</si>
  <si>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</si>
  <si>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FY23-24</t>
  </si>
  <si>
    <t>FY25-26</t>
  </si>
  <si>
    <t>FY27-28</t>
  </si>
  <si>
    <t>1142128</t>
  </si>
  <si>
    <r>
      <rPr>
        <b/>
        <sz val="10"/>
        <color rgb="FF000000"/>
        <rFont val="Calibri"/>
        <family val="2"/>
      </rPr>
      <t xml:space="preserve">Parks Economy &amp; Climate Equity Solar Safety Lights
</t>
    </r>
    <r>
      <rPr>
        <sz val="8"/>
        <color rgb="FF000000"/>
        <rFont val="Calibri"/>
        <family val="2"/>
      </rPr>
      <t>STANDALONE</t>
    </r>
  </si>
  <si>
    <t>1142129</t>
  </si>
  <si>
    <r>
      <rPr>
        <b/>
        <sz val="10"/>
        <color rgb="FF000000"/>
        <rFont val="Calibri"/>
        <family val="2"/>
      </rPr>
      <t xml:space="preserve">Parks Economy &amp; Climate Equity Solar Energy for Picnic Shelters
</t>
    </r>
    <r>
      <rPr>
        <sz val="8"/>
        <color rgb="FF000000"/>
        <rFont val="Calibri"/>
        <family val="2"/>
      </rPr>
      <t>STANDALONE</t>
    </r>
  </si>
  <si>
    <t>1144182</t>
  </si>
  <si>
    <r>
      <rPr>
        <b/>
        <sz val="10"/>
        <color rgb="FF000000"/>
        <rFont val="Calibri"/>
        <family val="2"/>
      </rPr>
      <t xml:space="preserve">Parks Small Capital Improvements for Operations
</t>
    </r>
    <r>
      <rPr>
        <sz val="8"/>
        <color rgb="FF000000"/>
        <rFont val="Calibri"/>
        <family val="2"/>
      </rPr>
      <t>PROGRAMMATIC</t>
    </r>
  </si>
  <si>
    <t>1146464</t>
  </si>
  <si>
    <r>
      <rPr>
        <b/>
        <sz val="10"/>
        <color rgb="FF000000"/>
        <rFont val="Calibri"/>
        <family val="2"/>
      </rPr>
      <t xml:space="preserve">Economy &amp; Climate Equity Solar Safety Project
</t>
    </r>
    <r>
      <rPr>
        <sz val="8"/>
        <color rgb="FF000000"/>
        <rFont val="Calibri"/>
        <family val="2"/>
      </rPr>
      <t>STANDALONE</t>
    </r>
  </si>
  <si>
    <t>3160 - PARKS RECREATION AND OPEN SPACE</t>
  </si>
  <si>
    <t>3230 DEPARTMENT OF PUBLIC HEALTH TECHNOLOGY CAPITAL</t>
  </si>
  <si>
    <t>1146246</t>
  </si>
  <si>
    <r>
      <rPr>
        <b/>
        <sz val="10"/>
        <color rgb="FF000000"/>
        <rFont val="Calibri"/>
        <family val="2"/>
      </rPr>
      <t xml:space="preserve">DPH Infolinx Upgrade or Replacement
</t>
    </r>
    <r>
      <rPr>
        <sz val="8"/>
        <color rgb="FF000000"/>
        <rFont val="Calibri"/>
        <family val="2"/>
      </rPr>
      <t>STANDALONE</t>
    </r>
  </si>
  <si>
    <t>1146248</t>
  </si>
  <si>
    <r>
      <rPr>
        <b/>
        <sz val="10"/>
        <color rgb="FF000000"/>
        <rFont val="Calibri"/>
        <family val="2"/>
      </rPr>
      <t xml:space="preserve">DPH EHS Residential Lead Monitoring
</t>
    </r>
    <r>
      <rPr>
        <sz val="8"/>
        <color rgb="FF000000"/>
        <rFont val="Calibri"/>
        <family val="2"/>
      </rPr>
      <t>STANDALONE</t>
    </r>
  </si>
  <si>
    <t>3230 - DEPARTMENT OF PUBLIC HEALTH TECHNOLOGY CAPITAL</t>
  </si>
  <si>
    <t>3280 GENERAL FUND TECHNOLOGY CAPITAL</t>
  </si>
  <si>
    <t>1146392</t>
  </si>
  <si>
    <r>
      <rPr>
        <b/>
        <sz val="10"/>
        <color rgb="FF000000"/>
        <rFont val="Calibri"/>
        <family val="2"/>
      </rPr>
      <t xml:space="preserve">KCSO AFIS LIVESCAN REPLACEMENT
</t>
    </r>
    <r>
      <rPr>
        <sz val="8"/>
        <color rgb="FF000000"/>
        <rFont val="Calibri"/>
        <family val="2"/>
      </rPr>
      <t>STANDALONE</t>
    </r>
  </si>
  <si>
    <t>1146396</t>
  </si>
  <si>
    <r>
      <rPr>
        <b/>
        <sz val="10"/>
        <color rgb="FF000000"/>
        <rFont val="Calibri"/>
        <family val="2"/>
      </rPr>
      <t xml:space="preserve">DAJD Data Warehouse
</t>
    </r>
    <r>
      <rPr>
        <sz val="8"/>
        <color rgb="FF000000"/>
        <rFont val="Calibri"/>
        <family val="2"/>
      </rPr>
      <t>STANDALONE</t>
    </r>
  </si>
  <si>
    <t>1146482</t>
  </si>
  <si>
    <r>
      <rPr>
        <b/>
        <sz val="10"/>
        <color rgb="FF000000"/>
        <rFont val="Calibri"/>
        <family val="2"/>
      </rPr>
      <t xml:space="preserve">KCSO Payroll Reengineering
</t>
    </r>
    <r>
      <rPr>
        <sz val="8"/>
        <color rgb="FF000000"/>
        <rFont val="Calibri"/>
        <family val="2"/>
      </rPr>
      <t>STANDALONE</t>
    </r>
  </si>
  <si>
    <t>3280 - GENERAL FUND TECHNOLOGY CAPITAL</t>
  </si>
  <si>
    <t>3292 SURFACE WATER MANAGEMENT CONSTRUCTION SUBFUND</t>
  </si>
  <si>
    <t>1141893</t>
  </si>
  <si>
    <r>
      <rPr>
        <b/>
        <sz val="10"/>
        <color rgb="FF000000"/>
        <rFont val="Calibri"/>
        <family val="2"/>
      </rPr>
      <t xml:space="preserve">Rutledge Johnson Restoration
</t>
    </r>
    <r>
      <rPr>
        <sz val="8"/>
        <color rgb="FF000000"/>
        <rFont val="Calibri"/>
        <family val="2"/>
      </rPr>
      <t>WLER WRIA 8 RESTORATION</t>
    </r>
  </si>
  <si>
    <t>3292 - SURFACE WATER MANAGEMENT CONSTRUCTION SUBFUND</t>
  </si>
  <si>
    <t>3380 AIRPORT CAPITAL</t>
  </si>
  <si>
    <t>1135085</t>
  </si>
  <si>
    <r>
      <rPr>
        <b/>
        <sz val="10"/>
        <color rgb="FF000000"/>
        <rFont val="Calibri"/>
        <family val="2"/>
      </rPr>
      <t xml:space="preserve">Runway 14L-32R Rehabilitation
</t>
    </r>
    <r>
      <rPr>
        <sz val="8"/>
        <color rgb="FF000000"/>
        <rFont val="Calibri"/>
        <family val="2"/>
      </rPr>
      <t>STANDALONE</t>
    </r>
  </si>
  <si>
    <t>1143917</t>
  </si>
  <si>
    <r>
      <rPr>
        <b/>
        <sz val="10"/>
        <color rgb="FF000000"/>
        <rFont val="Calibri"/>
        <family val="2"/>
      </rPr>
      <t xml:space="preserve">Wang Site Rehabilitation
</t>
    </r>
    <r>
      <rPr>
        <sz val="8"/>
        <color rgb="FF000000"/>
        <rFont val="Calibri"/>
        <family val="2"/>
      </rPr>
      <t>STANDALONE</t>
    </r>
  </si>
  <si>
    <t>1143948</t>
  </si>
  <si>
    <r>
      <rPr>
        <b/>
        <sz val="10"/>
        <color rgb="FF000000"/>
        <rFont val="Calibri"/>
        <family val="2"/>
      </rPr>
      <t xml:space="preserve">Airport Master Plan Update / Part 150 Study
</t>
    </r>
    <r>
      <rPr>
        <sz val="8"/>
        <color rgb="FF000000"/>
        <rFont val="Calibri"/>
        <family val="2"/>
      </rPr>
      <t>STANDALONE</t>
    </r>
  </si>
  <si>
    <t>3380 - AIRPORT CAPITAL</t>
  </si>
  <si>
    <t>3581 PARKS CAPITAL</t>
  </si>
  <si>
    <t>1044590</t>
  </si>
  <si>
    <r>
      <rPr>
        <b/>
        <sz val="10"/>
        <color rgb="FF000000"/>
        <rFont val="Calibri"/>
        <family val="2"/>
      </rPr>
      <t xml:space="preserve">Parks Bear Creek Waterways Acquisition
</t>
    </r>
    <r>
      <rPr>
        <sz val="8"/>
        <color rgb="FF000000"/>
        <rFont val="Calibri"/>
        <family val="2"/>
      </rPr>
      <t>STANDALONE</t>
    </r>
  </si>
  <si>
    <t>1044596</t>
  </si>
  <si>
    <r>
      <rPr>
        <b/>
        <sz val="10"/>
        <color rgb="FF000000"/>
        <rFont val="Calibri"/>
        <family val="2"/>
      </rPr>
      <t xml:space="preserve">Parks Cougar Mountain Precipice Trail Acquisition
</t>
    </r>
    <r>
      <rPr>
        <sz val="8"/>
        <color rgb="FF000000"/>
        <rFont val="Calibri"/>
        <family val="2"/>
      </rPr>
      <t>STANDALONE</t>
    </r>
  </si>
  <si>
    <t>1044600</t>
  </si>
  <si>
    <r>
      <rPr>
        <b/>
        <sz val="10"/>
        <color rgb="FF000000"/>
        <rFont val="Calibri"/>
        <family val="2"/>
      </rPr>
      <t xml:space="preserve">East Lake Sammamish Trail (ELST)
</t>
    </r>
    <r>
      <rPr>
        <sz val="8"/>
        <color rgb="FF000000"/>
        <rFont val="Calibri"/>
        <family val="2"/>
      </rPr>
      <t>PROGRAMMATIC</t>
    </r>
  </si>
  <si>
    <t>1044668</t>
  </si>
  <si>
    <r>
      <rPr>
        <b/>
        <sz val="10"/>
        <color rgb="FF000000"/>
        <rFont val="Calibri"/>
        <family val="2"/>
      </rPr>
      <t xml:space="preserve">Foothills Regional Trail
</t>
    </r>
    <r>
      <rPr>
        <sz val="8"/>
        <color rgb="FF000000"/>
        <rFont val="Calibri"/>
        <family val="2"/>
      </rPr>
      <t>PROGRAMMATIC</t>
    </r>
  </si>
  <si>
    <t>1044750</t>
  </si>
  <si>
    <r>
      <rPr>
        <b/>
        <sz val="10"/>
        <color rgb="FF000000"/>
        <rFont val="Calibri"/>
        <family val="2"/>
      </rPr>
      <t xml:space="preserve">Parks Mitchell Hill Forest Additions
</t>
    </r>
    <r>
      <rPr>
        <sz val="8"/>
        <color rgb="FF000000"/>
        <rFont val="Calibri"/>
        <family val="2"/>
      </rPr>
      <t>STANDALONE</t>
    </r>
  </si>
  <si>
    <t>1044835</t>
  </si>
  <si>
    <r>
      <rPr>
        <b/>
        <sz val="10"/>
        <color rgb="FF000000"/>
        <rFont val="Calibri"/>
        <family val="2"/>
      </rPr>
      <t xml:space="preserve">Parks Regional Open Space Initiative
</t>
    </r>
    <r>
      <rPr>
        <sz val="8"/>
        <color rgb="FF000000"/>
        <rFont val="Calibri"/>
        <family val="2"/>
      </rPr>
      <t>PROGRAMMATIC</t>
    </r>
  </si>
  <si>
    <t>1044912</t>
  </si>
  <si>
    <r>
      <rPr>
        <b/>
        <sz val="10"/>
        <color rgb="FF000000"/>
        <rFont val="Calibri"/>
        <family val="2"/>
      </rPr>
      <t xml:space="preserve">Soos Creek Regional Trail
</t>
    </r>
    <r>
      <rPr>
        <sz val="8"/>
        <color rgb="FF000000"/>
        <rFont val="Calibri"/>
        <family val="2"/>
      </rPr>
      <t>PROGRAMMATIC</t>
    </r>
  </si>
  <si>
    <t>1120085</t>
  </si>
  <si>
    <r>
      <rPr>
        <b/>
        <sz val="10"/>
        <color rgb="FF000000"/>
        <rFont val="Calibri"/>
        <family val="2"/>
      </rPr>
      <t xml:space="preserve">Green to Cedar River Trail
</t>
    </r>
    <r>
      <rPr>
        <sz val="8"/>
        <color rgb="FF000000"/>
        <rFont val="Calibri"/>
        <family val="2"/>
      </rPr>
      <t>PROGRAMMATIC</t>
    </r>
  </si>
  <si>
    <t>1121155</t>
  </si>
  <si>
    <r>
      <rPr>
        <b/>
        <sz val="10"/>
        <color rgb="FF000000"/>
        <rFont val="Calibri"/>
        <family val="2"/>
      </rPr>
      <t xml:space="preserve">Eastrail Parent Project
</t>
    </r>
    <r>
      <rPr>
        <sz val="8"/>
        <color rgb="FF000000"/>
        <rFont val="Calibri"/>
        <family val="2"/>
      </rPr>
      <t>PROGRAMMATIC</t>
    </r>
  </si>
  <si>
    <t>1121451</t>
  </si>
  <si>
    <r>
      <rPr>
        <b/>
        <sz val="10"/>
        <color rgb="FF000000"/>
        <rFont val="Calibri"/>
        <family val="2"/>
      </rPr>
      <t xml:space="preserve">Parks Griffin Creek Natural Area Acquisition
</t>
    </r>
    <r>
      <rPr>
        <sz val="8"/>
        <color rgb="FF000000"/>
        <rFont val="Calibri"/>
        <family val="2"/>
      </rPr>
      <t>STANDALONE</t>
    </r>
  </si>
  <si>
    <t>1121497</t>
  </si>
  <si>
    <r>
      <rPr>
        <b/>
        <sz val="10"/>
        <color rgb="FF000000"/>
        <rFont val="Calibri"/>
        <family val="2"/>
      </rPr>
      <t xml:space="preserve">King County Aquatic Center Program
</t>
    </r>
    <r>
      <rPr>
        <sz val="8"/>
        <color rgb="FF000000"/>
        <rFont val="Calibri"/>
        <family val="2"/>
      </rPr>
      <t>PROGRAMMATIC</t>
    </r>
  </si>
  <si>
    <t>1123925</t>
  </si>
  <si>
    <r>
      <rPr>
        <b/>
        <sz val="10"/>
        <color rgb="FF000000"/>
        <rFont val="Calibri"/>
        <family val="2"/>
      </rPr>
      <t xml:space="preserve">Emerald Necklace/Soaring Eagle Trail
</t>
    </r>
    <r>
      <rPr>
        <sz val="8"/>
        <color rgb="FF000000"/>
        <rFont val="Calibri"/>
        <family val="2"/>
      </rPr>
      <t>STANDALONE</t>
    </r>
  </si>
  <si>
    <t>1124055</t>
  </si>
  <si>
    <r>
      <rPr>
        <b/>
        <sz val="10"/>
        <color rgb="FF000000"/>
        <rFont val="Calibri"/>
        <family val="2"/>
      </rPr>
      <t xml:space="preserve">Parks Asset Management System
</t>
    </r>
    <r>
      <rPr>
        <sz val="8"/>
        <color rgb="FF000000"/>
        <rFont val="Calibri"/>
        <family val="2"/>
      </rPr>
      <t>STANDALONE</t>
    </r>
  </si>
  <si>
    <t>1129671</t>
  </si>
  <si>
    <r>
      <rPr>
        <b/>
        <sz val="10"/>
        <color rgb="FF000000"/>
        <rFont val="Calibri"/>
        <family val="2"/>
      </rPr>
      <t xml:space="preserve">Parks Energy Efficiency Program
</t>
    </r>
    <r>
      <rPr>
        <sz val="8"/>
        <color rgb="FF000000"/>
        <rFont val="Calibri"/>
        <family val="2"/>
      </rPr>
      <t>PROGRAMMATIC</t>
    </r>
  </si>
  <si>
    <t>1132220</t>
  </si>
  <si>
    <r>
      <rPr>
        <b/>
        <sz val="10"/>
        <color rgb="FF000000"/>
        <rFont val="Calibri"/>
        <family val="2"/>
      </rPr>
      <t xml:space="preserve">Raging River Natural Area Acquisition
</t>
    </r>
    <r>
      <rPr>
        <sz val="8"/>
        <color rgb="FF000000"/>
        <rFont val="Calibri"/>
        <family val="2"/>
      </rPr>
      <t>STANDALONE</t>
    </r>
  </si>
  <si>
    <t>1132224</t>
  </si>
  <si>
    <r>
      <rPr>
        <b/>
        <sz val="10"/>
        <color rgb="FF000000"/>
        <rFont val="Calibri"/>
        <family val="2"/>
      </rPr>
      <t xml:space="preserve">Black Diamond Open Space Acquisition
</t>
    </r>
    <r>
      <rPr>
        <sz val="8"/>
        <color rgb="FF000000"/>
        <rFont val="Calibri"/>
        <family val="2"/>
      </rPr>
      <t>STANDALONE</t>
    </r>
  </si>
  <si>
    <t>1133890</t>
  </si>
  <si>
    <r>
      <rPr>
        <b/>
        <sz val="10"/>
        <color rgb="FF000000"/>
        <rFont val="Calibri"/>
        <family val="2"/>
      </rPr>
      <t xml:space="preserve">Cedar River Land Conservation
</t>
    </r>
    <r>
      <rPr>
        <sz val="8"/>
        <color rgb="FF000000"/>
        <rFont val="Calibri"/>
        <family val="2"/>
      </rPr>
      <t>STANDALONE</t>
    </r>
  </si>
  <si>
    <t>1134312</t>
  </si>
  <si>
    <r>
      <rPr>
        <b/>
        <sz val="10"/>
        <color rgb="FF000000"/>
        <rFont val="Calibri"/>
        <family val="2"/>
      </rPr>
      <t xml:space="preserve">Forest Restoration Program
</t>
    </r>
    <r>
      <rPr>
        <sz val="8"/>
        <color rgb="FF000000"/>
        <rFont val="Calibri"/>
        <family val="2"/>
      </rPr>
      <t>PROGRAMMATIC</t>
    </r>
  </si>
  <si>
    <t>1136778</t>
  </si>
  <si>
    <r>
      <rPr>
        <b/>
        <sz val="10"/>
        <color rgb="FF000000"/>
        <rFont val="Calibri"/>
        <family val="2"/>
      </rPr>
      <t xml:space="preserve">Green River Newaukum Creek Preservation
</t>
    </r>
    <r>
      <rPr>
        <sz val="8"/>
        <color rgb="FF000000"/>
        <rFont val="Calibri"/>
        <family val="2"/>
      </rPr>
      <t>STANDALONE</t>
    </r>
  </si>
  <si>
    <t>1136780</t>
  </si>
  <si>
    <r>
      <rPr>
        <b/>
        <sz val="10"/>
        <color rgb="FF000000"/>
        <rFont val="Calibri"/>
        <family val="2"/>
      </rPr>
      <t xml:space="preserve">Soos Creek/Molasses Creek Acquisition
</t>
    </r>
    <r>
      <rPr>
        <sz val="8"/>
        <color rgb="FF000000"/>
        <rFont val="Calibri"/>
        <family val="2"/>
      </rPr>
      <t>STANDALONE</t>
    </r>
  </si>
  <si>
    <t>1136784</t>
  </si>
  <si>
    <r>
      <rPr>
        <b/>
        <sz val="10"/>
        <color rgb="FF000000"/>
        <rFont val="Calibri"/>
        <family val="2"/>
      </rPr>
      <t xml:space="preserve">Vashon Stream and Estuaries Acquisition
</t>
    </r>
    <r>
      <rPr>
        <sz val="8"/>
        <color rgb="FF000000"/>
        <rFont val="Calibri"/>
        <family val="2"/>
      </rPr>
      <t>STANDALONE</t>
    </r>
  </si>
  <si>
    <t>1139078</t>
  </si>
  <si>
    <r>
      <rPr>
        <b/>
        <sz val="10"/>
        <color rgb="FF000000"/>
        <rFont val="Calibri"/>
        <family val="2"/>
      </rPr>
      <t xml:space="preserve">Marymoor Trail and Water Main Extension
</t>
    </r>
    <r>
      <rPr>
        <sz val="8"/>
        <color rgb="FF000000"/>
        <rFont val="Calibri"/>
        <family val="2"/>
      </rPr>
      <t>STANDALONE</t>
    </r>
  </si>
  <si>
    <t>1139084</t>
  </si>
  <si>
    <r>
      <rPr>
        <b/>
        <sz val="10"/>
        <color rgb="FF000000"/>
        <rFont val="Calibri"/>
        <family val="2"/>
      </rPr>
      <t xml:space="preserve">Marymoor Stormwater Facility
</t>
    </r>
    <r>
      <rPr>
        <sz val="8"/>
        <color rgb="FF000000"/>
        <rFont val="Calibri"/>
        <family val="2"/>
      </rPr>
      <t>STANDALONE</t>
    </r>
  </si>
  <si>
    <t>1139166</t>
  </si>
  <si>
    <r>
      <rPr>
        <b/>
        <sz val="10"/>
        <color rgb="FF000000"/>
        <rFont val="Calibri"/>
        <family val="2"/>
      </rPr>
      <t xml:space="preserve">Frog Holler Forest Addition
</t>
    </r>
    <r>
      <rPr>
        <sz val="8"/>
        <color rgb="FF000000"/>
        <rFont val="Calibri"/>
        <family val="2"/>
      </rPr>
      <t>STANDALONE</t>
    </r>
  </si>
  <si>
    <t>1139169</t>
  </si>
  <si>
    <r>
      <rPr>
        <b/>
        <sz val="10"/>
        <color rgb="FF000000"/>
        <rFont val="Calibri"/>
        <family val="2"/>
      </rPr>
      <t xml:space="preserve">Vashon Tax Title Property Acquisition
</t>
    </r>
    <r>
      <rPr>
        <sz val="8"/>
        <color rgb="FF000000"/>
        <rFont val="Calibri"/>
        <family val="2"/>
      </rPr>
      <t>STANDALONE</t>
    </r>
  </si>
  <si>
    <t>1140518</t>
  </si>
  <si>
    <r>
      <rPr>
        <b/>
        <sz val="10"/>
        <color rgb="FF000000"/>
        <rFont val="Calibri"/>
        <family val="2"/>
      </rPr>
      <t xml:space="preserve">Kosalos Parcel Acquisition
</t>
    </r>
    <r>
      <rPr>
        <sz val="8"/>
        <color rgb="FF000000"/>
        <rFont val="Calibri"/>
        <family val="2"/>
      </rPr>
      <t>STANDALONE</t>
    </r>
  </si>
  <si>
    <t>1141650</t>
  </si>
  <si>
    <r>
      <rPr>
        <b/>
        <sz val="10"/>
        <color rgb="FF000000"/>
        <rFont val="Calibri"/>
        <family val="2"/>
      </rPr>
      <t xml:space="preserve">East Fork Issaquah Creek Restoration Acquisition
</t>
    </r>
    <r>
      <rPr>
        <sz val="8"/>
        <color rgb="FF000000"/>
        <rFont val="Calibri"/>
        <family val="2"/>
      </rPr>
      <t>STANDALONE</t>
    </r>
  </si>
  <si>
    <t>1141652</t>
  </si>
  <si>
    <r>
      <rPr>
        <b/>
        <sz val="10"/>
        <color rgb="FF000000"/>
        <rFont val="Calibri"/>
        <family val="2"/>
      </rPr>
      <t xml:space="preserve">Green River Gorge - Deep Lake Preservation Acquisition
</t>
    </r>
    <r>
      <rPr>
        <sz val="8"/>
        <color rgb="FF000000"/>
        <rFont val="Calibri"/>
        <family val="2"/>
      </rPr>
      <t>STANDALONE</t>
    </r>
  </si>
  <si>
    <t>1143708</t>
  </si>
  <si>
    <r>
      <rPr>
        <b/>
        <sz val="10"/>
        <color rgb="FF000000"/>
        <rFont val="Calibri"/>
        <family val="2"/>
      </rPr>
      <t xml:space="preserve">Parks Manzanita Natural Area Additions
</t>
    </r>
    <r>
      <rPr>
        <sz val="8"/>
        <color rgb="FF000000"/>
        <rFont val="Calibri"/>
        <family val="2"/>
      </rPr>
      <t>STANDALONE</t>
    </r>
  </si>
  <si>
    <t>1143898</t>
  </si>
  <si>
    <r>
      <rPr>
        <b/>
        <sz val="10"/>
        <color rgb="FF000000"/>
        <rFont val="Calibri"/>
        <family val="2"/>
      </rPr>
      <t xml:space="preserve">Eastrail I-90 Steel Bridge
</t>
    </r>
    <r>
      <rPr>
        <sz val="8"/>
        <color rgb="FF000000"/>
        <rFont val="Calibri"/>
        <family val="2"/>
      </rPr>
      <t>STANDALONE</t>
    </r>
  </si>
  <si>
    <t>1145903</t>
  </si>
  <si>
    <r>
      <rPr>
        <b/>
        <sz val="10"/>
        <color rgb="FF000000"/>
        <rFont val="Calibri"/>
        <family val="2"/>
      </rPr>
      <t xml:space="preserve">Boxley Creek Natural Area Additions
</t>
    </r>
    <r>
      <rPr>
        <sz val="8"/>
        <color rgb="FF000000"/>
        <rFont val="Calibri"/>
        <family val="2"/>
      </rPr>
      <t>STANDALONE</t>
    </r>
  </si>
  <si>
    <t>1145905</t>
  </si>
  <si>
    <r>
      <rPr>
        <b/>
        <sz val="10"/>
        <color rgb="FF000000"/>
        <rFont val="Calibri"/>
        <family val="2"/>
      </rPr>
      <t xml:space="preserve">Tokul Creek Forest Additions
</t>
    </r>
    <r>
      <rPr>
        <sz val="8"/>
        <color rgb="FF000000"/>
        <rFont val="Calibri"/>
        <family val="2"/>
      </rPr>
      <t>STANDALONE</t>
    </r>
  </si>
  <si>
    <t>1145907</t>
  </si>
  <si>
    <r>
      <rPr>
        <b/>
        <sz val="10"/>
        <color rgb="FF000000"/>
        <rFont val="Calibri"/>
        <family val="2"/>
      </rPr>
      <t xml:space="preserve">Union Hill Forest Acquisition
</t>
    </r>
    <r>
      <rPr>
        <sz val="8"/>
        <color rgb="FF000000"/>
        <rFont val="Calibri"/>
        <family val="2"/>
      </rPr>
      <t>STANDALONE</t>
    </r>
  </si>
  <si>
    <t>1145909</t>
  </si>
  <si>
    <r>
      <rPr>
        <b/>
        <sz val="10"/>
        <color rgb="FF000000"/>
        <rFont val="Calibri"/>
        <family val="2"/>
      </rPr>
      <t xml:space="preserve">Upper Snoqualmie-South Fork Skykomish Opportunity Projects
</t>
    </r>
    <r>
      <rPr>
        <sz val="8"/>
        <color rgb="FF000000"/>
        <rFont val="Calibri"/>
        <family val="2"/>
      </rPr>
      <t>STANDALONE</t>
    </r>
  </si>
  <si>
    <t>1145911</t>
  </si>
  <si>
    <r>
      <rPr>
        <b/>
        <sz val="10"/>
        <color rgb="FF000000"/>
        <rFont val="Calibri"/>
        <family val="2"/>
      </rPr>
      <t xml:space="preserve">Issaquah Creek Basin Conservation
</t>
    </r>
    <r>
      <rPr>
        <sz val="8"/>
        <color rgb="FF000000"/>
        <rFont val="Calibri"/>
        <family val="2"/>
      </rPr>
      <t>STANDALONE</t>
    </r>
  </si>
  <si>
    <t>1145913</t>
  </si>
  <si>
    <r>
      <rPr>
        <b/>
        <sz val="10"/>
        <color rgb="FF000000"/>
        <rFont val="Calibri"/>
        <family val="2"/>
      </rPr>
      <t xml:space="preserve">Spring and Peterson Lake Additions
</t>
    </r>
    <r>
      <rPr>
        <sz val="8"/>
        <color rgb="FF000000"/>
        <rFont val="Calibri"/>
        <family val="2"/>
      </rPr>
      <t>STANDALONE</t>
    </r>
  </si>
  <si>
    <t>1145915</t>
  </si>
  <si>
    <r>
      <rPr>
        <b/>
        <sz val="10"/>
        <color rgb="FF000000"/>
        <rFont val="Calibri"/>
        <family val="2"/>
      </rPr>
      <t xml:space="preserve">Sugarloaf Mountain Forest Access
</t>
    </r>
    <r>
      <rPr>
        <sz val="8"/>
        <color rgb="FF000000"/>
        <rFont val="Calibri"/>
        <family val="2"/>
      </rPr>
      <t>STANDALONE</t>
    </r>
  </si>
  <si>
    <t>1145917</t>
  </si>
  <si>
    <r>
      <rPr>
        <b/>
        <sz val="10"/>
        <color rgb="FF000000"/>
        <rFont val="Calibri"/>
        <family val="2"/>
      </rPr>
      <t xml:space="preserve">Auburn Narrows Natural Area Additions
</t>
    </r>
    <r>
      <rPr>
        <sz val="8"/>
        <color rgb="FF000000"/>
        <rFont val="Calibri"/>
        <family val="2"/>
      </rPr>
      <t>STANDALONE</t>
    </r>
  </si>
  <si>
    <t>1145919</t>
  </si>
  <si>
    <r>
      <rPr>
        <b/>
        <sz val="10"/>
        <color rgb="FF000000"/>
        <rFont val="Calibri"/>
        <family val="2"/>
      </rPr>
      <t xml:space="preserve">Bingaman Pond Expansion
</t>
    </r>
    <r>
      <rPr>
        <sz val="8"/>
        <color rgb="FF000000"/>
        <rFont val="Calibri"/>
        <family val="2"/>
      </rPr>
      <t>STANDALONE</t>
    </r>
  </si>
  <si>
    <t>1145921</t>
  </si>
  <si>
    <r>
      <rPr>
        <b/>
        <sz val="10"/>
        <color rgb="FF000000"/>
        <rFont val="Calibri"/>
        <family val="2"/>
      </rPr>
      <t xml:space="preserve">Kanaskat Natural Area Acquisition
</t>
    </r>
    <r>
      <rPr>
        <sz val="8"/>
        <color rgb="FF000000"/>
        <rFont val="Calibri"/>
        <family val="2"/>
      </rPr>
      <t>STANDALONE</t>
    </r>
  </si>
  <si>
    <t>3581 - PARKS CAPITAL</t>
  </si>
  <si>
    <t>3611 WATER QUALITY CONSTRUCTION</t>
  </si>
  <si>
    <t>1139056</t>
  </si>
  <si>
    <r>
      <rPr>
        <b/>
        <sz val="10"/>
        <color rgb="FF000000"/>
        <rFont val="Calibri"/>
        <family val="2"/>
      </rPr>
      <t xml:space="preserve">South Interceptor Rehabilitation
</t>
    </r>
    <r>
      <rPr>
        <sz val="8"/>
        <color rgb="FF000000"/>
        <rFont val="Calibri"/>
        <family val="2"/>
      </rPr>
      <t>STANDALONE</t>
    </r>
  </si>
  <si>
    <t>1143830</t>
  </si>
  <si>
    <r>
      <rPr>
        <b/>
        <sz val="10"/>
        <color rgb="FF000000"/>
        <rFont val="Calibri"/>
        <family val="2"/>
      </rPr>
      <t xml:space="preserve">WPTP Critical Gate Refurbishment
</t>
    </r>
    <r>
      <rPr>
        <sz val="8"/>
        <color rgb="FF000000"/>
        <rFont val="Calibri"/>
        <family val="2"/>
      </rPr>
      <t>STANDALONE</t>
    </r>
  </si>
  <si>
    <t>1143832</t>
  </si>
  <si>
    <r>
      <rPr>
        <b/>
        <sz val="10"/>
        <color rgb="FF000000"/>
        <rFont val="Calibri"/>
        <family val="2"/>
      </rPr>
      <t xml:space="preserve">WPTP Oxygen Generation System Refurbishment
</t>
    </r>
    <r>
      <rPr>
        <sz val="8"/>
        <color rgb="FF000000"/>
        <rFont val="Calibri"/>
        <family val="2"/>
      </rPr>
      <t>STANDALONE</t>
    </r>
  </si>
  <si>
    <t>1143839</t>
  </si>
  <si>
    <r>
      <rPr>
        <b/>
        <sz val="10"/>
        <color rgb="FF000000"/>
        <rFont val="Calibri"/>
        <family val="2"/>
      </rPr>
      <t xml:space="preserve">Carkeek CSO Dechlorination System Modifications
</t>
    </r>
    <r>
      <rPr>
        <sz val="8"/>
        <color rgb="FF000000"/>
        <rFont val="Calibri"/>
        <family val="2"/>
      </rPr>
      <t>STANDALONE</t>
    </r>
  </si>
  <si>
    <t>1143865</t>
  </si>
  <si>
    <r>
      <rPr>
        <b/>
        <sz val="10"/>
        <color rgb="FF000000"/>
        <rFont val="Calibri"/>
        <family val="2"/>
      </rPr>
      <t xml:space="preserve">Black Diamond Trunk Capacity Upgrade
</t>
    </r>
    <r>
      <rPr>
        <sz val="8"/>
        <color rgb="FF000000"/>
        <rFont val="Calibri"/>
        <family val="2"/>
      </rPr>
      <t>STANDALONE</t>
    </r>
  </si>
  <si>
    <t>3611 - WATER QUALITY CONSTRUCTION</t>
  </si>
  <si>
    <t>3641 PUBLIC TRANSPORTATION INFRASTRUCTURE CAPITAL</t>
  </si>
  <si>
    <t>1127254</t>
  </si>
  <si>
    <r>
      <rPr>
        <b/>
        <sz val="10"/>
        <color rgb="FF000000"/>
        <rFont val="Calibri"/>
        <family val="2"/>
      </rPr>
      <t xml:space="preserve">University Bridge Trolley Pole Replacement
</t>
    </r>
    <r>
      <rPr>
        <sz val="8"/>
        <color rgb="FF000000"/>
        <rFont val="Calibri"/>
        <family val="2"/>
      </rPr>
      <t>STANDALONE</t>
    </r>
  </si>
  <si>
    <t>1129634</t>
  </si>
  <si>
    <r>
      <rPr>
        <b/>
        <sz val="10"/>
        <color rgb="FF000000"/>
        <rFont val="Calibri"/>
        <family val="2"/>
      </rPr>
      <t xml:space="preserve">Atlantic Base Heating, Ventilation and Air Conditioning Replacement
</t>
    </r>
    <r>
      <rPr>
        <sz val="8"/>
        <color rgb="FF000000"/>
        <rFont val="Calibri"/>
        <family val="2"/>
      </rPr>
      <t>STANDALONE</t>
    </r>
  </si>
  <si>
    <t>1132327</t>
  </si>
  <si>
    <r>
      <rPr>
        <b/>
        <sz val="10"/>
        <color rgb="FF000000"/>
        <rFont val="Calibri"/>
        <family val="2"/>
      </rPr>
      <t xml:space="preserve">Roosevelt RapidRide Line (J)
</t>
    </r>
    <r>
      <rPr>
        <sz val="8"/>
        <color rgb="FF000000"/>
        <rFont val="Calibri"/>
        <family val="2"/>
      </rPr>
      <t>STANDALONE</t>
    </r>
  </si>
  <si>
    <t>1134212</t>
  </si>
  <si>
    <r>
      <rPr>
        <b/>
        <sz val="10"/>
        <color rgb="FF000000"/>
        <rFont val="Calibri"/>
        <family val="2"/>
      </rPr>
      <t xml:space="preserve">Sound Transit Kent Station Layover Facility Partnership
</t>
    </r>
    <r>
      <rPr>
        <sz val="8"/>
        <color rgb="FF000000"/>
        <rFont val="Calibri"/>
        <family val="2"/>
      </rPr>
      <t>STANDALONE</t>
    </r>
  </si>
  <si>
    <t>1134240</t>
  </si>
  <si>
    <r>
      <rPr>
        <b/>
        <sz val="10"/>
        <color rgb="FF000000"/>
        <rFont val="Calibri"/>
        <family val="2"/>
      </rPr>
      <t xml:space="preserve">Atlantic Base Yard Refurbishment
</t>
    </r>
    <r>
      <rPr>
        <sz val="8"/>
        <color rgb="FF000000"/>
        <rFont val="Calibri"/>
        <family val="2"/>
      </rPr>
      <t>STANDALONE</t>
    </r>
  </si>
  <si>
    <t>1139367</t>
  </si>
  <si>
    <r>
      <rPr>
        <b/>
        <sz val="10"/>
        <color rgb="FF000000"/>
        <rFont val="Calibri"/>
        <family val="2"/>
      </rPr>
      <t xml:space="preserve">Interim Base Bus Charging
</t>
    </r>
    <r>
      <rPr>
        <sz val="8"/>
        <color rgb="FF000000"/>
        <rFont val="Calibri"/>
        <family val="2"/>
      </rPr>
      <t>STANDALONE</t>
    </r>
  </si>
  <si>
    <t>1144071</t>
  </si>
  <si>
    <r>
      <rPr>
        <b/>
        <sz val="10"/>
        <color rgb="FF000000"/>
        <rFont val="Calibri"/>
        <family val="2"/>
      </rPr>
      <t xml:space="preserve">Bus Stop Improvements Budget
</t>
    </r>
    <r>
      <rPr>
        <sz val="8"/>
        <color rgb="FF000000"/>
        <rFont val="Calibri"/>
        <family val="2"/>
      </rPr>
      <t>PROGRAMMATIC</t>
    </r>
  </si>
  <si>
    <t>3641 - PUBLIC TRANSPORTATION INFRASTRUCTURE CAPITAL</t>
  </si>
  <si>
    <t>3760 UNINCORPORATED KING COUNTY CAPITAL</t>
  </si>
  <si>
    <t>1139844</t>
  </si>
  <si>
    <r>
      <rPr>
        <b/>
        <sz val="10"/>
        <color rgb="FF000000"/>
        <rFont val="Calibri"/>
        <family val="2"/>
      </rPr>
      <t xml:space="preserve">Urban Unincorporated King County Participatory Budgeting 2022
</t>
    </r>
    <r>
      <rPr>
        <sz val="8"/>
        <color rgb="FF000000"/>
        <rFont val="Calibri"/>
        <family val="2"/>
      </rPr>
      <t>PROGRAMMATIC</t>
    </r>
  </si>
  <si>
    <t>3760 - UNINCORPORATED KING COUNTY CAPITAL</t>
  </si>
  <si>
    <t>3771 INFORMATION TECHNOLOGY SERVICES CAPITAL</t>
  </si>
  <si>
    <t>1123944</t>
  </si>
  <si>
    <r>
      <rPr>
        <b/>
        <sz val="10"/>
        <color rgb="FF000000"/>
        <rFont val="Calibri"/>
        <family val="2"/>
      </rPr>
      <t xml:space="preserve">Property Tax Accounting System
</t>
    </r>
    <r>
      <rPr>
        <sz val="8"/>
        <color rgb="FF000000"/>
        <rFont val="Calibri"/>
        <family val="2"/>
      </rPr>
      <t>STANDALONE</t>
    </r>
  </si>
  <si>
    <t>3771 - INFORMATION TECHNOLOGY SERVICES CAPITAL</t>
  </si>
  <si>
    <t>3781 DEPARTMENT OF INFORMATION TECHNOLOGY CAPITAL</t>
  </si>
  <si>
    <t>1146338</t>
  </si>
  <si>
    <r>
      <rPr>
        <b/>
        <sz val="10"/>
        <color rgb="FF000000"/>
        <rFont val="Calibri"/>
        <family val="2"/>
      </rPr>
      <t xml:space="preserve">KCIT MFA for Login.KC
</t>
    </r>
    <r>
      <rPr>
        <sz val="8"/>
        <color rgb="FF000000"/>
        <rFont val="Calibri"/>
        <family val="2"/>
      </rPr>
      <t>STANDALONE</t>
    </r>
  </si>
  <si>
    <t>3781 - DEPARTMENT OF INFORMATION TECHNOLOGY CAPITAL</t>
  </si>
  <si>
    <t>3855 COUNTY ROAD MAJOR MAINTENANCE</t>
  </si>
  <si>
    <t>1129583</t>
  </si>
  <si>
    <r>
      <rPr>
        <b/>
        <sz val="10"/>
        <color rgb="FF000000"/>
        <rFont val="Calibri"/>
        <family val="2"/>
      </rPr>
      <t xml:space="preserve">Grant Contingency Project for Fund 3855
</t>
    </r>
    <r>
      <rPr>
        <sz val="8"/>
        <color rgb="FF000000"/>
        <rFont val="Calibri"/>
        <family val="2"/>
      </rPr>
      <t>ADMIN</t>
    </r>
  </si>
  <si>
    <t>1134093</t>
  </si>
  <si>
    <r>
      <rPr>
        <b/>
        <sz val="10"/>
        <color rgb="FF000000"/>
        <rFont val="Calibri"/>
        <family val="2"/>
      </rPr>
      <t xml:space="preserve">Countywide Traffic Safety Program
</t>
    </r>
    <r>
      <rPr>
        <sz val="8"/>
        <color rgb="FF000000"/>
        <rFont val="Calibri"/>
        <family val="2"/>
      </rPr>
      <t>PROGRAMMATIC</t>
    </r>
  </si>
  <si>
    <t>1135045</t>
  </si>
  <si>
    <r>
      <rPr>
        <b/>
        <sz val="10"/>
        <color rgb="FF000000"/>
        <rFont val="Calibri"/>
        <family val="2"/>
      </rPr>
      <t xml:space="preserve">Countywide Culvert Replacement Fish Passage
</t>
    </r>
    <r>
      <rPr>
        <sz val="8"/>
        <color rgb="FF000000"/>
        <rFont val="Calibri"/>
        <family val="2"/>
      </rPr>
      <t>PROGRAMMATIC</t>
    </r>
  </si>
  <si>
    <t>1138913</t>
  </si>
  <si>
    <r>
      <rPr>
        <b/>
        <sz val="10"/>
        <color rgb="FF000000"/>
        <rFont val="Calibri"/>
        <family val="2"/>
      </rPr>
      <t xml:space="preserve">Boise X Connection Bridge #3055A Replacement
</t>
    </r>
    <r>
      <rPr>
        <sz val="8"/>
        <color rgb="FF000000"/>
        <rFont val="Calibri"/>
        <family val="2"/>
      </rPr>
      <t>STANDALONE</t>
    </r>
  </si>
  <si>
    <t>1138918</t>
  </si>
  <si>
    <r>
      <rPr>
        <b/>
        <sz val="10"/>
        <color rgb="FF000000"/>
        <rFont val="Calibri"/>
        <family val="2"/>
      </rPr>
      <t xml:space="preserve">16th Avenue SW Pedestrian Improvements and Traffic Calming
</t>
    </r>
    <r>
      <rPr>
        <sz val="8"/>
        <color rgb="FF000000"/>
        <rFont val="Calibri"/>
        <family val="2"/>
      </rPr>
      <t>STANDALONE</t>
    </r>
  </si>
  <si>
    <t>1144162</t>
  </si>
  <si>
    <r>
      <rPr>
        <b/>
        <sz val="10"/>
        <color rgb="FF000000"/>
        <rFont val="Calibri"/>
        <family val="2"/>
      </rPr>
      <t xml:space="preserve">24219 NE 80th Street Culvert Replacement
</t>
    </r>
    <r>
      <rPr>
        <sz val="8"/>
        <color rgb="FF000000"/>
        <rFont val="Calibri"/>
        <family val="2"/>
      </rPr>
      <t>STANDALONE</t>
    </r>
  </si>
  <si>
    <t>3855 - COUNTY ROAD MAJOR MAINTENANCE</t>
  </si>
  <si>
    <t>3865 COUNTY ROAD CONSTRUCTION</t>
  </si>
  <si>
    <t>1131897</t>
  </si>
  <si>
    <r>
      <rPr>
        <b/>
        <sz val="10"/>
        <color rgb="FF000000"/>
        <rFont val="Calibri"/>
        <family val="2"/>
      </rPr>
      <t xml:space="preserve">Fund 3865 Administrative Project
</t>
    </r>
    <r>
      <rPr>
        <sz val="8"/>
        <color rgb="FF000000"/>
        <rFont val="Calibri"/>
        <family val="2"/>
      </rPr>
      <t>ADMIN</t>
    </r>
  </si>
  <si>
    <t>1143978</t>
  </si>
  <si>
    <r>
      <rPr>
        <b/>
        <sz val="10"/>
        <color rgb="FF000000"/>
        <rFont val="Calibri"/>
        <family val="2"/>
      </rPr>
      <t xml:space="preserve">Camelot Elementary School Improvements
</t>
    </r>
    <r>
      <rPr>
        <sz val="8"/>
        <color rgb="FF000000"/>
        <rFont val="Calibri"/>
        <family val="2"/>
      </rPr>
      <t>STANDALONE</t>
    </r>
  </si>
  <si>
    <t>1146426</t>
  </si>
  <si>
    <r>
      <rPr>
        <b/>
        <sz val="10"/>
        <color rgb="FF000000"/>
        <rFont val="Calibri"/>
        <family val="2"/>
      </rPr>
      <t xml:space="preserve">RSD SE MUD MOUNTAIN ROAD CULVERT CONSTRUCTION
</t>
    </r>
    <r>
      <rPr>
        <sz val="8"/>
        <color rgb="FF000000"/>
        <rFont val="Calibri"/>
        <family val="2"/>
      </rPr>
      <t>STANDALONE</t>
    </r>
  </si>
  <si>
    <t>3865 - COUNTY ROAD CONSTRUCTION</t>
  </si>
  <si>
    <t>3901 SOLID WASTE CONSTRUCTION</t>
  </si>
  <si>
    <t>1138569</t>
  </si>
  <si>
    <r>
      <rPr>
        <b/>
        <sz val="10"/>
        <color rgb="FF000000"/>
        <rFont val="Calibri"/>
        <family val="2"/>
      </rPr>
      <t xml:space="preserve">Bow Lake Recycling and Transfer Station South Processing Area
</t>
    </r>
    <r>
      <rPr>
        <sz val="8"/>
        <color rgb="FF000000"/>
        <rFont val="Calibri"/>
        <family val="2"/>
      </rPr>
      <t>STANDALONE</t>
    </r>
  </si>
  <si>
    <t>1143867</t>
  </si>
  <si>
    <r>
      <rPr>
        <b/>
        <sz val="10"/>
        <color rgb="FF000000"/>
        <rFont val="Calibri"/>
        <family val="2"/>
      </rPr>
      <t xml:space="preserve">Solid Waste Harbor Island Roof Replacement
</t>
    </r>
    <r>
      <rPr>
        <sz val="8"/>
        <color rgb="FF000000"/>
        <rFont val="Calibri"/>
        <family val="2"/>
      </rPr>
      <t>STANDALONE</t>
    </r>
  </si>
  <si>
    <t>1146371</t>
  </si>
  <si>
    <r>
      <rPr>
        <b/>
        <sz val="10"/>
        <color rgb="FF000000"/>
        <rFont val="Calibri"/>
        <family val="2"/>
      </rPr>
      <t xml:space="preserve">SWD VASHON ORGANICS COLLECTION AREA IMPROVEMENT
</t>
    </r>
    <r>
      <rPr>
        <sz val="8"/>
        <color rgb="FF000000"/>
        <rFont val="Calibri"/>
        <family val="2"/>
      </rPr>
      <t>STANDALONE</t>
    </r>
  </si>
  <si>
    <t>1146372</t>
  </si>
  <si>
    <r>
      <rPr>
        <b/>
        <sz val="10"/>
        <color rgb="FF000000"/>
        <rFont val="Calibri"/>
        <family val="2"/>
      </rPr>
      <t xml:space="preserve">SWD VASHON ORGANICS PROCESSING FACILITY
</t>
    </r>
    <r>
      <rPr>
        <sz val="8"/>
        <color rgb="FF000000"/>
        <rFont val="Calibri"/>
        <family val="2"/>
      </rPr>
      <t>STANDALONE</t>
    </r>
  </si>
  <si>
    <t>3901 - SOLID WASTE CONSTRUCTION</t>
  </si>
  <si>
    <t>3910 LANDFILL RESERVE</t>
  </si>
  <si>
    <t>1033546</t>
  </si>
  <si>
    <r>
      <rPr>
        <b/>
        <sz val="10"/>
        <color rgb="FF000000"/>
        <rFont val="Calibri"/>
        <family val="2"/>
      </rPr>
      <t xml:space="preserve">Landfill Reserve Fund Emergent Need
</t>
    </r>
    <r>
      <rPr>
        <sz val="8"/>
        <color rgb="FF000000"/>
        <rFont val="Calibri"/>
        <family val="2"/>
      </rPr>
      <t>STANDALONE</t>
    </r>
  </si>
  <si>
    <t>1141046</t>
  </si>
  <si>
    <r>
      <rPr>
        <b/>
        <sz val="10"/>
        <color rgb="FF000000"/>
        <rFont val="Calibri"/>
        <family val="2"/>
      </rPr>
      <t xml:space="preserve">Cedar Hills Regional Landfill Area 4 Dual Phase Vertical Wells
</t>
    </r>
    <r>
      <rPr>
        <sz val="8"/>
        <color rgb="FF000000"/>
        <rFont val="Calibri"/>
        <family val="2"/>
      </rPr>
      <t>STANDALONE</t>
    </r>
  </si>
  <si>
    <t>3910 - LANDFILL RESERVE</t>
  </si>
  <si>
    <t>3951 BUILDING REPAIR AND REPLACEMENT SUBFUND</t>
  </si>
  <si>
    <t>1146480</t>
  </si>
  <si>
    <r>
      <rPr>
        <b/>
        <sz val="10"/>
        <color rgb="FF000000"/>
        <rFont val="Calibri"/>
        <family val="2"/>
      </rPr>
      <t xml:space="preserve">KING COUNTY SHERIFF OFFICE RAVENSDALE FIRING RANGE REPLACEMENT
</t>
    </r>
    <r>
      <rPr>
        <sz val="8"/>
        <color rgb="FF000000"/>
        <rFont val="Calibri"/>
        <family val="2"/>
      </rPr>
      <t>STANDALONE</t>
    </r>
  </si>
  <si>
    <t>1146559</t>
  </si>
  <si>
    <r>
      <rPr>
        <b/>
        <sz val="10"/>
        <color rgb="FF000000"/>
        <rFont val="Calibri"/>
        <family val="2"/>
      </rPr>
      <t xml:space="preserve">DES FMD PRECINCTS 3 &amp; 4 HOLDING CELL IMPROVEMENTS
</t>
    </r>
    <r>
      <rPr>
        <sz val="8"/>
        <color rgb="FF000000"/>
        <rFont val="Calibri"/>
        <family val="2"/>
      </rPr>
      <t>STANDALONE</t>
    </r>
  </si>
  <si>
    <t>3951 - BUILDING REPAIR AND REPLACEMENT SUBFUND</t>
  </si>
  <si>
    <t>Grand Total</t>
  </si>
  <si>
    <r>
      <t xml:space="preserve">King County - Green River Farm Expansion (Match Waiver)
</t>
    </r>
    <r>
      <rPr>
        <sz val="8"/>
        <color rgb="FF000000"/>
        <rFont val="Calibri"/>
        <family val="2"/>
      </rPr>
      <t>STANDALONE</t>
    </r>
  </si>
  <si>
    <t>Attachment A Capital Improvement Program Dated 11/22/2023</t>
  </si>
  <si>
    <t xml:space="preserve">2023 2nd Omnibus Ordinance - Council Adopted           </t>
  </si>
  <si>
    <t>1038129</t>
  </si>
  <si>
    <r>
      <rPr>
        <b/>
        <sz val="10"/>
        <color rgb="FF000000"/>
        <rFont val="Calibri"/>
        <family val="2"/>
      </rPr>
      <t xml:space="preserve">Lower Duwamish Waterway Superfund
</t>
    </r>
    <r>
      <rPr>
        <sz val="8"/>
        <color rgb="FF000000"/>
        <rFont val="Calibri"/>
        <family val="2"/>
      </rPr>
      <t>STANDALONE</t>
    </r>
  </si>
  <si>
    <t>1146333  </t>
  </si>
  <si>
    <r>
      <t xml:space="preserve">DES FMD R RED LION ACQ    
</t>
    </r>
    <r>
      <rPr>
        <sz val="8"/>
        <color rgb="FF000000"/>
        <rFont val="Calibri"/>
        <family val="2"/>
      </rPr>
      <t>STANDALONE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</si>
</sst>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;\(&quot;$&quot;#,##0\)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7" fillId="2" borderId="1" xfId="0" applyNumberFormat="1" applyFont="1" applyFill="1" applyBorder="1" applyAlignment="1">
      <alignment horizontal="left" vertical="top" wrapText="1" readingOrder="1"/>
    </xf>
    <xf numFmtId="0" fontId="7" fillId="2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7" fillId="2" borderId="0" xfId="0" applyNumberFormat="1" applyFont="1" applyFill="1" applyBorder="1" applyAlignment="1">
      <alignment horizontal="right" vertical="top" wrapText="1" readingOrder="1"/>
    </xf>
    <xf numFmtId="0" fontId="7" fillId="2" borderId="2" xfId="0" applyNumberFormat="1" applyFont="1" applyFill="1" applyBorder="1" applyAlignment="1">
      <alignment horizontal="righ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6" fillId="0" borderId="15" xfId="0" applyNumberFormat="1" applyFont="1" applyFill="1" applyBorder="1" applyAlignment="1">
      <alignment horizontal="left"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164" fontId="6" fillId="4" borderId="12" xfId="0" applyNumberFormat="1" applyFont="1" applyFill="1" applyBorder="1" applyAlignment="1">
      <alignment horizontal="right" vertical="top" wrapText="1" readingOrder="1"/>
    </xf>
    <xf numFmtId="0" fontId="2" fillId="4" borderId="20" xfId="0" applyNumberFormat="1" applyFont="1" applyFill="1" applyBorder="1" applyAlignment="1">
      <alignment vertical="top" wrapText="1"/>
    </xf>
    <xf numFmtId="0" fontId="2" fillId="4" borderId="21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horizontal="left" vertical="top" wrapText="1" readingOrder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 readingOrder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164" fontId="6" fillId="0" borderId="11" xfId="0" applyNumberFormat="1" applyFont="1" applyBorder="1" applyAlignment="1">
      <alignment horizontal="right" vertical="top" wrapText="1" readingOrder="1"/>
    </xf>
    <xf numFmtId="0" fontId="2" fillId="4" borderId="20" xfId="0" applyFont="1" applyFill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5" fillId="2" borderId="22" xfId="0" applyNumberFormat="1" applyFont="1" applyFill="1" applyBorder="1" applyAlignment="1">
      <alignment horizontal="center"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 readingOrder="1"/>
    </xf>
    <xf numFmtId="0" fontId="7" fillId="2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5" fillId="0" borderId="27" xfId="0" applyNumberFormat="1" applyFont="1" applyFill="1" applyBorder="1" applyAlignment="1">
      <alignment vertical="top" wrapText="1" readingOrder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vertical="top" wrapText="1"/>
    </xf>
    <xf numFmtId="0" fontId="2" fillId="0" borderId="31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3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3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228600</xdr:colOff>
      <xdr:row>12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4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228600</xdr:colOff>
      <xdr:row>12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4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5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5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228600</xdr:colOff>
      <xdr:row>18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6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228600</xdr:colOff>
      <xdr:row>18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6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228600</xdr:colOff>
      <xdr:row>21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7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228600</xdr:colOff>
      <xdr:row>21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7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228600</xdr:colOff>
      <xdr:row>24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8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8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228600</xdr:colOff>
      <xdr:row>27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09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228600</xdr:colOff>
      <xdr:row>27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09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228600</xdr:colOff>
      <xdr:row>30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0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228600</xdr:colOff>
      <xdr:row>30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0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228600</xdr:colOff>
      <xdr:row>33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31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228600</xdr:colOff>
      <xdr:row>33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31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228600</xdr:colOff>
      <xdr:row>36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2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228600</xdr:colOff>
      <xdr:row>36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92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228600</xdr:colOff>
      <xdr:row>39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3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228600</xdr:colOff>
      <xdr:row>39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3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228600</xdr:colOff>
      <xdr:row>42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14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228600</xdr:colOff>
      <xdr:row>42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14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228600</xdr:colOff>
      <xdr:row>45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5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228600</xdr:colOff>
      <xdr:row>45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5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228600</xdr:colOff>
      <xdr:row>48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36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228600</xdr:colOff>
      <xdr:row>48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36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228600</xdr:colOff>
      <xdr:row>51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97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228600</xdr:colOff>
      <xdr:row>51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97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228600</xdr:colOff>
      <xdr:row>54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58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228600</xdr:colOff>
      <xdr:row>54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58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228600</xdr:colOff>
      <xdr:row>57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19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228600</xdr:colOff>
      <xdr:row>57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19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228600</xdr:colOff>
      <xdr:row>60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80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228600</xdr:colOff>
      <xdr:row>60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80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228600</xdr:colOff>
      <xdr:row>63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41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228600</xdr:colOff>
      <xdr:row>63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41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228600</xdr:colOff>
      <xdr:row>66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02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228600</xdr:colOff>
      <xdr:row>66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02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228600</xdr:colOff>
      <xdr:row>69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63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228600</xdr:colOff>
      <xdr:row>69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63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228600</xdr:colOff>
      <xdr:row>72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23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228600</xdr:colOff>
      <xdr:row>72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23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228600</xdr:colOff>
      <xdr:row>75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84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228600</xdr:colOff>
      <xdr:row>75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84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3</xdr:col>
      <xdr:colOff>228600</xdr:colOff>
      <xdr:row>78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45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228600</xdr:colOff>
      <xdr:row>78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45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3</xdr:col>
      <xdr:colOff>228600</xdr:colOff>
      <xdr:row>81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06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228600</xdr:colOff>
      <xdr:row>81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06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3</xdr:col>
      <xdr:colOff>228600</xdr:colOff>
      <xdr:row>84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67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228600</xdr:colOff>
      <xdr:row>84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67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228600</xdr:colOff>
      <xdr:row>87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28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228600</xdr:colOff>
      <xdr:row>87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28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228600</xdr:colOff>
      <xdr:row>90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789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228600</xdr:colOff>
      <xdr:row>90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789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3</xdr:col>
      <xdr:colOff>228600</xdr:colOff>
      <xdr:row>93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850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228600</xdr:colOff>
      <xdr:row>93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50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228600</xdr:colOff>
      <xdr:row>96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11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228600</xdr:colOff>
      <xdr:row>96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11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228600</xdr:colOff>
      <xdr:row>99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72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228600</xdr:colOff>
      <xdr:row>99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72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228600</xdr:colOff>
      <xdr:row>102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33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228600</xdr:colOff>
      <xdr:row>102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33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228600</xdr:colOff>
      <xdr:row>105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94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228600</xdr:colOff>
      <xdr:row>105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94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228600</xdr:colOff>
      <xdr:row>108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55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228600</xdr:colOff>
      <xdr:row>108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55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228600</xdr:colOff>
      <xdr:row>111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16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228600</xdr:colOff>
      <xdr:row>111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16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228600</xdr:colOff>
      <xdr:row>114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277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228600</xdr:colOff>
      <xdr:row>114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77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117</xdr:row>
      <xdr:rowOff>0</xdr:rowOff>
    </xdr:from>
    <xdr:to>
      <xdr:col>3</xdr:col>
      <xdr:colOff>228600</xdr:colOff>
      <xdr:row>117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38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228600</xdr:colOff>
      <xdr:row>117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38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228600</xdr:colOff>
      <xdr:row>120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99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228600</xdr:colOff>
      <xdr:row>120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99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228600</xdr:colOff>
      <xdr:row>123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60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228600</xdr:colOff>
      <xdr:row>123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60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228600</xdr:colOff>
      <xdr:row>126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21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228600</xdr:colOff>
      <xdr:row>126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21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228600</xdr:colOff>
      <xdr:row>129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82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228600</xdr:colOff>
      <xdr:row>129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82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228600</xdr:colOff>
      <xdr:row>132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43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228600</xdr:colOff>
      <xdr:row>132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43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228600</xdr:colOff>
      <xdr:row>135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04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228600</xdr:colOff>
      <xdr:row>135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4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228600</xdr:colOff>
      <xdr:row>138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65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228600</xdr:colOff>
      <xdr:row>138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65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228600</xdr:colOff>
      <xdr:row>141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26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228600</xdr:colOff>
      <xdr:row>141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26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228600</xdr:colOff>
      <xdr:row>144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87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228600</xdr:colOff>
      <xdr:row>144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87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228600</xdr:colOff>
      <xdr:row>147</xdr:row>
      <xdr:rowOff>228600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947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228600</xdr:colOff>
      <xdr:row>147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47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228600</xdr:colOff>
      <xdr:row>150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08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228600</xdr:colOff>
      <xdr:row>150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08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153</xdr:row>
      <xdr:rowOff>0</xdr:rowOff>
    </xdr:from>
    <xdr:to>
      <xdr:col>3</xdr:col>
      <xdr:colOff>228600</xdr:colOff>
      <xdr:row>153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69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228600</xdr:colOff>
      <xdr:row>153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69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228600</xdr:colOff>
      <xdr:row>156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30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228600</xdr:colOff>
      <xdr:row>156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30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159</xdr:row>
      <xdr:rowOff>0</xdr:rowOff>
    </xdr:from>
    <xdr:to>
      <xdr:col>3</xdr:col>
      <xdr:colOff>228600</xdr:colOff>
      <xdr:row>159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191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228600</xdr:colOff>
      <xdr:row>159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191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162</xdr:row>
      <xdr:rowOff>0</xdr:rowOff>
    </xdr:from>
    <xdr:to>
      <xdr:col>3</xdr:col>
      <xdr:colOff>228600</xdr:colOff>
      <xdr:row>162</xdr:row>
      <xdr:rowOff>228600</xdr:rowOff>
    </xdr:to>
    <xdr:pic>
      <xdr:nvPicPr>
        <xdr:cNvPr id="104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52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228600</xdr:colOff>
      <xdr:row>162</xdr:row>
      <xdr:rowOff>228600</xdr:rowOff>
    </xdr:to>
    <xdr:pic>
      <xdr:nvPicPr>
        <xdr:cNvPr id="105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52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165</xdr:row>
      <xdr:rowOff>0</xdr:rowOff>
    </xdr:from>
    <xdr:to>
      <xdr:col>3</xdr:col>
      <xdr:colOff>228600</xdr:colOff>
      <xdr:row>165</xdr:row>
      <xdr:rowOff>228600</xdr:rowOff>
    </xdr:to>
    <xdr:pic>
      <xdr:nvPicPr>
        <xdr:cNvPr id="106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13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228600</xdr:colOff>
      <xdr:row>165</xdr:row>
      <xdr:rowOff>228600</xdr:rowOff>
    </xdr:to>
    <xdr:pic>
      <xdr:nvPicPr>
        <xdr:cNvPr id="107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13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228600</xdr:colOff>
      <xdr:row>168</xdr:row>
      <xdr:rowOff>228600</xdr:rowOff>
    </xdr:to>
    <xdr:pic>
      <xdr:nvPicPr>
        <xdr:cNvPr id="108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74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228600</xdr:colOff>
      <xdr:row>168</xdr:row>
      <xdr:rowOff>228600</xdr:rowOff>
    </xdr:to>
    <xdr:pic>
      <xdr:nvPicPr>
        <xdr:cNvPr id="109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74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228600</xdr:colOff>
      <xdr:row>171</xdr:row>
      <xdr:rowOff>228600</xdr:rowOff>
    </xdr:to>
    <xdr:pic>
      <xdr:nvPicPr>
        <xdr:cNvPr id="11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35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228600</xdr:colOff>
      <xdr:row>171</xdr:row>
      <xdr:rowOff>228600</xdr:rowOff>
    </xdr:to>
    <xdr:pic>
      <xdr:nvPicPr>
        <xdr:cNvPr id="11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35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228600</xdr:colOff>
      <xdr:row>174</xdr:row>
      <xdr:rowOff>228600</xdr:rowOff>
    </xdr:to>
    <xdr:pic>
      <xdr:nvPicPr>
        <xdr:cNvPr id="11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96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228600</xdr:colOff>
      <xdr:row>174</xdr:row>
      <xdr:rowOff>228600</xdr:rowOff>
    </xdr:to>
    <xdr:pic>
      <xdr:nvPicPr>
        <xdr:cNvPr id="113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96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228600</xdr:colOff>
      <xdr:row>177</xdr:row>
      <xdr:rowOff>228600</xdr:rowOff>
    </xdr:to>
    <xdr:pic>
      <xdr:nvPicPr>
        <xdr:cNvPr id="11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57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228600</xdr:colOff>
      <xdr:row>177</xdr:row>
      <xdr:rowOff>228600</xdr:rowOff>
    </xdr:to>
    <xdr:pic>
      <xdr:nvPicPr>
        <xdr:cNvPr id="11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5575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180</xdr:row>
      <xdr:rowOff>0</xdr:rowOff>
    </xdr:from>
    <xdr:to>
      <xdr:col>3</xdr:col>
      <xdr:colOff>228600</xdr:colOff>
      <xdr:row>180</xdr:row>
      <xdr:rowOff>228600</xdr:rowOff>
    </xdr:to>
    <xdr:pic>
      <xdr:nvPicPr>
        <xdr:cNvPr id="11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18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228600</xdr:colOff>
      <xdr:row>180</xdr:row>
      <xdr:rowOff>228600</xdr:rowOff>
    </xdr:to>
    <xdr:pic>
      <xdr:nvPicPr>
        <xdr:cNvPr id="11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185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228600</xdr:colOff>
      <xdr:row>183</xdr:row>
      <xdr:rowOff>228600</xdr:rowOff>
    </xdr:to>
    <xdr:pic>
      <xdr:nvPicPr>
        <xdr:cNvPr id="11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79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228600</xdr:colOff>
      <xdr:row>183</xdr:row>
      <xdr:rowOff>228600</xdr:rowOff>
    </xdr:to>
    <xdr:pic>
      <xdr:nvPicPr>
        <xdr:cNvPr id="11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795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186</xdr:row>
      <xdr:rowOff>0</xdr:rowOff>
    </xdr:from>
    <xdr:to>
      <xdr:col>3</xdr:col>
      <xdr:colOff>228600</xdr:colOff>
      <xdr:row>186</xdr:row>
      <xdr:rowOff>228600</xdr:rowOff>
    </xdr:to>
    <xdr:pic>
      <xdr:nvPicPr>
        <xdr:cNvPr id="12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740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228600</xdr:colOff>
      <xdr:row>186</xdr:row>
      <xdr:rowOff>228600</xdr:rowOff>
    </xdr:to>
    <xdr:pic>
      <xdr:nvPicPr>
        <xdr:cNvPr id="12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7404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228600</xdr:colOff>
      <xdr:row>189</xdr:row>
      <xdr:rowOff>228600</xdr:rowOff>
    </xdr:to>
    <xdr:pic>
      <xdr:nvPicPr>
        <xdr:cNvPr id="12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01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228600</xdr:colOff>
      <xdr:row>189</xdr:row>
      <xdr:rowOff>228600</xdr:rowOff>
    </xdr:to>
    <xdr:pic>
      <xdr:nvPicPr>
        <xdr:cNvPr id="12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01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228600</xdr:colOff>
      <xdr:row>192</xdr:row>
      <xdr:rowOff>228600</xdr:rowOff>
    </xdr:to>
    <xdr:pic>
      <xdr:nvPicPr>
        <xdr:cNvPr id="12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62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228600</xdr:colOff>
      <xdr:row>192</xdr:row>
      <xdr:rowOff>228600</xdr:rowOff>
    </xdr:to>
    <xdr:pic>
      <xdr:nvPicPr>
        <xdr:cNvPr id="12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623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228600</xdr:colOff>
      <xdr:row>195</xdr:row>
      <xdr:rowOff>228600</xdr:rowOff>
    </xdr:to>
    <xdr:pic>
      <xdr:nvPicPr>
        <xdr:cNvPr id="12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23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228600</xdr:colOff>
      <xdr:row>195</xdr:row>
      <xdr:rowOff>228600</xdr:rowOff>
    </xdr:to>
    <xdr:pic>
      <xdr:nvPicPr>
        <xdr:cNvPr id="12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233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198</xdr:row>
      <xdr:rowOff>0</xdr:rowOff>
    </xdr:from>
    <xdr:to>
      <xdr:col>3</xdr:col>
      <xdr:colOff>228600</xdr:colOff>
      <xdr:row>198</xdr:row>
      <xdr:rowOff>228600</xdr:rowOff>
    </xdr:to>
    <xdr:pic>
      <xdr:nvPicPr>
        <xdr:cNvPr id="12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84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228600</xdr:colOff>
      <xdr:row>198</xdr:row>
      <xdr:rowOff>228600</xdr:rowOff>
    </xdr:to>
    <xdr:pic>
      <xdr:nvPicPr>
        <xdr:cNvPr id="12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843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201</xdr:row>
      <xdr:rowOff>0</xdr:rowOff>
    </xdr:from>
    <xdr:to>
      <xdr:col>3</xdr:col>
      <xdr:colOff>228600</xdr:colOff>
      <xdr:row>201</xdr:row>
      <xdr:rowOff>228600</xdr:rowOff>
    </xdr:to>
    <xdr:pic>
      <xdr:nvPicPr>
        <xdr:cNvPr id="13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45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228600</xdr:colOff>
      <xdr:row>201</xdr:row>
      <xdr:rowOff>228600</xdr:rowOff>
    </xdr:to>
    <xdr:pic>
      <xdr:nvPicPr>
        <xdr:cNvPr id="13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452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228600</xdr:colOff>
      <xdr:row>204</xdr:row>
      <xdr:rowOff>228600</xdr:rowOff>
    </xdr:to>
    <xdr:pic>
      <xdr:nvPicPr>
        <xdr:cNvPr id="13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06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228600</xdr:colOff>
      <xdr:row>204</xdr:row>
      <xdr:rowOff>228600</xdr:rowOff>
    </xdr:to>
    <xdr:pic>
      <xdr:nvPicPr>
        <xdr:cNvPr id="13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062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228600</xdr:colOff>
      <xdr:row>207</xdr:row>
      <xdr:rowOff>228600</xdr:rowOff>
    </xdr:to>
    <xdr:pic>
      <xdr:nvPicPr>
        <xdr:cNvPr id="13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67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228600</xdr:colOff>
      <xdr:row>207</xdr:row>
      <xdr:rowOff>228600</xdr:rowOff>
    </xdr:to>
    <xdr:pic>
      <xdr:nvPicPr>
        <xdr:cNvPr id="13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671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210</xdr:row>
      <xdr:rowOff>0</xdr:rowOff>
    </xdr:from>
    <xdr:to>
      <xdr:col>3</xdr:col>
      <xdr:colOff>228600</xdr:colOff>
      <xdr:row>210</xdr:row>
      <xdr:rowOff>228600</xdr:rowOff>
    </xdr:to>
    <xdr:pic>
      <xdr:nvPicPr>
        <xdr:cNvPr id="13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28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228600</xdr:colOff>
      <xdr:row>210</xdr:row>
      <xdr:rowOff>228600</xdr:rowOff>
    </xdr:to>
    <xdr:pic>
      <xdr:nvPicPr>
        <xdr:cNvPr id="13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281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213</xdr:row>
      <xdr:rowOff>0</xdr:rowOff>
    </xdr:from>
    <xdr:to>
      <xdr:col>3</xdr:col>
      <xdr:colOff>228600</xdr:colOff>
      <xdr:row>213</xdr:row>
      <xdr:rowOff>228600</xdr:rowOff>
    </xdr:to>
    <xdr:pic>
      <xdr:nvPicPr>
        <xdr:cNvPr id="13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89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228600</xdr:colOff>
      <xdr:row>213</xdr:row>
      <xdr:rowOff>228600</xdr:rowOff>
    </xdr:to>
    <xdr:pic>
      <xdr:nvPicPr>
        <xdr:cNvPr id="13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2891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216</xdr:row>
      <xdr:rowOff>0</xdr:rowOff>
    </xdr:from>
    <xdr:to>
      <xdr:col>3</xdr:col>
      <xdr:colOff>228600</xdr:colOff>
      <xdr:row>216</xdr:row>
      <xdr:rowOff>228600</xdr:rowOff>
    </xdr:to>
    <xdr:pic>
      <xdr:nvPicPr>
        <xdr:cNvPr id="14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50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228600</xdr:colOff>
      <xdr:row>216</xdr:row>
      <xdr:rowOff>228600</xdr:rowOff>
    </xdr:to>
    <xdr:pic>
      <xdr:nvPicPr>
        <xdr:cNvPr id="14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500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219</xdr:row>
      <xdr:rowOff>0</xdr:rowOff>
    </xdr:from>
    <xdr:to>
      <xdr:col>3</xdr:col>
      <xdr:colOff>228600</xdr:colOff>
      <xdr:row>219</xdr:row>
      <xdr:rowOff>228600</xdr:rowOff>
    </xdr:to>
    <xdr:pic>
      <xdr:nvPicPr>
        <xdr:cNvPr id="14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11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228600</xdr:colOff>
      <xdr:row>219</xdr:row>
      <xdr:rowOff>228600</xdr:rowOff>
    </xdr:to>
    <xdr:pic>
      <xdr:nvPicPr>
        <xdr:cNvPr id="14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110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222</xdr:row>
      <xdr:rowOff>0</xdr:rowOff>
    </xdr:from>
    <xdr:to>
      <xdr:col>3</xdr:col>
      <xdr:colOff>228600</xdr:colOff>
      <xdr:row>222</xdr:row>
      <xdr:rowOff>228600</xdr:rowOff>
    </xdr:to>
    <xdr:pic>
      <xdr:nvPicPr>
        <xdr:cNvPr id="14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71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228600</xdr:colOff>
      <xdr:row>222</xdr:row>
      <xdr:rowOff>228600</xdr:rowOff>
    </xdr:to>
    <xdr:pic>
      <xdr:nvPicPr>
        <xdr:cNvPr id="14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719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225</xdr:row>
      <xdr:rowOff>0</xdr:rowOff>
    </xdr:from>
    <xdr:to>
      <xdr:col>3</xdr:col>
      <xdr:colOff>228600</xdr:colOff>
      <xdr:row>225</xdr:row>
      <xdr:rowOff>228600</xdr:rowOff>
    </xdr:to>
    <xdr:pic>
      <xdr:nvPicPr>
        <xdr:cNvPr id="14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32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228600</xdr:colOff>
      <xdr:row>225</xdr:row>
      <xdr:rowOff>228600</xdr:rowOff>
    </xdr:to>
    <xdr:pic>
      <xdr:nvPicPr>
        <xdr:cNvPr id="14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329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228</xdr:row>
      <xdr:rowOff>0</xdr:rowOff>
    </xdr:from>
    <xdr:to>
      <xdr:col>3</xdr:col>
      <xdr:colOff>228600</xdr:colOff>
      <xdr:row>228</xdr:row>
      <xdr:rowOff>228600</xdr:rowOff>
    </xdr:to>
    <xdr:pic>
      <xdr:nvPicPr>
        <xdr:cNvPr id="14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593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228600</xdr:colOff>
      <xdr:row>228</xdr:row>
      <xdr:rowOff>228600</xdr:rowOff>
    </xdr:to>
    <xdr:pic>
      <xdr:nvPicPr>
        <xdr:cNvPr id="14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5939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231</xdr:row>
      <xdr:rowOff>0</xdr:rowOff>
    </xdr:from>
    <xdr:to>
      <xdr:col>3</xdr:col>
      <xdr:colOff>228600</xdr:colOff>
      <xdr:row>231</xdr:row>
      <xdr:rowOff>228600</xdr:rowOff>
    </xdr:to>
    <xdr:pic>
      <xdr:nvPicPr>
        <xdr:cNvPr id="15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54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228600</xdr:colOff>
      <xdr:row>231</xdr:row>
      <xdr:rowOff>228600</xdr:rowOff>
    </xdr:to>
    <xdr:pic>
      <xdr:nvPicPr>
        <xdr:cNvPr id="15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6548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234</xdr:row>
      <xdr:rowOff>0</xdr:rowOff>
    </xdr:from>
    <xdr:to>
      <xdr:col>3</xdr:col>
      <xdr:colOff>228600</xdr:colOff>
      <xdr:row>234</xdr:row>
      <xdr:rowOff>228600</xdr:rowOff>
    </xdr:to>
    <xdr:pic>
      <xdr:nvPicPr>
        <xdr:cNvPr id="15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15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228600</xdr:colOff>
      <xdr:row>234</xdr:row>
      <xdr:rowOff>228600</xdr:rowOff>
    </xdr:to>
    <xdr:pic>
      <xdr:nvPicPr>
        <xdr:cNvPr id="15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158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237</xdr:row>
      <xdr:rowOff>0</xdr:rowOff>
    </xdr:from>
    <xdr:to>
      <xdr:col>3</xdr:col>
      <xdr:colOff>228600</xdr:colOff>
      <xdr:row>237</xdr:row>
      <xdr:rowOff>228600</xdr:rowOff>
    </xdr:to>
    <xdr:pic>
      <xdr:nvPicPr>
        <xdr:cNvPr id="15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776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228600</xdr:colOff>
      <xdr:row>237</xdr:row>
      <xdr:rowOff>228600</xdr:rowOff>
    </xdr:to>
    <xdr:pic>
      <xdr:nvPicPr>
        <xdr:cNvPr id="15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67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240</xdr:row>
      <xdr:rowOff>0</xdr:rowOff>
    </xdr:from>
    <xdr:to>
      <xdr:col>3</xdr:col>
      <xdr:colOff>228600</xdr:colOff>
      <xdr:row>240</xdr:row>
      <xdr:rowOff>228600</xdr:rowOff>
    </xdr:to>
    <xdr:pic>
      <xdr:nvPicPr>
        <xdr:cNvPr id="15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37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228600</xdr:colOff>
      <xdr:row>240</xdr:row>
      <xdr:rowOff>228600</xdr:rowOff>
    </xdr:to>
    <xdr:pic>
      <xdr:nvPicPr>
        <xdr:cNvPr id="15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8377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243</xdr:row>
      <xdr:rowOff>0</xdr:rowOff>
    </xdr:from>
    <xdr:to>
      <xdr:col>3</xdr:col>
      <xdr:colOff>228600</xdr:colOff>
      <xdr:row>243</xdr:row>
      <xdr:rowOff>228600</xdr:rowOff>
    </xdr:to>
    <xdr:pic>
      <xdr:nvPicPr>
        <xdr:cNvPr id="15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898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228600</xdr:colOff>
      <xdr:row>243</xdr:row>
      <xdr:rowOff>228600</xdr:rowOff>
    </xdr:to>
    <xdr:pic>
      <xdr:nvPicPr>
        <xdr:cNvPr id="15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8987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246</xdr:row>
      <xdr:rowOff>0</xdr:rowOff>
    </xdr:from>
    <xdr:to>
      <xdr:col>3</xdr:col>
      <xdr:colOff>228600</xdr:colOff>
      <xdr:row>246</xdr:row>
      <xdr:rowOff>228600</xdr:rowOff>
    </xdr:to>
    <xdr:pic>
      <xdr:nvPicPr>
        <xdr:cNvPr id="16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959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228600</xdr:colOff>
      <xdr:row>246</xdr:row>
      <xdr:rowOff>228600</xdr:rowOff>
    </xdr:to>
    <xdr:pic>
      <xdr:nvPicPr>
        <xdr:cNvPr id="16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9596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249</xdr:row>
      <xdr:rowOff>0</xdr:rowOff>
    </xdr:from>
    <xdr:to>
      <xdr:col>3</xdr:col>
      <xdr:colOff>228600</xdr:colOff>
      <xdr:row>249</xdr:row>
      <xdr:rowOff>228600</xdr:rowOff>
    </xdr:to>
    <xdr:pic>
      <xdr:nvPicPr>
        <xdr:cNvPr id="16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020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228600</xdr:colOff>
      <xdr:row>249</xdr:row>
      <xdr:rowOff>228600</xdr:rowOff>
    </xdr:to>
    <xdr:pic>
      <xdr:nvPicPr>
        <xdr:cNvPr id="16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0206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256</xdr:row>
      <xdr:rowOff>0</xdr:rowOff>
    </xdr:from>
    <xdr:to>
      <xdr:col>3</xdr:col>
      <xdr:colOff>228600</xdr:colOff>
      <xdr:row>256</xdr:row>
      <xdr:rowOff>228600</xdr:rowOff>
    </xdr:to>
    <xdr:pic>
      <xdr:nvPicPr>
        <xdr:cNvPr id="164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1701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228600</xdr:colOff>
      <xdr:row>256</xdr:row>
      <xdr:rowOff>228600</xdr:rowOff>
    </xdr:to>
    <xdr:pic>
      <xdr:nvPicPr>
        <xdr:cNvPr id="16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1701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228600</xdr:colOff>
      <xdr:row>259</xdr:row>
      <xdr:rowOff>228600</xdr:rowOff>
    </xdr:to>
    <xdr:pic>
      <xdr:nvPicPr>
        <xdr:cNvPr id="166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52311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228600</xdr:colOff>
      <xdr:row>259</xdr:row>
      <xdr:rowOff>228600</xdr:rowOff>
    </xdr:to>
    <xdr:pic>
      <xdr:nvPicPr>
        <xdr:cNvPr id="16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2311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262</xdr:row>
      <xdr:rowOff>0</xdr:rowOff>
    </xdr:from>
    <xdr:to>
      <xdr:col>3</xdr:col>
      <xdr:colOff>228600</xdr:colOff>
      <xdr:row>262</xdr:row>
      <xdr:rowOff>228600</xdr:rowOff>
    </xdr:to>
    <xdr:pic>
      <xdr:nvPicPr>
        <xdr:cNvPr id="168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292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228600</xdr:colOff>
      <xdr:row>262</xdr:row>
      <xdr:rowOff>228600</xdr:rowOff>
    </xdr:to>
    <xdr:pic>
      <xdr:nvPicPr>
        <xdr:cNvPr id="16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2920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265</xdr:row>
      <xdr:rowOff>0</xdr:rowOff>
    </xdr:from>
    <xdr:to>
      <xdr:col>3</xdr:col>
      <xdr:colOff>228600</xdr:colOff>
      <xdr:row>265</xdr:row>
      <xdr:rowOff>228600</xdr:rowOff>
    </xdr:to>
    <xdr:pic>
      <xdr:nvPicPr>
        <xdr:cNvPr id="17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353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228600</xdr:colOff>
      <xdr:row>265</xdr:row>
      <xdr:rowOff>228600</xdr:rowOff>
    </xdr:to>
    <xdr:pic>
      <xdr:nvPicPr>
        <xdr:cNvPr id="171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353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272</xdr:row>
      <xdr:rowOff>0</xdr:rowOff>
    </xdr:from>
    <xdr:to>
      <xdr:col>3</xdr:col>
      <xdr:colOff>228600</xdr:colOff>
      <xdr:row>272</xdr:row>
      <xdr:rowOff>228600</xdr:rowOff>
    </xdr:to>
    <xdr:pic>
      <xdr:nvPicPr>
        <xdr:cNvPr id="17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5025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228600</xdr:colOff>
      <xdr:row>272</xdr:row>
      <xdr:rowOff>228600</xdr:rowOff>
    </xdr:to>
    <xdr:pic>
      <xdr:nvPicPr>
        <xdr:cNvPr id="173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5025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275</xdr:row>
      <xdr:rowOff>0</xdr:rowOff>
    </xdr:from>
    <xdr:to>
      <xdr:col>3</xdr:col>
      <xdr:colOff>228600</xdr:colOff>
      <xdr:row>275</xdr:row>
      <xdr:rowOff>228600</xdr:rowOff>
    </xdr:to>
    <xdr:pic>
      <xdr:nvPicPr>
        <xdr:cNvPr id="174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5635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228600</xdr:colOff>
      <xdr:row>275</xdr:row>
      <xdr:rowOff>228600</xdr:rowOff>
    </xdr:to>
    <xdr:pic>
      <xdr:nvPicPr>
        <xdr:cNvPr id="175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5635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282</xdr:row>
      <xdr:rowOff>0</xdr:rowOff>
    </xdr:from>
    <xdr:to>
      <xdr:col>3</xdr:col>
      <xdr:colOff>228600</xdr:colOff>
      <xdr:row>282</xdr:row>
      <xdr:rowOff>228600</xdr:rowOff>
    </xdr:to>
    <xdr:pic>
      <xdr:nvPicPr>
        <xdr:cNvPr id="176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130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228600</xdr:colOff>
      <xdr:row>282</xdr:row>
      <xdr:rowOff>228600</xdr:rowOff>
    </xdr:to>
    <xdr:pic>
      <xdr:nvPicPr>
        <xdr:cNvPr id="177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7130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285</xdr:row>
      <xdr:rowOff>0</xdr:rowOff>
    </xdr:from>
    <xdr:to>
      <xdr:col>3</xdr:col>
      <xdr:colOff>228600</xdr:colOff>
      <xdr:row>285</xdr:row>
      <xdr:rowOff>228600</xdr:rowOff>
    </xdr:to>
    <xdr:pic>
      <xdr:nvPicPr>
        <xdr:cNvPr id="178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740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228600</xdr:colOff>
      <xdr:row>285</xdr:row>
      <xdr:rowOff>228600</xdr:rowOff>
    </xdr:to>
    <xdr:pic>
      <xdr:nvPicPr>
        <xdr:cNvPr id="179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7740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288</xdr:row>
      <xdr:rowOff>0</xdr:rowOff>
    </xdr:from>
    <xdr:to>
      <xdr:col>3</xdr:col>
      <xdr:colOff>228600</xdr:colOff>
      <xdr:row>288</xdr:row>
      <xdr:rowOff>228600</xdr:rowOff>
    </xdr:to>
    <xdr:pic>
      <xdr:nvPicPr>
        <xdr:cNvPr id="180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8350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228600</xdr:colOff>
      <xdr:row>288</xdr:row>
      <xdr:rowOff>228600</xdr:rowOff>
    </xdr:to>
    <xdr:pic>
      <xdr:nvPicPr>
        <xdr:cNvPr id="181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58350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295</xdr:row>
      <xdr:rowOff>0</xdr:rowOff>
    </xdr:from>
    <xdr:to>
      <xdr:col>3</xdr:col>
      <xdr:colOff>228600</xdr:colOff>
      <xdr:row>295</xdr:row>
      <xdr:rowOff>228600</xdr:rowOff>
    </xdr:to>
    <xdr:pic>
      <xdr:nvPicPr>
        <xdr:cNvPr id="182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9845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228600</xdr:colOff>
      <xdr:row>295</xdr:row>
      <xdr:rowOff>228600</xdr:rowOff>
    </xdr:to>
    <xdr:pic>
      <xdr:nvPicPr>
        <xdr:cNvPr id="183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845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302</xdr:row>
      <xdr:rowOff>0</xdr:rowOff>
    </xdr:from>
    <xdr:to>
      <xdr:col>3</xdr:col>
      <xdr:colOff>228600</xdr:colOff>
      <xdr:row>302</xdr:row>
      <xdr:rowOff>228600</xdr:rowOff>
    </xdr:to>
    <xdr:pic>
      <xdr:nvPicPr>
        <xdr:cNvPr id="184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1341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228600</xdr:colOff>
      <xdr:row>302</xdr:row>
      <xdr:rowOff>228600</xdr:rowOff>
    </xdr:to>
    <xdr:pic>
      <xdr:nvPicPr>
        <xdr:cNvPr id="185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1341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305</xdr:row>
      <xdr:rowOff>0</xdr:rowOff>
    </xdr:from>
    <xdr:to>
      <xdr:col>3</xdr:col>
      <xdr:colOff>228600</xdr:colOff>
      <xdr:row>305</xdr:row>
      <xdr:rowOff>228600</xdr:rowOff>
    </xdr:to>
    <xdr:pic>
      <xdr:nvPicPr>
        <xdr:cNvPr id="186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1950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228600</xdr:colOff>
      <xdr:row>305</xdr:row>
      <xdr:rowOff>228600</xdr:rowOff>
    </xdr:to>
    <xdr:pic>
      <xdr:nvPicPr>
        <xdr:cNvPr id="18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1950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308</xdr:row>
      <xdr:rowOff>0</xdr:rowOff>
    </xdr:from>
    <xdr:to>
      <xdr:col>3</xdr:col>
      <xdr:colOff>228600</xdr:colOff>
      <xdr:row>308</xdr:row>
      <xdr:rowOff>228600</xdr:rowOff>
    </xdr:to>
    <xdr:pic>
      <xdr:nvPicPr>
        <xdr:cNvPr id="188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6256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228600</xdr:colOff>
      <xdr:row>308</xdr:row>
      <xdr:rowOff>228600</xdr:rowOff>
    </xdr:to>
    <xdr:pic>
      <xdr:nvPicPr>
        <xdr:cNvPr id="189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256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315</xdr:row>
      <xdr:rowOff>0</xdr:rowOff>
    </xdr:from>
    <xdr:to>
      <xdr:col>3</xdr:col>
      <xdr:colOff>228600</xdr:colOff>
      <xdr:row>315</xdr:row>
      <xdr:rowOff>228600</xdr:rowOff>
    </xdr:to>
    <xdr:pic>
      <xdr:nvPicPr>
        <xdr:cNvPr id="190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405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228600</xdr:colOff>
      <xdr:row>315</xdr:row>
      <xdr:rowOff>228600</xdr:rowOff>
    </xdr:to>
    <xdr:pic>
      <xdr:nvPicPr>
        <xdr:cNvPr id="191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405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318</xdr:row>
      <xdr:rowOff>0</xdr:rowOff>
    </xdr:from>
    <xdr:to>
      <xdr:col>3</xdr:col>
      <xdr:colOff>228600</xdr:colOff>
      <xdr:row>318</xdr:row>
      <xdr:rowOff>228600</xdr:rowOff>
    </xdr:to>
    <xdr:pic>
      <xdr:nvPicPr>
        <xdr:cNvPr id="192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466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228600</xdr:colOff>
      <xdr:row>318</xdr:row>
      <xdr:rowOff>228600</xdr:rowOff>
    </xdr:to>
    <xdr:pic>
      <xdr:nvPicPr>
        <xdr:cNvPr id="193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466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321</xdr:row>
      <xdr:rowOff>0</xdr:rowOff>
    </xdr:from>
    <xdr:to>
      <xdr:col>3</xdr:col>
      <xdr:colOff>228600</xdr:colOff>
      <xdr:row>321</xdr:row>
      <xdr:rowOff>228600</xdr:rowOff>
    </xdr:to>
    <xdr:pic>
      <xdr:nvPicPr>
        <xdr:cNvPr id="194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527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228600</xdr:colOff>
      <xdr:row>321</xdr:row>
      <xdr:rowOff>228600</xdr:rowOff>
    </xdr:to>
    <xdr:pic>
      <xdr:nvPicPr>
        <xdr:cNvPr id="195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27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324</xdr:row>
      <xdr:rowOff>0</xdr:rowOff>
    </xdr:from>
    <xdr:to>
      <xdr:col>3</xdr:col>
      <xdr:colOff>228600</xdr:colOff>
      <xdr:row>324</xdr:row>
      <xdr:rowOff>228600</xdr:rowOff>
    </xdr:to>
    <xdr:pic>
      <xdr:nvPicPr>
        <xdr:cNvPr id="196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588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228600</xdr:colOff>
      <xdr:row>324</xdr:row>
      <xdr:rowOff>228600</xdr:rowOff>
    </xdr:to>
    <xdr:pic>
      <xdr:nvPicPr>
        <xdr:cNvPr id="197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88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228600</xdr:colOff>
      <xdr:row>327</xdr:row>
      <xdr:rowOff>228600</xdr:rowOff>
    </xdr:to>
    <xdr:pic>
      <xdr:nvPicPr>
        <xdr:cNvPr id="198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649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228600</xdr:colOff>
      <xdr:row>327</xdr:row>
      <xdr:rowOff>228600</xdr:rowOff>
    </xdr:to>
    <xdr:pic>
      <xdr:nvPicPr>
        <xdr:cNvPr id="199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49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330</xdr:row>
      <xdr:rowOff>0</xdr:rowOff>
    </xdr:from>
    <xdr:to>
      <xdr:col>3</xdr:col>
      <xdr:colOff>228600</xdr:colOff>
      <xdr:row>330</xdr:row>
      <xdr:rowOff>228600</xdr:rowOff>
    </xdr:to>
    <xdr:pic>
      <xdr:nvPicPr>
        <xdr:cNvPr id="200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710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228600</xdr:colOff>
      <xdr:row>330</xdr:row>
      <xdr:rowOff>228600</xdr:rowOff>
    </xdr:to>
    <xdr:pic>
      <xdr:nvPicPr>
        <xdr:cNvPr id="201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710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333</xdr:row>
      <xdr:rowOff>0</xdr:rowOff>
    </xdr:from>
    <xdr:to>
      <xdr:col>3</xdr:col>
      <xdr:colOff>228600</xdr:colOff>
      <xdr:row>333</xdr:row>
      <xdr:rowOff>228600</xdr:rowOff>
    </xdr:to>
    <xdr:pic>
      <xdr:nvPicPr>
        <xdr:cNvPr id="202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771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228600</xdr:colOff>
      <xdr:row>333</xdr:row>
      <xdr:rowOff>228600</xdr:rowOff>
    </xdr:to>
    <xdr:pic>
      <xdr:nvPicPr>
        <xdr:cNvPr id="203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771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336</xdr:row>
      <xdr:rowOff>0</xdr:rowOff>
    </xdr:from>
    <xdr:to>
      <xdr:col>3</xdr:col>
      <xdr:colOff>228600</xdr:colOff>
      <xdr:row>336</xdr:row>
      <xdr:rowOff>228600</xdr:rowOff>
    </xdr:to>
    <xdr:pic>
      <xdr:nvPicPr>
        <xdr:cNvPr id="204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832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228600</xdr:colOff>
      <xdr:row>336</xdr:row>
      <xdr:rowOff>228600</xdr:rowOff>
    </xdr:to>
    <xdr:pic>
      <xdr:nvPicPr>
        <xdr:cNvPr id="205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832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339</xdr:row>
      <xdr:rowOff>0</xdr:rowOff>
    </xdr:from>
    <xdr:to>
      <xdr:col>3</xdr:col>
      <xdr:colOff>228600</xdr:colOff>
      <xdr:row>339</xdr:row>
      <xdr:rowOff>228600</xdr:rowOff>
    </xdr:to>
    <xdr:pic>
      <xdr:nvPicPr>
        <xdr:cNvPr id="206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893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228600</xdr:colOff>
      <xdr:row>339</xdr:row>
      <xdr:rowOff>228600</xdr:rowOff>
    </xdr:to>
    <xdr:pic>
      <xdr:nvPicPr>
        <xdr:cNvPr id="207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893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342</xdr:row>
      <xdr:rowOff>0</xdr:rowOff>
    </xdr:from>
    <xdr:to>
      <xdr:col>3</xdr:col>
      <xdr:colOff>228600</xdr:colOff>
      <xdr:row>342</xdr:row>
      <xdr:rowOff>228600</xdr:rowOff>
    </xdr:to>
    <xdr:pic>
      <xdr:nvPicPr>
        <xdr:cNvPr id="208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54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228600</xdr:colOff>
      <xdr:row>342</xdr:row>
      <xdr:rowOff>228600</xdr:rowOff>
    </xdr:to>
    <xdr:pic>
      <xdr:nvPicPr>
        <xdr:cNvPr id="209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954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345</xdr:row>
      <xdr:rowOff>0</xdr:rowOff>
    </xdr:from>
    <xdr:to>
      <xdr:col>3</xdr:col>
      <xdr:colOff>228600</xdr:colOff>
      <xdr:row>345</xdr:row>
      <xdr:rowOff>228600</xdr:rowOff>
    </xdr:to>
    <xdr:pic>
      <xdr:nvPicPr>
        <xdr:cNvPr id="210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015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228600</xdr:colOff>
      <xdr:row>345</xdr:row>
      <xdr:rowOff>228600</xdr:rowOff>
    </xdr:to>
    <xdr:pic>
      <xdr:nvPicPr>
        <xdr:cNvPr id="21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015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348</xdr:row>
      <xdr:rowOff>0</xdr:rowOff>
    </xdr:from>
    <xdr:to>
      <xdr:col>3</xdr:col>
      <xdr:colOff>228600</xdr:colOff>
      <xdr:row>348</xdr:row>
      <xdr:rowOff>228600</xdr:rowOff>
    </xdr:to>
    <xdr:pic>
      <xdr:nvPicPr>
        <xdr:cNvPr id="212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076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228600</xdr:colOff>
      <xdr:row>348</xdr:row>
      <xdr:rowOff>228600</xdr:rowOff>
    </xdr:to>
    <xdr:pic>
      <xdr:nvPicPr>
        <xdr:cNvPr id="213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076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351</xdr:row>
      <xdr:rowOff>0</xdr:rowOff>
    </xdr:from>
    <xdr:to>
      <xdr:col>3</xdr:col>
      <xdr:colOff>228600</xdr:colOff>
      <xdr:row>351</xdr:row>
      <xdr:rowOff>228600</xdr:rowOff>
    </xdr:to>
    <xdr:pic>
      <xdr:nvPicPr>
        <xdr:cNvPr id="214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37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228600</xdr:colOff>
      <xdr:row>351</xdr:row>
      <xdr:rowOff>228600</xdr:rowOff>
    </xdr:to>
    <xdr:pic>
      <xdr:nvPicPr>
        <xdr:cNvPr id="215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137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354</xdr:row>
      <xdr:rowOff>0</xdr:rowOff>
    </xdr:from>
    <xdr:to>
      <xdr:col>3</xdr:col>
      <xdr:colOff>228600</xdr:colOff>
      <xdr:row>354</xdr:row>
      <xdr:rowOff>228600</xdr:rowOff>
    </xdr:to>
    <xdr:pic>
      <xdr:nvPicPr>
        <xdr:cNvPr id="21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198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228600</xdr:colOff>
      <xdr:row>354</xdr:row>
      <xdr:rowOff>228600</xdr:rowOff>
    </xdr:to>
    <xdr:pic>
      <xdr:nvPicPr>
        <xdr:cNvPr id="217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198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357</xdr:row>
      <xdr:rowOff>0</xdr:rowOff>
    </xdr:from>
    <xdr:to>
      <xdr:col>3</xdr:col>
      <xdr:colOff>228600</xdr:colOff>
      <xdr:row>357</xdr:row>
      <xdr:rowOff>228600</xdr:rowOff>
    </xdr:to>
    <xdr:pic>
      <xdr:nvPicPr>
        <xdr:cNvPr id="218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259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228600</xdr:colOff>
      <xdr:row>357</xdr:row>
      <xdr:rowOff>228600</xdr:rowOff>
    </xdr:to>
    <xdr:pic>
      <xdr:nvPicPr>
        <xdr:cNvPr id="219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259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228600</xdr:colOff>
      <xdr:row>360</xdr:row>
      <xdr:rowOff>228600</xdr:rowOff>
    </xdr:to>
    <xdr:pic>
      <xdr:nvPicPr>
        <xdr:cNvPr id="220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319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228600</xdr:colOff>
      <xdr:row>360</xdr:row>
      <xdr:rowOff>228600</xdr:rowOff>
    </xdr:to>
    <xdr:pic>
      <xdr:nvPicPr>
        <xdr:cNvPr id="221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3199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363</xdr:row>
      <xdr:rowOff>0</xdr:rowOff>
    </xdr:from>
    <xdr:to>
      <xdr:col>3</xdr:col>
      <xdr:colOff>228600</xdr:colOff>
      <xdr:row>363</xdr:row>
      <xdr:rowOff>228600</xdr:rowOff>
    </xdr:to>
    <xdr:pic>
      <xdr:nvPicPr>
        <xdr:cNvPr id="222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380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228600</xdr:colOff>
      <xdr:row>363</xdr:row>
      <xdr:rowOff>228600</xdr:rowOff>
    </xdr:to>
    <xdr:pic>
      <xdr:nvPicPr>
        <xdr:cNvPr id="223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3809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228600</xdr:colOff>
      <xdr:row>366</xdr:row>
      <xdr:rowOff>228600</xdr:rowOff>
    </xdr:to>
    <xdr:pic>
      <xdr:nvPicPr>
        <xdr:cNvPr id="224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441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228600</xdr:colOff>
      <xdr:row>366</xdr:row>
      <xdr:rowOff>228600</xdr:rowOff>
    </xdr:to>
    <xdr:pic>
      <xdr:nvPicPr>
        <xdr:cNvPr id="225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4418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369</xdr:row>
      <xdr:rowOff>0</xdr:rowOff>
    </xdr:from>
    <xdr:to>
      <xdr:col>3</xdr:col>
      <xdr:colOff>228600</xdr:colOff>
      <xdr:row>369</xdr:row>
      <xdr:rowOff>228600</xdr:rowOff>
    </xdr:to>
    <xdr:pic>
      <xdr:nvPicPr>
        <xdr:cNvPr id="226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02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228600</xdr:colOff>
      <xdr:row>369</xdr:row>
      <xdr:rowOff>228600</xdr:rowOff>
    </xdr:to>
    <xdr:pic>
      <xdr:nvPicPr>
        <xdr:cNvPr id="227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028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372</xdr:row>
      <xdr:rowOff>0</xdr:rowOff>
    </xdr:from>
    <xdr:to>
      <xdr:col>3</xdr:col>
      <xdr:colOff>228600</xdr:colOff>
      <xdr:row>372</xdr:row>
      <xdr:rowOff>228600</xdr:rowOff>
    </xdr:to>
    <xdr:pic>
      <xdr:nvPicPr>
        <xdr:cNvPr id="228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63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228600</xdr:colOff>
      <xdr:row>372</xdr:row>
      <xdr:rowOff>228600</xdr:rowOff>
    </xdr:to>
    <xdr:pic>
      <xdr:nvPicPr>
        <xdr:cNvPr id="229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638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375</xdr:row>
      <xdr:rowOff>0</xdr:rowOff>
    </xdr:from>
    <xdr:to>
      <xdr:col>3</xdr:col>
      <xdr:colOff>228600</xdr:colOff>
      <xdr:row>375</xdr:row>
      <xdr:rowOff>228600</xdr:rowOff>
    </xdr:to>
    <xdr:pic>
      <xdr:nvPicPr>
        <xdr:cNvPr id="230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624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228600</xdr:colOff>
      <xdr:row>375</xdr:row>
      <xdr:rowOff>228600</xdr:rowOff>
    </xdr:to>
    <xdr:pic>
      <xdr:nvPicPr>
        <xdr:cNvPr id="23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6247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378</xdr:row>
      <xdr:rowOff>0</xdr:rowOff>
    </xdr:from>
    <xdr:to>
      <xdr:col>3</xdr:col>
      <xdr:colOff>228600</xdr:colOff>
      <xdr:row>378</xdr:row>
      <xdr:rowOff>228600</xdr:rowOff>
    </xdr:to>
    <xdr:pic>
      <xdr:nvPicPr>
        <xdr:cNvPr id="232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685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228600</xdr:colOff>
      <xdr:row>378</xdr:row>
      <xdr:rowOff>228600</xdr:rowOff>
    </xdr:to>
    <xdr:pic>
      <xdr:nvPicPr>
        <xdr:cNvPr id="233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6857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381</xdr:row>
      <xdr:rowOff>0</xdr:rowOff>
    </xdr:from>
    <xdr:to>
      <xdr:col>3</xdr:col>
      <xdr:colOff>228600</xdr:colOff>
      <xdr:row>381</xdr:row>
      <xdr:rowOff>228600</xdr:rowOff>
    </xdr:to>
    <xdr:pic>
      <xdr:nvPicPr>
        <xdr:cNvPr id="234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746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228600</xdr:colOff>
      <xdr:row>381</xdr:row>
      <xdr:rowOff>228600</xdr:rowOff>
    </xdr:to>
    <xdr:pic>
      <xdr:nvPicPr>
        <xdr:cNvPr id="235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466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384</xdr:row>
      <xdr:rowOff>0</xdr:rowOff>
    </xdr:from>
    <xdr:to>
      <xdr:col>3</xdr:col>
      <xdr:colOff>228600</xdr:colOff>
      <xdr:row>384</xdr:row>
      <xdr:rowOff>228600</xdr:rowOff>
    </xdr:to>
    <xdr:pic>
      <xdr:nvPicPr>
        <xdr:cNvPr id="236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807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228600</xdr:colOff>
      <xdr:row>384</xdr:row>
      <xdr:rowOff>228600</xdr:rowOff>
    </xdr:to>
    <xdr:pic>
      <xdr:nvPicPr>
        <xdr:cNvPr id="237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8076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387</xdr:row>
      <xdr:rowOff>0</xdr:rowOff>
    </xdr:from>
    <xdr:to>
      <xdr:col>3</xdr:col>
      <xdr:colOff>228600</xdr:colOff>
      <xdr:row>387</xdr:row>
      <xdr:rowOff>228600</xdr:rowOff>
    </xdr:to>
    <xdr:pic>
      <xdr:nvPicPr>
        <xdr:cNvPr id="238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868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228600</xdr:colOff>
      <xdr:row>387</xdr:row>
      <xdr:rowOff>228600</xdr:rowOff>
    </xdr:to>
    <xdr:pic>
      <xdr:nvPicPr>
        <xdr:cNvPr id="239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8686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390</xdr:row>
      <xdr:rowOff>0</xdr:rowOff>
    </xdr:from>
    <xdr:to>
      <xdr:col>3</xdr:col>
      <xdr:colOff>228600</xdr:colOff>
      <xdr:row>390</xdr:row>
      <xdr:rowOff>228600</xdr:rowOff>
    </xdr:to>
    <xdr:pic>
      <xdr:nvPicPr>
        <xdr:cNvPr id="240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29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228600</xdr:colOff>
      <xdr:row>390</xdr:row>
      <xdr:rowOff>228600</xdr:rowOff>
    </xdr:to>
    <xdr:pic>
      <xdr:nvPicPr>
        <xdr:cNvPr id="241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9295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393</xdr:row>
      <xdr:rowOff>0</xdr:rowOff>
    </xdr:from>
    <xdr:to>
      <xdr:col>3</xdr:col>
      <xdr:colOff>228600</xdr:colOff>
      <xdr:row>393</xdr:row>
      <xdr:rowOff>228600</xdr:rowOff>
    </xdr:to>
    <xdr:pic>
      <xdr:nvPicPr>
        <xdr:cNvPr id="242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990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228600</xdr:colOff>
      <xdr:row>393</xdr:row>
      <xdr:rowOff>228600</xdr:rowOff>
    </xdr:to>
    <xdr:pic>
      <xdr:nvPicPr>
        <xdr:cNvPr id="243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9905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396</xdr:row>
      <xdr:rowOff>0</xdr:rowOff>
    </xdr:from>
    <xdr:to>
      <xdr:col>3</xdr:col>
      <xdr:colOff>228600</xdr:colOff>
      <xdr:row>396</xdr:row>
      <xdr:rowOff>228600</xdr:rowOff>
    </xdr:to>
    <xdr:pic>
      <xdr:nvPicPr>
        <xdr:cNvPr id="244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051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228600</xdr:colOff>
      <xdr:row>396</xdr:row>
      <xdr:rowOff>228600</xdr:rowOff>
    </xdr:to>
    <xdr:pic>
      <xdr:nvPicPr>
        <xdr:cNvPr id="245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0514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399</xdr:row>
      <xdr:rowOff>0</xdr:rowOff>
    </xdr:from>
    <xdr:to>
      <xdr:col>3</xdr:col>
      <xdr:colOff>228600</xdr:colOff>
      <xdr:row>399</xdr:row>
      <xdr:rowOff>228600</xdr:rowOff>
    </xdr:to>
    <xdr:pic>
      <xdr:nvPicPr>
        <xdr:cNvPr id="2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112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228600</xdr:colOff>
      <xdr:row>399</xdr:row>
      <xdr:rowOff>228600</xdr:rowOff>
    </xdr:to>
    <xdr:pic>
      <xdr:nvPicPr>
        <xdr:cNvPr id="247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112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402</xdr:row>
      <xdr:rowOff>0</xdr:rowOff>
    </xdr:from>
    <xdr:to>
      <xdr:col>3</xdr:col>
      <xdr:colOff>228600</xdr:colOff>
      <xdr:row>402</xdr:row>
      <xdr:rowOff>228600</xdr:rowOff>
    </xdr:to>
    <xdr:pic>
      <xdr:nvPicPr>
        <xdr:cNvPr id="248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173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228600</xdr:colOff>
      <xdr:row>402</xdr:row>
      <xdr:rowOff>228600</xdr:rowOff>
    </xdr:to>
    <xdr:pic>
      <xdr:nvPicPr>
        <xdr:cNvPr id="24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1734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405</xdr:row>
      <xdr:rowOff>0</xdr:rowOff>
    </xdr:from>
    <xdr:to>
      <xdr:col>3</xdr:col>
      <xdr:colOff>228600</xdr:colOff>
      <xdr:row>405</xdr:row>
      <xdr:rowOff>228600</xdr:rowOff>
    </xdr:to>
    <xdr:pic>
      <xdr:nvPicPr>
        <xdr:cNvPr id="25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234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228600</xdr:colOff>
      <xdr:row>405</xdr:row>
      <xdr:rowOff>228600</xdr:rowOff>
    </xdr:to>
    <xdr:pic>
      <xdr:nvPicPr>
        <xdr:cNvPr id="25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343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408</xdr:row>
      <xdr:rowOff>0</xdr:rowOff>
    </xdr:from>
    <xdr:to>
      <xdr:col>3</xdr:col>
      <xdr:colOff>228600</xdr:colOff>
      <xdr:row>408</xdr:row>
      <xdr:rowOff>228600</xdr:rowOff>
    </xdr:to>
    <xdr:pic>
      <xdr:nvPicPr>
        <xdr:cNvPr id="25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295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228600</xdr:colOff>
      <xdr:row>408</xdr:row>
      <xdr:rowOff>228600</xdr:rowOff>
    </xdr:to>
    <xdr:pic>
      <xdr:nvPicPr>
        <xdr:cNvPr id="25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953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411</xdr:row>
      <xdr:rowOff>0</xdr:rowOff>
    </xdr:from>
    <xdr:to>
      <xdr:col>3</xdr:col>
      <xdr:colOff>228600</xdr:colOff>
      <xdr:row>411</xdr:row>
      <xdr:rowOff>228600</xdr:rowOff>
    </xdr:to>
    <xdr:pic>
      <xdr:nvPicPr>
        <xdr:cNvPr id="25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356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228600</xdr:colOff>
      <xdr:row>411</xdr:row>
      <xdr:rowOff>228600</xdr:rowOff>
    </xdr:to>
    <xdr:pic>
      <xdr:nvPicPr>
        <xdr:cNvPr id="25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3562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414</xdr:row>
      <xdr:rowOff>0</xdr:rowOff>
    </xdr:from>
    <xdr:to>
      <xdr:col>3</xdr:col>
      <xdr:colOff>228600</xdr:colOff>
      <xdr:row>414</xdr:row>
      <xdr:rowOff>228600</xdr:rowOff>
    </xdr:to>
    <xdr:pic>
      <xdr:nvPicPr>
        <xdr:cNvPr id="25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417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228600</xdr:colOff>
      <xdr:row>414</xdr:row>
      <xdr:rowOff>228600</xdr:rowOff>
    </xdr:to>
    <xdr:pic>
      <xdr:nvPicPr>
        <xdr:cNvPr id="257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417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417</xdr:row>
      <xdr:rowOff>0</xdr:rowOff>
    </xdr:from>
    <xdr:to>
      <xdr:col>3</xdr:col>
      <xdr:colOff>228600</xdr:colOff>
      <xdr:row>417</xdr:row>
      <xdr:rowOff>228600</xdr:rowOff>
    </xdr:to>
    <xdr:pic>
      <xdr:nvPicPr>
        <xdr:cNvPr id="258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478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228600</xdr:colOff>
      <xdr:row>417</xdr:row>
      <xdr:rowOff>228600</xdr:rowOff>
    </xdr:to>
    <xdr:pic>
      <xdr:nvPicPr>
        <xdr:cNvPr id="259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478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420</xdr:row>
      <xdr:rowOff>0</xdr:rowOff>
    </xdr:from>
    <xdr:to>
      <xdr:col>3</xdr:col>
      <xdr:colOff>228600</xdr:colOff>
      <xdr:row>420</xdr:row>
      <xdr:rowOff>228600</xdr:rowOff>
    </xdr:to>
    <xdr:pic>
      <xdr:nvPicPr>
        <xdr:cNvPr id="260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539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228600</xdr:colOff>
      <xdr:row>420</xdr:row>
      <xdr:rowOff>228600</xdr:rowOff>
    </xdr:to>
    <xdr:pic>
      <xdr:nvPicPr>
        <xdr:cNvPr id="26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539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423</xdr:row>
      <xdr:rowOff>0</xdr:rowOff>
    </xdr:from>
    <xdr:to>
      <xdr:col>3</xdr:col>
      <xdr:colOff>228600</xdr:colOff>
      <xdr:row>423</xdr:row>
      <xdr:rowOff>228600</xdr:rowOff>
    </xdr:to>
    <xdr:pic>
      <xdr:nvPicPr>
        <xdr:cNvPr id="262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600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228600</xdr:colOff>
      <xdr:row>423</xdr:row>
      <xdr:rowOff>228600</xdr:rowOff>
    </xdr:to>
    <xdr:pic>
      <xdr:nvPicPr>
        <xdr:cNvPr id="263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600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426</xdr:row>
      <xdr:rowOff>0</xdr:rowOff>
    </xdr:from>
    <xdr:to>
      <xdr:col>3</xdr:col>
      <xdr:colOff>228600</xdr:colOff>
      <xdr:row>426</xdr:row>
      <xdr:rowOff>228600</xdr:rowOff>
    </xdr:to>
    <xdr:pic>
      <xdr:nvPicPr>
        <xdr:cNvPr id="264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661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228600</xdr:colOff>
      <xdr:row>426</xdr:row>
      <xdr:rowOff>228600</xdr:rowOff>
    </xdr:to>
    <xdr:pic>
      <xdr:nvPicPr>
        <xdr:cNvPr id="265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6610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429</xdr:row>
      <xdr:rowOff>0</xdr:rowOff>
    </xdr:from>
    <xdr:to>
      <xdr:col>3</xdr:col>
      <xdr:colOff>228600</xdr:colOff>
      <xdr:row>429</xdr:row>
      <xdr:rowOff>228600</xdr:rowOff>
    </xdr:to>
    <xdr:pic>
      <xdr:nvPicPr>
        <xdr:cNvPr id="266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22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228600</xdr:colOff>
      <xdr:row>429</xdr:row>
      <xdr:rowOff>228600</xdr:rowOff>
    </xdr:to>
    <xdr:pic>
      <xdr:nvPicPr>
        <xdr:cNvPr id="267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220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432</xdr:row>
      <xdr:rowOff>0</xdr:rowOff>
    </xdr:from>
    <xdr:to>
      <xdr:col>3</xdr:col>
      <xdr:colOff>228600</xdr:colOff>
      <xdr:row>432</xdr:row>
      <xdr:rowOff>228600</xdr:rowOff>
    </xdr:to>
    <xdr:pic>
      <xdr:nvPicPr>
        <xdr:cNvPr id="268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83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228600</xdr:colOff>
      <xdr:row>432</xdr:row>
      <xdr:rowOff>228600</xdr:rowOff>
    </xdr:to>
    <xdr:pic>
      <xdr:nvPicPr>
        <xdr:cNvPr id="269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830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439</xdr:row>
      <xdr:rowOff>0</xdr:rowOff>
    </xdr:from>
    <xdr:to>
      <xdr:col>3</xdr:col>
      <xdr:colOff>228600</xdr:colOff>
      <xdr:row>439</xdr:row>
      <xdr:rowOff>228600</xdr:rowOff>
    </xdr:to>
    <xdr:pic>
      <xdr:nvPicPr>
        <xdr:cNvPr id="270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9325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439</xdr:row>
      <xdr:rowOff>0</xdr:rowOff>
    </xdr:from>
    <xdr:to>
      <xdr:col>6</xdr:col>
      <xdr:colOff>228600</xdr:colOff>
      <xdr:row>439</xdr:row>
      <xdr:rowOff>228600</xdr:rowOff>
    </xdr:to>
    <xdr:pic>
      <xdr:nvPicPr>
        <xdr:cNvPr id="271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9325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442</xdr:row>
      <xdr:rowOff>0</xdr:rowOff>
    </xdr:from>
    <xdr:to>
      <xdr:col>3</xdr:col>
      <xdr:colOff>228600</xdr:colOff>
      <xdr:row>443</xdr:row>
      <xdr:rowOff>0</xdr:rowOff>
    </xdr:to>
    <xdr:pic>
      <xdr:nvPicPr>
        <xdr:cNvPr id="27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9935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442</xdr:row>
      <xdr:rowOff>0</xdr:rowOff>
    </xdr:from>
    <xdr:to>
      <xdr:col>6</xdr:col>
      <xdr:colOff>228600</xdr:colOff>
      <xdr:row>442</xdr:row>
      <xdr:rowOff>228600</xdr:rowOff>
    </xdr:to>
    <xdr:pic>
      <xdr:nvPicPr>
        <xdr:cNvPr id="273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9935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445</xdr:row>
      <xdr:rowOff>0</xdr:rowOff>
    </xdr:from>
    <xdr:to>
      <xdr:col>3</xdr:col>
      <xdr:colOff>228600</xdr:colOff>
      <xdr:row>445</xdr:row>
      <xdr:rowOff>228600</xdr:rowOff>
    </xdr:to>
    <xdr:pic>
      <xdr:nvPicPr>
        <xdr:cNvPr id="274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0544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445</xdr:row>
      <xdr:rowOff>0</xdr:rowOff>
    </xdr:from>
    <xdr:to>
      <xdr:col>6</xdr:col>
      <xdr:colOff>228600</xdr:colOff>
      <xdr:row>445</xdr:row>
      <xdr:rowOff>228600</xdr:rowOff>
    </xdr:to>
    <xdr:pic>
      <xdr:nvPicPr>
        <xdr:cNvPr id="275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0544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451</xdr:row>
      <xdr:rowOff>0</xdr:rowOff>
    </xdr:from>
    <xdr:to>
      <xdr:col>3</xdr:col>
      <xdr:colOff>228600</xdr:colOff>
      <xdr:row>451</xdr:row>
      <xdr:rowOff>228600</xdr:rowOff>
    </xdr:to>
    <xdr:pic>
      <xdr:nvPicPr>
        <xdr:cNvPr id="276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1716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451</xdr:row>
      <xdr:rowOff>0</xdr:rowOff>
    </xdr:from>
    <xdr:to>
      <xdr:col>6</xdr:col>
      <xdr:colOff>228600</xdr:colOff>
      <xdr:row>451</xdr:row>
      <xdr:rowOff>228600</xdr:rowOff>
    </xdr:to>
    <xdr:pic>
      <xdr:nvPicPr>
        <xdr:cNvPr id="277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716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454</xdr:row>
      <xdr:rowOff>0</xdr:rowOff>
    </xdr:from>
    <xdr:to>
      <xdr:col>3</xdr:col>
      <xdr:colOff>228600</xdr:colOff>
      <xdr:row>454</xdr:row>
      <xdr:rowOff>228600</xdr:rowOff>
    </xdr:to>
    <xdr:pic>
      <xdr:nvPicPr>
        <xdr:cNvPr id="278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2325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454</xdr:row>
      <xdr:rowOff>0</xdr:rowOff>
    </xdr:from>
    <xdr:to>
      <xdr:col>6</xdr:col>
      <xdr:colOff>228600</xdr:colOff>
      <xdr:row>454</xdr:row>
      <xdr:rowOff>228600</xdr:rowOff>
    </xdr:to>
    <xdr:pic>
      <xdr:nvPicPr>
        <xdr:cNvPr id="279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23258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461</xdr:row>
      <xdr:rowOff>0</xdr:rowOff>
    </xdr:from>
    <xdr:to>
      <xdr:col>3</xdr:col>
      <xdr:colOff>228600</xdr:colOff>
      <xdr:row>461</xdr:row>
      <xdr:rowOff>228600</xdr:rowOff>
    </xdr:to>
    <xdr:pic>
      <xdr:nvPicPr>
        <xdr:cNvPr id="280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382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461</xdr:row>
      <xdr:rowOff>0</xdr:rowOff>
    </xdr:from>
    <xdr:to>
      <xdr:col>6</xdr:col>
      <xdr:colOff>228600</xdr:colOff>
      <xdr:row>461</xdr:row>
      <xdr:rowOff>228600</xdr:rowOff>
    </xdr:to>
    <xdr:pic>
      <xdr:nvPicPr>
        <xdr:cNvPr id="281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3821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464</xdr:row>
      <xdr:rowOff>0</xdr:rowOff>
    </xdr:from>
    <xdr:to>
      <xdr:col>3</xdr:col>
      <xdr:colOff>228600</xdr:colOff>
      <xdr:row>464</xdr:row>
      <xdr:rowOff>228600</xdr:rowOff>
    </xdr:to>
    <xdr:pic>
      <xdr:nvPicPr>
        <xdr:cNvPr id="282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443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464</xdr:row>
      <xdr:rowOff>0</xdr:rowOff>
    </xdr:from>
    <xdr:to>
      <xdr:col>6</xdr:col>
      <xdr:colOff>228600</xdr:colOff>
      <xdr:row>464</xdr:row>
      <xdr:rowOff>228600</xdr:rowOff>
    </xdr:to>
    <xdr:pic>
      <xdr:nvPicPr>
        <xdr:cNvPr id="283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430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467</xdr:row>
      <xdr:rowOff>0</xdr:rowOff>
    </xdr:from>
    <xdr:to>
      <xdr:col>3</xdr:col>
      <xdr:colOff>228600</xdr:colOff>
      <xdr:row>467</xdr:row>
      <xdr:rowOff>228600</xdr:rowOff>
    </xdr:to>
    <xdr:pic>
      <xdr:nvPicPr>
        <xdr:cNvPr id="284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04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467</xdr:row>
      <xdr:rowOff>0</xdr:rowOff>
    </xdr:from>
    <xdr:to>
      <xdr:col>6</xdr:col>
      <xdr:colOff>228600</xdr:colOff>
      <xdr:row>467</xdr:row>
      <xdr:rowOff>228600</xdr:rowOff>
    </xdr:to>
    <xdr:pic>
      <xdr:nvPicPr>
        <xdr:cNvPr id="285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50404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470</xdr:row>
      <xdr:rowOff>0</xdr:rowOff>
    </xdr:from>
    <xdr:to>
      <xdr:col>3</xdr:col>
      <xdr:colOff>228600</xdr:colOff>
      <xdr:row>470</xdr:row>
      <xdr:rowOff>228600</xdr:rowOff>
    </xdr:to>
    <xdr:pic>
      <xdr:nvPicPr>
        <xdr:cNvPr id="286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565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470</xdr:row>
      <xdr:rowOff>0</xdr:rowOff>
    </xdr:from>
    <xdr:to>
      <xdr:col>6</xdr:col>
      <xdr:colOff>228600</xdr:colOff>
      <xdr:row>470</xdr:row>
      <xdr:rowOff>228600</xdr:rowOff>
    </xdr:to>
    <xdr:pic>
      <xdr:nvPicPr>
        <xdr:cNvPr id="287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56500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473</xdr:row>
      <xdr:rowOff>0</xdr:rowOff>
    </xdr:from>
    <xdr:to>
      <xdr:col>3</xdr:col>
      <xdr:colOff>228600</xdr:colOff>
      <xdr:row>473</xdr:row>
      <xdr:rowOff>228600</xdr:rowOff>
    </xdr:to>
    <xdr:pic>
      <xdr:nvPicPr>
        <xdr:cNvPr id="288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625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473</xdr:row>
      <xdr:rowOff>0</xdr:rowOff>
    </xdr:from>
    <xdr:to>
      <xdr:col>6</xdr:col>
      <xdr:colOff>228600</xdr:colOff>
      <xdr:row>473</xdr:row>
      <xdr:rowOff>228600</xdr:rowOff>
    </xdr:to>
    <xdr:pic>
      <xdr:nvPicPr>
        <xdr:cNvPr id="289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6259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476</xdr:row>
      <xdr:rowOff>0</xdr:rowOff>
    </xdr:from>
    <xdr:to>
      <xdr:col>3</xdr:col>
      <xdr:colOff>228600</xdr:colOff>
      <xdr:row>476</xdr:row>
      <xdr:rowOff>228600</xdr:rowOff>
    </xdr:to>
    <xdr:pic>
      <xdr:nvPicPr>
        <xdr:cNvPr id="290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686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476</xdr:row>
      <xdr:rowOff>0</xdr:rowOff>
    </xdr:from>
    <xdr:to>
      <xdr:col>6</xdr:col>
      <xdr:colOff>228600</xdr:colOff>
      <xdr:row>476</xdr:row>
      <xdr:rowOff>228600</xdr:rowOff>
    </xdr:to>
    <xdr:pic>
      <xdr:nvPicPr>
        <xdr:cNvPr id="291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6869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479</xdr:row>
      <xdr:rowOff>0</xdr:rowOff>
    </xdr:from>
    <xdr:to>
      <xdr:col>3</xdr:col>
      <xdr:colOff>228600</xdr:colOff>
      <xdr:row>479</xdr:row>
      <xdr:rowOff>228600</xdr:rowOff>
    </xdr:to>
    <xdr:pic>
      <xdr:nvPicPr>
        <xdr:cNvPr id="292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747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479</xdr:row>
      <xdr:rowOff>0</xdr:rowOff>
    </xdr:from>
    <xdr:to>
      <xdr:col>6</xdr:col>
      <xdr:colOff>228600</xdr:colOff>
      <xdr:row>479</xdr:row>
      <xdr:rowOff>228600</xdr:rowOff>
    </xdr:to>
    <xdr:pic>
      <xdr:nvPicPr>
        <xdr:cNvPr id="293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74788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486</xdr:row>
      <xdr:rowOff>0</xdr:rowOff>
    </xdr:from>
    <xdr:to>
      <xdr:col>3</xdr:col>
      <xdr:colOff>228600</xdr:colOff>
      <xdr:row>486</xdr:row>
      <xdr:rowOff>228600</xdr:rowOff>
    </xdr:to>
    <xdr:pic>
      <xdr:nvPicPr>
        <xdr:cNvPr id="294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897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486</xdr:row>
      <xdr:rowOff>0</xdr:rowOff>
    </xdr:from>
    <xdr:to>
      <xdr:col>6</xdr:col>
      <xdr:colOff>228600</xdr:colOff>
      <xdr:row>486</xdr:row>
      <xdr:rowOff>228600</xdr:rowOff>
    </xdr:to>
    <xdr:pic>
      <xdr:nvPicPr>
        <xdr:cNvPr id="295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8974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493</xdr:row>
      <xdr:rowOff>0</xdr:rowOff>
    </xdr:from>
    <xdr:to>
      <xdr:col>3</xdr:col>
      <xdr:colOff>228600</xdr:colOff>
      <xdr:row>493</xdr:row>
      <xdr:rowOff>228600</xdr:rowOff>
    </xdr:to>
    <xdr:pic>
      <xdr:nvPicPr>
        <xdr:cNvPr id="296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046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493</xdr:row>
      <xdr:rowOff>0</xdr:rowOff>
    </xdr:from>
    <xdr:to>
      <xdr:col>6</xdr:col>
      <xdr:colOff>228600</xdr:colOff>
      <xdr:row>493</xdr:row>
      <xdr:rowOff>228600</xdr:rowOff>
    </xdr:to>
    <xdr:pic>
      <xdr:nvPicPr>
        <xdr:cNvPr id="297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004697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500</xdr:row>
      <xdr:rowOff>0</xdr:rowOff>
    </xdr:from>
    <xdr:to>
      <xdr:col>3</xdr:col>
      <xdr:colOff>228600</xdr:colOff>
      <xdr:row>500</xdr:row>
      <xdr:rowOff>228600</xdr:rowOff>
    </xdr:to>
    <xdr:pic>
      <xdr:nvPicPr>
        <xdr:cNvPr id="298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1965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500</xdr:row>
      <xdr:rowOff>0</xdr:rowOff>
    </xdr:from>
    <xdr:to>
      <xdr:col>6</xdr:col>
      <xdr:colOff>228600</xdr:colOff>
      <xdr:row>500</xdr:row>
      <xdr:rowOff>228600</xdr:rowOff>
    </xdr:to>
    <xdr:pic>
      <xdr:nvPicPr>
        <xdr:cNvPr id="299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01965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507</xdr:row>
      <xdr:rowOff>0</xdr:rowOff>
    </xdr:from>
    <xdr:to>
      <xdr:col>3</xdr:col>
      <xdr:colOff>228600</xdr:colOff>
      <xdr:row>507</xdr:row>
      <xdr:rowOff>228600</xdr:rowOff>
    </xdr:to>
    <xdr:pic>
      <xdr:nvPicPr>
        <xdr:cNvPr id="300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3584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507</xdr:row>
      <xdr:rowOff>0</xdr:rowOff>
    </xdr:from>
    <xdr:to>
      <xdr:col>6</xdr:col>
      <xdr:colOff>228600</xdr:colOff>
      <xdr:row>507</xdr:row>
      <xdr:rowOff>228600</xdr:rowOff>
    </xdr:to>
    <xdr:pic>
      <xdr:nvPicPr>
        <xdr:cNvPr id="301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3584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510</xdr:row>
      <xdr:rowOff>0</xdr:rowOff>
    </xdr:from>
    <xdr:to>
      <xdr:col>3</xdr:col>
      <xdr:colOff>228600</xdr:colOff>
      <xdr:row>510</xdr:row>
      <xdr:rowOff>228600</xdr:rowOff>
    </xdr:to>
    <xdr:pic>
      <xdr:nvPicPr>
        <xdr:cNvPr id="302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4193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510</xdr:row>
      <xdr:rowOff>0</xdr:rowOff>
    </xdr:from>
    <xdr:to>
      <xdr:col>6</xdr:col>
      <xdr:colOff>228600</xdr:colOff>
      <xdr:row>510</xdr:row>
      <xdr:rowOff>228600</xdr:rowOff>
    </xdr:to>
    <xdr:pic>
      <xdr:nvPicPr>
        <xdr:cNvPr id="303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4193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513</xdr:row>
      <xdr:rowOff>0</xdr:rowOff>
    </xdr:from>
    <xdr:to>
      <xdr:col>3</xdr:col>
      <xdr:colOff>228600</xdr:colOff>
      <xdr:row>513</xdr:row>
      <xdr:rowOff>228600</xdr:rowOff>
    </xdr:to>
    <xdr:pic>
      <xdr:nvPicPr>
        <xdr:cNvPr id="304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4803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513</xdr:row>
      <xdr:rowOff>0</xdr:rowOff>
    </xdr:from>
    <xdr:to>
      <xdr:col>6</xdr:col>
      <xdr:colOff>228600</xdr:colOff>
      <xdr:row>513</xdr:row>
      <xdr:rowOff>228600</xdr:rowOff>
    </xdr:to>
    <xdr:pic>
      <xdr:nvPicPr>
        <xdr:cNvPr id="305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4803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516</xdr:row>
      <xdr:rowOff>0</xdr:rowOff>
    </xdr:from>
    <xdr:to>
      <xdr:col>3</xdr:col>
      <xdr:colOff>228600</xdr:colOff>
      <xdr:row>516</xdr:row>
      <xdr:rowOff>228600</xdr:rowOff>
    </xdr:to>
    <xdr:pic>
      <xdr:nvPicPr>
        <xdr:cNvPr id="306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5413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516</xdr:row>
      <xdr:rowOff>0</xdr:rowOff>
    </xdr:from>
    <xdr:to>
      <xdr:col>6</xdr:col>
      <xdr:colOff>228600</xdr:colOff>
      <xdr:row>516</xdr:row>
      <xdr:rowOff>228600</xdr:rowOff>
    </xdr:to>
    <xdr:pic>
      <xdr:nvPicPr>
        <xdr:cNvPr id="307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5413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519</xdr:row>
      <xdr:rowOff>0</xdr:rowOff>
    </xdr:from>
    <xdr:to>
      <xdr:col>3</xdr:col>
      <xdr:colOff>228600</xdr:colOff>
      <xdr:row>519</xdr:row>
      <xdr:rowOff>228600</xdr:rowOff>
    </xdr:to>
    <xdr:pic>
      <xdr:nvPicPr>
        <xdr:cNvPr id="308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6022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519</xdr:row>
      <xdr:rowOff>0</xdr:rowOff>
    </xdr:from>
    <xdr:to>
      <xdr:col>6</xdr:col>
      <xdr:colOff>228600</xdr:colOff>
      <xdr:row>519</xdr:row>
      <xdr:rowOff>228600</xdr:rowOff>
    </xdr:to>
    <xdr:pic>
      <xdr:nvPicPr>
        <xdr:cNvPr id="309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6022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522</xdr:row>
      <xdr:rowOff>0</xdr:rowOff>
    </xdr:from>
    <xdr:to>
      <xdr:col>3</xdr:col>
      <xdr:colOff>228600</xdr:colOff>
      <xdr:row>522</xdr:row>
      <xdr:rowOff>228600</xdr:rowOff>
    </xdr:to>
    <xdr:pic>
      <xdr:nvPicPr>
        <xdr:cNvPr id="310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6632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522</xdr:row>
      <xdr:rowOff>0</xdr:rowOff>
    </xdr:from>
    <xdr:to>
      <xdr:col>6</xdr:col>
      <xdr:colOff>228600</xdr:colOff>
      <xdr:row>522</xdr:row>
      <xdr:rowOff>228600</xdr:rowOff>
    </xdr:to>
    <xdr:pic>
      <xdr:nvPicPr>
        <xdr:cNvPr id="311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6632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529</xdr:row>
      <xdr:rowOff>0</xdr:rowOff>
    </xdr:from>
    <xdr:to>
      <xdr:col>3</xdr:col>
      <xdr:colOff>228600</xdr:colOff>
      <xdr:row>529</xdr:row>
      <xdr:rowOff>228600</xdr:rowOff>
    </xdr:to>
    <xdr:pic>
      <xdr:nvPicPr>
        <xdr:cNvPr id="312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812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529</xdr:row>
      <xdr:rowOff>0</xdr:rowOff>
    </xdr:from>
    <xdr:to>
      <xdr:col>6</xdr:col>
      <xdr:colOff>228600</xdr:colOff>
      <xdr:row>529</xdr:row>
      <xdr:rowOff>228600</xdr:rowOff>
    </xdr:to>
    <xdr:pic>
      <xdr:nvPicPr>
        <xdr:cNvPr id="313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812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228600</xdr:colOff>
      <xdr:row>532</xdr:row>
      <xdr:rowOff>228600</xdr:rowOff>
    </xdr:to>
    <xdr:pic>
      <xdr:nvPicPr>
        <xdr:cNvPr id="314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873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532</xdr:row>
      <xdr:rowOff>0</xdr:rowOff>
    </xdr:from>
    <xdr:to>
      <xdr:col>6</xdr:col>
      <xdr:colOff>228600</xdr:colOff>
      <xdr:row>532</xdr:row>
      <xdr:rowOff>228600</xdr:rowOff>
    </xdr:to>
    <xdr:pic>
      <xdr:nvPicPr>
        <xdr:cNvPr id="315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873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535</xdr:row>
      <xdr:rowOff>0</xdr:rowOff>
    </xdr:from>
    <xdr:to>
      <xdr:col>3</xdr:col>
      <xdr:colOff>228600</xdr:colOff>
      <xdr:row>535</xdr:row>
      <xdr:rowOff>228600</xdr:rowOff>
    </xdr:to>
    <xdr:pic>
      <xdr:nvPicPr>
        <xdr:cNvPr id="316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934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535</xdr:row>
      <xdr:rowOff>0</xdr:rowOff>
    </xdr:from>
    <xdr:to>
      <xdr:col>6</xdr:col>
      <xdr:colOff>228600</xdr:colOff>
      <xdr:row>535</xdr:row>
      <xdr:rowOff>228600</xdr:rowOff>
    </xdr:to>
    <xdr:pic>
      <xdr:nvPicPr>
        <xdr:cNvPr id="317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34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542</xdr:row>
      <xdr:rowOff>0</xdr:rowOff>
    </xdr:from>
    <xdr:to>
      <xdr:col>3</xdr:col>
      <xdr:colOff>228600</xdr:colOff>
      <xdr:row>542</xdr:row>
      <xdr:rowOff>228600</xdr:rowOff>
    </xdr:to>
    <xdr:pic>
      <xdr:nvPicPr>
        <xdr:cNvPr id="318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084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542</xdr:row>
      <xdr:rowOff>0</xdr:rowOff>
    </xdr:from>
    <xdr:to>
      <xdr:col>6</xdr:col>
      <xdr:colOff>228600</xdr:colOff>
      <xdr:row>542</xdr:row>
      <xdr:rowOff>228600</xdr:rowOff>
    </xdr:to>
    <xdr:pic>
      <xdr:nvPicPr>
        <xdr:cNvPr id="319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0842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545</xdr:row>
      <xdr:rowOff>0</xdr:rowOff>
    </xdr:from>
    <xdr:to>
      <xdr:col>3</xdr:col>
      <xdr:colOff>228600</xdr:colOff>
      <xdr:row>545</xdr:row>
      <xdr:rowOff>228600</xdr:rowOff>
    </xdr:to>
    <xdr:pic>
      <xdr:nvPicPr>
        <xdr:cNvPr id="320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145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545</xdr:row>
      <xdr:rowOff>0</xdr:rowOff>
    </xdr:from>
    <xdr:to>
      <xdr:col>6</xdr:col>
      <xdr:colOff>228600</xdr:colOff>
      <xdr:row>545</xdr:row>
      <xdr:rowOff>228600</xdr:rowOff>
    </xdr:to>
    <xdr:pic>
      <xdr:nvPicPr>
        <xdr:cNvPr id="32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14520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228600</xdr:colOff>
      <xdr:row>548</xdr:row>
      <xdr:rowOff>228600</xdr:rowOff>
    </xdr:to>
    <xdr:pic>
      <xdr:nvPicPr>
        <xdr:cNvPr id="322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206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548</xdr:row>
      <xdr:rowOff>0</xdr:rowOff>
    </xdr:from>
    <xdr:to>
      <xdr:col>6</xdr:col>
      <xdr:colOff>228600</xdr:colOff>
      <xdr:row>548</xdr:row>
      <xdr:rowOff>228600</xdr:rowOff>
    </xdr:to>
    <xdr:pic>
      <xdr:nvPicPr>
        <xdr:cNvPr id="323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20616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551</xdr:row>
      <xdr:rowOff>0</xdr:rowOff>
    </xdr:from>
    <xdr:to>
      <xdr:col>3</xdr:col>
      <xdr:colOff>228600</xdr:colOff>
      <xdr:row>551</xdr:row>
      <xdr:rowOff>228600</xdr:rowOff>
    </xdr:to>
    <xdr:pic>
      <xdr:nvPicPr>
        <xdr:cNvPr id="324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267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551</xdr:row>
      <xdr:rowOff>0</xdr:rowOff>
    </xdr:from>
    <xdr:to>
      <xdr:col>6</xdr:col>
      <xdr:colOff>228600</xdr:colOff>
      <xdr:row>551</xdr:row>
      <xdr:rowOff>228600</xdr:rowOff>
    </xdr:to>
    <xdr:pic>
      <xdr:nvPicPr>
        <xdr:cNvPr id="325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26712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558</xdr:row>
      <xdr:rowOff>0</xdr:rowOff>
    </xdr:from>
    <xdr:to>
      <xdr:col>3</xdr:col>
      <xdr:colOff>228600</xdr:colOff>
      <xdr:row>558</xdr:row>
      <xdr:rowOff>228600</xdr:rowOff>
    </xdr:to>
    <xdr:pic>
      <xdr:nvPicPr>
        <xdr:cNvPr id="328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4166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558</xdr:row>
      <xdr:rowOff>0</xdr:rowOff>
    </xdr:from>
    <xdr:to>
      <xdr:col>6</xdr:col>
      <xdr:colOff>228600</xdr:colOff>
      <xdr:row>558</xdr:row>
      <xdr:rowOff>228600</xdr:rowOff>
    </xdr:to>
    <xdr:pic>
      <xdr:nvPicPr>
        <xdr:cNvPr id="329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41666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561</xdr:row>
      <xdr:rowOff>0</xdr:rowOff>
    </xdr:from>
    <xdr:to>
      <xdr:col>3</xdr:col>
      <xdr:colOff>228600</xdr:colOff>
      <xdr:row>561</xdr:row>
      <xdr:rowOff>228600</xdr:rowOff>
    </xdr:to>
    <xdr:pic>
      <xdr:nvPicPr>
        <xdr:cNvPr id="330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4776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561</xdr:row>
      <xdr:rowOff>0</xdr:rowOff>
    </xdr:from>
    <xdr:to>
      <xdr:col>6</xdr:col>
      <xdr:colOff>228600</xdr:colOff>
      <xdr:row>561</xdr:row>
      <xdr:rowOff>228600</xdr:rowOff>
    </xdr:to>
    <xdr:pic>
      <xdr:nvPicPr>
        <xdr:cNvPr id="331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47762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568</xdr:row>
      <xdr:rowOff>0</xdr:rowOff>
    </xdr:from>
    <xdr:to>
      <xdr:col>3</xdr:col>
      <xdr:colOff>228600</xdr:colOff>
      <xdr:row>568</xdr:row>
      <xdr:rowOff>228600</xdr:rowOff>
    </xdr:to>
    <xdr:pic>
      <xdr:nvPicPr>
        <xdr:cNvPr id="332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627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568</xdr:row>
      <xdr:rowOff>0</xdr:rowOff>
    </xdr:from>
    <xdr:to>
      <xdr:col>6</xdr:col>
      <xdr:colOff>228600</xdr:colOff>
      <xdr:row>568</xdr:row>
      <xdr:rowOff>228600</xdr:rowOff>
    </xdr:to>
    <xdr:pic>
      <xdr:nvPicPr>
        <xdr:cNvPr id="333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6271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574</xdr:row>
      <xdr:rowOff>0</xdr:rowOff>
    </xdr:from>
    <xdr:to>
      <xdr:col>3</xdr:col>
      <xdr:colOff>228600</xdr:colOff>
      <xdr:row>574</xdr:row>
      <xdr:rowOff>228600</xdr:rowOff>
    </xdr:to>
    <xdr:pic>
      <xdr:nvPicPr>
        <xdr:cNvPr id="334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7452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574</xdr:row>
      <xdr:rowOff>0</xdr:rowOff>
    </xdr:from>
    <xdr:to>
      <xdr:col>6</xdr:col>
      <xdr:colOff>228600</xdr:colOff>
      <xdr:row>574</xdr:row>
      <xdr:rowOff>228600</xdr:rowOff>
    </xdr:to>
    <xdr:pic>
      <xdr:nvPicPr>
        <xdr:cNvPr id="335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7452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28575</xdr:colOff>
      <xdr:row>448</xdr:row>
      <xdr:rowOff>0</xdr:rowOff>
    </xdr:from>
    <xdr:to>
      <xdr:col>3</xdr:col>
      <xdr:colOff>200025</xdr:colOff>
      <xdr:row>449</xdr:row>
      <xdr:rowOff>0</xdr:rowOff>
    </xdr:to>
    <xdr:pic>
      <xdr:nvPicPr>
        <xdr:cNvPr id="336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1144725"/>
          <a:ext cx="219075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190500</xdr:colOff>
      <xdr:row>448</xdr:row>
      <xdr:rowOff>0</xdr:rowOff>
    </xdr:from>
    <xdr:to>
      <xdr:col>8</xdr:col>
      <xdr:colOff>123825</xdr:colOff>
      <xdr:row>449</xdr:row>
      <xdr:rowOff>0</xdr:rowOff>
    </xdr:to>
    <xdr:pic>
      <xdr:nvPicPr>
        <xdr:cNvPr id="337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91144725"/>
          <a:ext cx="20955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228600</xdr:colOff>
      <xdr:row>571</xdr:row>
      <xdr:rowOff>190500</xdr:rowOff>
    </xdr:to>
    <xdr:pic>
      <xdr:nvPicPr>
        <xdr:cNvPr id="338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6881275"/>
          <a:ext cx="228600" cy="190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571</xdr:row>
      <xdr:rowOff>0</xdr:rowOff>
    </xdr:from>
    <xdr:to>
      <xdr:col>6</xdr:col>
      <xdr:colOff>228600</xdr:colOff>
      <xdr:row>571</xdr:row>
      <xdr:rowOff>190500</xdr:rowOff>
    </xdr:to>
    <xdr:pic>
      <xdr:nvPicPr>
        <xdr:cNvPr id="339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6881275"/>
          <a:ext cx="228600" cy="190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9"/>
  <sheetViews>
    <sheetView showGridLines="0" tabSelected="1" zoomScale="70" zoomScaleNormal="70" workbookViewId="0" topLeftCell="A1">
      <pane ySplit="7" topLeftCell="A533" activePane="bottomLeft" state="frozen"/>
      <selection pane="bottomLeft" activeCell="A2" sqref="A2:L2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9" width="14.57421875" style="0" customWidth="1"/>
    <col min="10" max="10" width="12.57421875" style="0" customWidth="1"/>
    <col min="11" max="11" width="14.28125" style="0" customWidth="1"/>
    <col min="12" max="12" width="14.421875" style="0" customWidth="1"/>
    <col min="13" max="13" width="9.140625" style="0" hidden="1" customWidth="1"/>
  </cols>
  <sheetData>
    <row r="1" spans="1:12" ht="1.0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" customHeight="1">
      <c r="A2" s="60" t="s">
        <v>384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.0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1" customHeight="1">
      <c r="A4" s="61" t="s">
        <v>385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4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20" customFormat="1" ht="29.25" customHeight="1">
      <c r="A6" s="18" t="s">
        <v>0</v>
      </c>
      <c r="B6" s="19" t="s">
        <v>1</v>
      </c>
      <c r="C6" s="47" t="s">
        <v>2</v>
      </c>
      <c r="D6" s="48"/>
      <c r="E6" s="48"/>
      <c r="F6" s="47" t="s">
        <v>3</v>
      </c>
      <c r="G6" s="48"/>
      <c r="H6" s="48"/>
      <c r="I6" s="21" t="s">
        <v>4</v>
      </c>
      <c r="J6" s="21" t="s">
        <v>5</v>
      </c>
      <c r="K6" s="21" t="s">
        <v>6</v>
      </c>
      <c r="L6" s="22" t="s">
        <v>7</v>
      </c>
    </row>
    <row r="7" spans="1:12" ht="3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8" customHeight="1">
      <c r="A8" s="56" t="s">
        <v>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12" ht="15">
      <c r="A9" s="24" t="s">
        <v>9</v>
      </c>
      <c r="B9" s="27" t="s">
        <v>10</v>
      </c>
      <c r="C9" s="4"/>
      <c r="D9" s="5"/>
      <c r="E9" s="6"/>
      <c r="F9" s="4"/>
      <c r="G9" s="5"/>
      <c r="H9" s="6"/>
      <c r="I9" s="30">
        <v>-200000</v>
      </c>
      <c r="J9" s="30">
        <v>0</v>
      </c>
      <c r="K9" s="30">
        <v>0</v>
      </c>
      <c r="L9" s="31">
        <f>SUM(I9:K11)</f>
        <v>-200000</v>
      </c>
    </row>
    <row r="10" spans="1:12" ht="18" customHeight="1">
      <c r="A10" s="25"/>
      <c r="B10" s="28"/>
      <c r="C10" s="7"/>
      <c r="D10" s="8"/>
      <c r="E10" s="9"/>
      <c r="F10" s="7"/>
      <c r="G10" s="8"/>
      <c r="H10" s="9"/>
      <c r="I10" s="28"/>
      <c r="J10" s="28"/>
      <c r="K10" s="28"/>
      <c r="L10" s="32"/>
    </row>
    <row r="11" spans="1:12" ht="15">
      <c r="A11" s="26"/>
      <c r="B11" s="29"/>
      <c r="C11" s="10"/>
      <c r="D11" s="11"/>
      <c r="E11" s="12"/>
      <c r="F11" s="10"/>
      <c r="G11" s="11"/>
      <c r="H11" s="12"/>
      <c r="I11" s="29"/>
      <c r="J11" s="29"/>
      <c r="K11" s="29"/>
      <c r="L11" s="33"/>
    </row>
    <row r="12" spans="1:12" ht="15">
      <c r="A12" s="24" t="s">
        <v>11</v>
      </c>
      <c r="B12" s="27" t="s">
        <v>12</v>
      </c>
      <c r="C12" s="4"/>
      <c r="D12" s="5"/>
      <c r="E12" s="6"/>
      <c r="F12" s="4"/>
      <c r="G12" s="5"/>
      <c r="H12" s="6"/>
      <c r="I12" s="30">
        <v>-9285013</v>
      </c>
      <c r="J12" s="30">
        <v>0</v>
      </c>
      <c r="K12" s="30">
        <v>0</v>
      </c>
      <c r="L12" s="31">
        <f aca="true" t="shared" si="0" ref="L12">SUM(I12:K14)</f>
        <v>-9285013</v>
      </c>
    </row>
    <row r="13" spans="1:12" ht="18" customHeight="1">
      <c r="A13" s="25"/>
      <c r="B13" s="28"/>
      <c r="C13" s="7"/>
      <c r="D13" s="8"/>
      <c r="E13" s="9"/>
      <c r="F13" s="7"/>
      <c r="G13" s="8"/>
      <c r="H13" s="9"/>
      <c r="I13" s="28"/>
      <c r="J13" s="28"/>
      <c r="K13" s="28"/>
      <c r="L13" s="32"/>
    </row>
    <row r="14" spans="1:12" ht="15">
      <c r="A14" s="26"/>
      <c r="B14" s="29"/>
      <c r="C14" s="10"/>
      <c r="D14" s="11"/>
      <c r="E14" s="12"/>
      <c r="F14" s="10"/>
      <c r="G14" s="11"/>
      <c r="H14" s="12"/>
      <c r="I14" s="29"/>
      <c r="J14" s="29"/>
      <c r="K14" s="29"/>
      <c r="L14" s="33"/>
    </row>
    <row r="15" spans="1:12" ht="15">
      <c r="A15" s="24" t="s">
        <v>13</v>
      </c>
      <c r="B15" s="27" t="s">
        <v>14</v>
      </c>
      <c r="C15" s="4"/>
      <c r="D15" s="5"/>
      <c r="E15" s="6"/>
      <c r="F15" s="4"/>
      <c r="G15" s="5"/>
      <c r="H15" s="6"/>
      <c r="I15" s="30">
        <v>-3946</v>
      </c>
      <c r="J15" s="30">
        <v>0</v>
      </c>
      <c r="K15" s="30">
        <v>0</v>
      </c>
      <c r="L15" s="31">
        <f aca="true" t="shared" si="1" ref="L15">SUM(I15:K17)</f>
        <v>-3946</v>
      </c>
    </row>
    <row r="16" spans="1:12" ht="18" customHeight="1">
      <c r="A16" s="25"/>
      <c r="B16" s="28"/>
      <c r="C16" s="7"/>
      <c r="D16" s="8"/>
      <c r="E16" s="9"/>
      <c r="F16" s="7"/>
      <c r="G16" s="8"/>
      <c r="H16" s="9"/>
      <c r="I16" s="28"/>
      <c r="J16" s="28"/>
      <c r="K16" s="28"/>
      <c r="L16" s="32"/>
    </row>
    <row r="17" spans="1:12" ht="15">
      <c r="A17" s="26"/>
      <c r="B17" s="29"/>
      <c r="C17" s="10"/>
      <c r="D17" s="11"/>
      <c r="E17" s="12"/>
      <c r="F17" s="10"/>
      <c r="G17" s="11"/>
      <c r="H17" s="12"/>
      <c r="I17" s="29"/>
      <c r="J17" s="29"/>
      <c r="K17" s="29"/>
      <c r="L17" s="33"/>
    </row>
    <row r="18" spans="1:12" ht="15">
      <c r="A18" s="24" t="s">
        <v>15</v>
      </c>
      <c r="B18" s="27" t="s">
        <v>16</v>
      </c>
      <c r="C18" s="4"/>
      <c r="D18" s="5"/>
      <c r="E18" s="6"/>
      <c r="F18" s="4"/>
      <c r="G18" s="5"/>
      <c r="H18" s="6"/>
      <c r="I18" s="30">
        <v>-41295</v>
      </c>
      <c r="J18" s="30">
        <v>0</v>
      </c>
      <c r="K18" s="30">
        <v>0</v>
      </c>
      <c r="L18" s="31">
        <f aca="true" t="shared" si="2" ref="L18">SUM(I18:K20)</f>
        <v>-41295</v>
      </c>
    </row>
    <row r="19" spans="1:12" ht="18" customHeight="1">
      <c r="A19" s="25"/>
      <c r="B19" s="28"/>
      <c r="C19" s="7"/>
      <c r="D19" s="8"/>
      <c r="E19" s="9"/>
      <c r="F19" s="7"/>
      <c r="G19" s="8"/>
      <c r="H19" s="9"/>
      <c r="I19" s="28"/>
      <c r="J19" s="28"/>
      <c r="K19" s="28"/>
      <c r="L19" s="32"/>
    </row>
    <row r="20" spans="1:12" ht="15">
      <c r="A20" s="26"/>
      <c r="B20" s="29"/>
      <c r="C20" s="10"/>
      <c r="D20" s="11"/>
      <c r="E20" s="12"/>
      <c r="F20" s="10"/>
      <c r="G20" s="11"/>
      <c r="H20" s="12"/>
      <c r="I20" s="29"/>
      <c r="J20" s="29"/>
      <c r="K20" s="29"/>
      <c r="L20" s="33"/>
    </row>
    <row r="21" spans="1:12" ht="15">
      <c r="A21" s="24" t="s">
        <v>17</v>
      </c>
      <c r="B21" s="27" t="s">
        <v>18</v>
      </c>
      <c r="C21" s="4"/>
      <c r="D21" s="5"/>
      <c r="E21" s="6"/>
      <c r="F21" s="4"/>
      <c r="G21" s="5"/>
      <c r="H21" s="6"/>
      <c r="I21" s="30">
        <v>500000</v>
      </c>
      <c r="J21" s="30">
        <v>0</v>
      </c>
      <c r="K21" s="30">
        <v>0</v>
      </c>
      <c r="L21" s="31">
        <f aca="true" t="shared" si="3" ref="L21">SUM(I21:K23)</f>
        <v>500000</v>
      </c>
    </row>
    <row r="22" spans="1:12" ht="18" customHeight="1">
      <c r="A22" s="25"/>
      <c r="B22" s="28"/>
      <c r="C22" s="7"/>
      <c r="D22" s="8"/>
      <c r="E22" s="9"/>
      <c r="F22" s="7"/>
      <c r="G22" s="8"/>
      <c r="H22" s="9"/>
      <c r="I22" s="28"/>
      <c r="J22" s="28"/>
      <c r="K22" s="28"/>
      <c r="L22" s="32"/>
    </row>
    <row r="23" spans="1:12" ht="15">
      <c r="A23" s="26"/>
      <c r="B23" s="29"/>
      <c r="C23" s="10"/>
      <c r="D23" s="11"/>
      <c r="E23" s="12"/>
      <c r="F23" s="10"/>
      <c r="G23" s="11"/>
      <c r="H23" s="12"/>
      <c r="I23" s="29"/>
      <c r="J23" s="29"/>
      <c r="K23" s="29"/>
      <c r="L23" s="33"/>
    </row>
    <row r="24" spans="1:12" ht="15">
      <c r="A24" s="24" t="s">
        <v>19</v>
      </c>
      <c r="B24" s="27" t="s">
        <v>20</v>
      </c>
      <c r="C24" s="4"/>
      <c r="D24" s="5"/>
      <c r="E24" s="6"/>
      <c r="F24" s="4"/>
      <c r="G24" s="5"/>
      <c r="H24" s="6"/>
      <c r="I24" s="30">
        <v>-100000</v>
      </c>
      <c r="J24" s="30">
        <v>0</v>
      </c>
      <c r="K24" s="30">
        <v>0</v>
      </c>
      <c r="L24" s="31">
        <f aca="true" t="shared" si="4" ref="L24">SUM(I24:K26)</f>
        <v>-100000</v>
      </c>
    </row>
    <row r="25" spans="1:12" ht="18" customHeight="1">
      <c r="A25" s="25"/>
      <c r="B25" s="28"/>
      <c r="C25" s="7"/>
      <c r="D25" s="8"/>
      <c r="E25" s="9"/>
      <c r="F25" s="7"/>
      <c r="G25" s="8"/>
      <c r="H25" s="9"/>
      <c r="I25" s="28"/>
      <c r="J25" s="28"/>
      <c r="K25" s="28"/>
      <c r="L25" s="32"/>
    </row>
    <row r="26" spans="1:12" ht="15">
      <c r="A26" s="26"/>
      <c r="B26" s="29"/>
      <c r="C26" s="10"/>
      <c r="D26" s="11"/>
      <c r="E26" s="12"/>
      <c r="F26" s="10"/>
      <c r="G26" s="11"/>
      <c r="H26" s="12"/>
      <c r="I26" s="29"/>
      <c r="J26" s="29"/>
      <c r="K26" s="29"/>
      <c r="L26" s="33"/>
    </row>
    <row r="27" spans="1:12" ht="15">
      <c r="A27" s="24" t="s">
        <v>21</v>
      </c>
      <c r="B27" s="27" t="s">
        <v>22</v>
      </c>
      <c r="C27" s="4"/>
      <c r="D27" s="5"/>
      <c r="E27" s="6"/>
      <c r="F27" s="4"/>
      <c r="G27" s="5"/>
      <c r="H27" s="6"/>
      <c r="I27" s="30">
        <v>15224</v>
      </c>
      <c r="J27" s="30">
        <v>0</v>
      </c>
      <c r="K27" s="30">
        <v>0</v>
      </c>
      <c r="L27" s="31">
        <f aca="true" t="shared" si="5" ref="L27">SUM(I27:K29)</f>
        <v>15224</v>
      </c>
    </row>
    <row r="28" spans="1:12" ht="18" customHeight="1">
      <c r="A28" s="25"/>
      <c r="B28" s="28"/>
      <c r="C28" s="7"/>
      <c r="D28" s="8"/>
      <c r="E28" s="9"/>
      <c r="F28" s="7"/>
      <c r="G28" s="8"/>
      <c r="H28" s="9"/>
      <c r="I28" s="28"/>
      <c r="J28" s="28"/>
      <c r="K28" s="28"/>
      <c r="L28" s="32"/>
    </row>
    <row r="29" spans="1:12" ht="15">
      <c r="A29" s="26"/>
      <c r="B29" s="29"/>
      <c r="C29" s="10"/>
      <c r="D29" s="11"/>
      <c r="E29" s="12"/>
      <c r="F29" s="10"/>
      <c r="G29" s="11"/>
      <c r="H29" s="12"/>
      <c r="I29" s="29"/>
      <c r="J29" s="29"/>
      <c r="K29" s="29"/>
      <c r="L29" s="33"/>
    </row>
    <row r="30" spans="1:12" ht="15">
      <c r="A30" s="24" t="s">
        <v>23</v>
      </c>
      <c r="B30" s="27" t="s">
        <v>24</v>
      </c>
      <c r="C30" s="4"/>
      <c r="D30" s="5"/>
      <c r="E30" s="6"/>
      <c r="F30" s="4"/>
      <c r="G30" s="5"/>
      <c r="H30" s="6"/>
      <c r="I30" s="30">
        <v>-250000</v>
      </c>
      <c r="J30" s="30">
        <v>0</v>
      </c>
      <c r="K30" s="30">
        <v>0</v>
      </c>
      <c r="L30" s="31">
        <f aca="true" t="shared" si="6" ref="L30">SUM(I30:K32)</f>
        <v>-250000</v>
      </c>
    </row>
    <row r="31" spans="1:12" ht="18" customHeight="1">
      <c r="A31" s="25"/>
      <c r="B31" s="28"/>
      <c r="C31" s="7"/>
      <c r="D31" s="8"/>
      <c r="E31" s="9"/>
      <c r="F31" s="7"/>
      <c r="G31" s="8"/>
      <c r="H31" s="9"/>
      <c r="I31" s="28"/>
      <c r="J31" s="28"/>
      <c r="K31" s="28"/>
      <c r="L31" s="32"/>
    </row>
    <row r="32" spans="1:12" ht="15">
      <c r="A32" s="26"/>
      <c r="B32" s="29"/>
      <c r="C32" s="10"/>
      <c r="D32" s="11"/>
      <c r="E32" s="12"/>
      <c r="F32" s="10"/>
      <c r="G32" s="11"/>
      <c r="H32" s="12"/>
      <c r="I32" s="29"/>
      <c r="J32" s="29"/>
      <c r="K32" s="29"/>
      <c r="L32" s="33"/>
    </row>
    <row r="33" spans="1:12" ht="15">
      <c r="A33" s="24" t="s">
        <v>25</v>
      </c>
      <c r="B33" s="27" t="s">
        <v>26</v>
      </c>
      <c r="C33" s="4"/>
      <c r="D33" s="5"/>
      <c r="E33" s="6"/>
      <c r="F33" s="4"/>
      <c r="G33" s="5"/>
      <c r="H33" s="6"/>
      <c r="I33" s="30">
        <v>-161500</v>
      </c>
      <c r="J33" s="30">
        <v>0</v>
      </c>
      <c r="K33" s="30">
        <v>0</v>
      </c>
      <c r="L33" s="31">
        <f aca="true" t="shared" si="7" ref="L33">SUM(I33:K35)</f>
        <v>-161500</v>
      </c>
    </row>
    <row r="34" spans="1:12" ht="18" customHeight="1">
      <c r="A34" s="25"/>
      <c r="B34" s="28"/>
      <c r="C34" s="7"/>
      <c r="D34" s="8"/>
      <c r="E34" s="9"/>
      <c r="F34" s="7"/>
      <c r="G34" s="8"/>
      <c r="H34" s="9"/>
      <c r="I34" s="28"/>
      <c r="J34" s="28"/>
      <c r="K34" s="28"/>
      <c r="L34" s="32"/>
    </row>
    <row r="35" spans="1:12" ht="15">
      <c r="A35" s="26"/>
      <c r="B35" s="29"/>
      <c r="C35" s="10"/>
      <c r="D35" s="11"/>
      <c r="E35" s="12"/>
      <c r="F35" s="10"/>
      <c r="G35" s="11"/>
      <c r="H35" s="12"/>
      <c r="I35" s="29"/>
      <c r="J35" s="29"/>
      <c r="K35" s="29"/>
      <c r="L35" s="33"/>
    </row>
    <row r="36" spans="1:12" ht="15">
      <c r="A36" s="24" t="s">
        <v>27</v>
      </c>
      <c r="B36" s="27" t="s">
        <v>28</v>
      </c>
      <c r="C36" s="4"/>
      <c r="D36" s="5"/>
      <c r="E36" s="6"/>
      <c r="F36" s="4"/>
      <c r="G36" s="5"/>
      <c r="H36" s="6"/>
      <c r="I36" s="30">
        <v>-10276</v>
      </c>
      <c r="J36" s="30">
        <v>0</v>
      </c>
      <c r="K36" s="30">
        <v>0</v>
      </c>
      <c r="L36" s="31">
        <f aca="true" t="shared" si="8" ref="L36">SUM(I36:K38)</f>
        <v>-10276</v>
      </c>
    </row>
    <row r="37" spans="1:12" ht="18" customHeight="1">
      <c r="A37" s="25"/>
      <c r="B37" s="28"/>
      <c r="C37" s="7"/>
      <c r="D37" s="8"/>
      <c r="E37" s="9"/>
      <c r="F37" s="7"/>
      <c r="G37" s="8"/>
      <c r="H37" s="9"/>
      <c r="I37" s="28"/>
      <c r="J37" s="28"/>
      <c r="K37" s="28"/>
      <c r="L37" s="32"/>
    </row>
    <row r="38" spans="1:12" ht="15">
      <c r="A38" s="26"/>
      <c r="B38" s="29"/>
      <c r="C38" s="10"/>
      <c r="D38" s="11"/>
      <c r="E38" s="12"/>
      <c r="F38" s="10"/>
      <c r="G38" s="11"/>
      <c r="H38" s="12"/>
      <c r="I38" s="29"/>
      <c r="J38" s="29"/>
      <c r="K38" s="29"/>
      <c r="L38" s="33"/>
    </row>
    <row r="39" spans="1:12" ht="15">
      <c r="A39" s="24" t="s">
        <v>29</v>
      </c>
      <c r="B39" s="27" t="s">
        <v>30</v>
      </c>
      <c r="C39" s="4"/>
      <c r="D39" s="5"/>
      <c r="E39" s="6"/>
      <c r="F39" s="4"/>
      <c r="G39" s="5"/>
      <c r="H39" s="6"/>
      <c r="I39" s="30">
        <v>-500000</v>
      </c>
      <c r="J39" s="30">
        <v>0</v>
      </c>
      <c r="K39" s="30">
        <v>0</v>
      </c>
      <c r="L39" s="31">
        <f aca="true" t="shared" si="9" ref="L39">SUM(I39:K41)</f>
        <v>-500000</v>
      </c>
    </row>
    <row r="40" spans="1:12" ht="18" customHeight="1">
      <c r="A40" s="25"/>
      <c r="B40" s="28"/>
      <c r="C40" s="7"/>
      <c r="D40" s="8"/>
      <c r="E40" s="9"/>
      <c r="F40" s="7"/>
      <c r="G40" s="8"/>
      <c r="H40" s="9"/>
      <c r="I40" s="28"/>
      <c r="J40" s="28"/>
      <c r="K40" s="28"/>
      <c r="L40" s="32"/>
    </row>
    <row r="41" spans="1:12" ht="15">
      <c r="A41" s="26"/>
      <c r="B41" s="29"/>
      <c r="C41" s="10"/>
      <c r="D41" s="11"/>
      <c r="E41" s="12"/>
      <c r="F41" s="10"/>
      <c r="G41" s="11"/>
      <c r="H41" s="12"/>
      <c r="I41" s="29"/>
      <c r="J41" s="29"/>
      <c r="K41" s="29"/>
      <c r="L41" s="33"/>
    </row>
    <row r="42" spans="1:12" ht="15">
      <c r="A42" s="24" t="s">
        <v>31</v>
      </c>
      <c r="B42" s="27" t="s">
        <v>32</v>
      </c>
      <c r="C42" s="4"/>
      <c r="D42" s="5"/>
      <c r="E42" s="6"/>
      <c r="F42" s="4"/>
      <c r="G42" s="5"/>
      <c r="H42" s="6"/>
      <c r="I42" s="30">
        <v>100000</v>
      </c>
      <c r="J42" s="30">
        <v>0</v>
      </c>
      <c r="K42" s="30">
        <v>0</v>
      </c>
      <c r="L42" s="31">
        <f aca="true" t="shared" si="10" ref="L42">SUM(I42:K44)</f>
        <v>100000</v>
      </c>
    </row>
    <row r="43" spans="1:12" ht="18" customHeight="1">
      <c r="A43" s="25"/>
      <c r="B43" s="28"/>
      <c r="C43" s="7"/>
      <c r="D43" s="8"/>
      <c r="E43" s="9"/>
      <c r="F43" s="7"/>
      <c r="G43" s="8"/>
      <c r="H43" s="9"/>
      <c r="I43" s="28"/>
      <c r="J43" s="28"/>
      <c r="K43" s="28"/>
      <c r="L43" s="32"/>
    </row>
    <row r="44" spans="1:12" ht="15">
      <c r="A44" s="26"/>
      <c r="B44" s="29"/>
      <c r="C44" s="10"/>
      <c r="D44" s="11"/>
      <c r="E44" s="12"/>
      <c r="F44" s="10"/>
      <c r="G44" s="11"/>
      <c r="H44" s="12"/>
      <c r="I44" s="29"/>
      <c r="J44" s="29"/>
      <c r="K44" s="29"/>
      <c r="L44" s="33"/>
    </row>
    <row r="45" spans="1:12" ht="15">
      <c r="A45" s="24" t="s">
        <v>33</v>
      </c>
      <c r="B45" s="27" t="s">
        <v>34</v>
      </c>
      <c r="C45" s="4"/>
      <c r="D45" s="5"/>
      <c r="E45" s="6"/>
      <c r="F45" s="4"/>
      <c r="G45" s="5"/>
      <c r="H45" s="6"/>
      <c r="I45" s="30">
        <v>0</v>
      </c>
      <c r="J45" s="30">
        <v>0</v>
      </c>
      <c r="K45" s="30">
        <v>0</v>
      </c>
      <c r="L45" s="31">
        <f aca="true" t="shared" si="11" ref="L45">SUM(I45:K47)</f>
        <v>0</v>
      </c>
    </row>
    <row r="46" spans="1:12" ht="18" customHeight="1">
      <c r="A46" s="25"/>
      <c r="B46" s="28"/>
      <c r="C46" s="7"/>
      <c r="D46" s="8"/>
      <c r="E46" s="9"/>
      <c r="F46" s="7"/>
      <c r="G46" s="8"/>
      <c r="H46" s="9"/>
      <c r="I46" s="28"/>
      <c r="J46" s="28"/>
      <c r="K46" s="28"/>
      <c r="L46" s="32"/>
    </row>
    <row r="47" spans="1:12" ht="15">
      <c r="A47" s="26"/>
      <c r="B47" s="29"/>
      <c r="C47" s="10"/>
      <c r="D47" s="11"/>
      <c r="E47" s="12"/>
      <c r="F47" s="10"/>
      <c r="G47" s="11"/>
      <c r="H47" s="12"/>
      <c r="I47" s="29"/>
      <c r="J47" s="29"/>
      <c r="K47" s="29"/>
      <c r="L47" s="33"/>
    </row>
    <row r="48" spans="1:12" ht="15">
      <c r="A48" s="24" t="s">
        <v>35</v>
      </c>
      <c r="B48" s="27" t="s">
        <v>36</v>
      </c>
      <c r="C48" s="4"/>
      <c r="D48" s="5"/>
      <c r="E48" s="6"/>
      <c r="F48" s="4"/>
      <c r="G48" s="5"/>
      <c r="H48" s="6"/>
      <c r="I48" s="30">
        <v>-837586</v>
      </c>
      <c r="J48" s="30">
        <v>0</v>
      </c>
      <c r="K48" s="30">
        <v>0</v>
      </c>
      <c r="L48" s="31">
        <f aca="true" t="shared" si="12" ref="L48">SUM(I48:K50)</f>
        <v>-837586</v>
      </c>
    </row>
    <row r="49" spans="1:12" ht="18" customHeight="1">
      <c r="A49" s="25"/>
      <c r="B49" s="28"/>
      <c r="C49" s="7"/>
      <c r="D49" s="8"/>
      <c r="E49" s="9"/>
      <c r="F49" s="7"/>
      <c r="G49" s="8"/>
      <c r="H49" s="9"/>
      <c r="I49" s="28"/>
      <c r="J49" s="28"/>
      <c r="K49" s="28"/>
      <c r="L49" s="32"/>
    </row>
    <row r="50" spans="1:12" ht="15">
      <c r="A50" s="26"/>
      <c r="B50" s="29"/>
      <c r="C50" s="10"/>
      <c r="D50" s="11"/>
      <c r="E50" s="12"/>
      <c r="F50" s="10"/>
      <c r="G50" s="11"/>
      <c r="H50" s="12"/>
      <c r="I50" s="29"/>
      <c r="J50" s="29"/>
      <c r="K50" s="29"/>
      <c r="L50" s="33"/>
    </row>
    <row r="51" spans="1:12" ht="15">
      <c r="A51" s="24" t="s">
        <v>37</v>
      </c>
      <c r="B51" s="27" t="s">
        <v>38</v>
      </c>
      <c r="C51" s="4"/>
      <c r="D51" s="5"/>
      <c r="E51" s="6"/>
      <c r="F51" s="4"/>
      <c r="G51" s="5"/>
      <c r="H51" s="6"/>
      <c r="I51" s="30">
        <v>-2000000</v>
      </c>
      <c r="J51" s="30">
        <v>0</v>
      </c>
      <c r="K51" s="30">
        <v>0</v>
      </c>
      <c r="L51" s="31">
        <f aca="true" t="shared" si="13" ref="L51">SUM(I51:K53)</f>
        <v>-2000000</v>
      </c>
    </row>
    <row r="52" spans="1:12" ht="18" customHeight="1">
      <c r="A52" s="25"/>
      <c r="B52" s="28"/>
      <c r="C52" s="7"/>
      <c r="D52" s="8"/>
      <c r="E52" s="9"/>
      <c r="F52" s="7"/>
      <c r="G52" s="8"/>
      <c r="H52" s="9"/>
      <c r="I52" s="28"/>
      <c r="J52" s="28"/>
      <c r="K52" s="28"/>
      <c r="L52" s="32"/>
    </row>
    <row r="53" spans="1:12" ht="15">
      <c r="A53" s="26"/>
      <c r="B53" s="29"/>
      <c r="C53" s="10"/>
      <c r="D53" s="11"/>
      <c r="E53" s="12"/>
      <c r="F53" s="10"/>
      <c r="G53" s="11"/>
      <c r="H53" s="12"/>
      <c r="I53" s="29"/>
      <c r="J53" s="29"/>
      <c r="K53" s="29"/>
      <c r="L53" s="33"/>
    </row>
    <row r="54" spans="1:12" ht="15">
      <c r="A54" s="24" t="s">
        <v>39</v>
      </c>
      <c r="B54" s="27" t="s">
        <v>40</v>
      </c>
      <c r="C54" s="4"/>
      <c r="D54" s="5"/>
      <c r="E54" s="6"/>
      <c r="F54" s="4"/>
      <c r="G54" s="5"/>
      <c r="H54" s="6"/>
      <c r="I54" s="30">
        <v>-9178</v>
      </c>
      <c r="J54" s="30">
        <v>0</v>
      </c>
      <c r="K54" s="30">
        <v>0</v>
      </c>
      <c r="L54" s="31">
        <f aca="true" t="shared" si="14" ref="L54">SUM(I54:K56)</f>
        <v>-9178</v>
      </c>
    </row>
    <row r="55" spans="1:12" ht="18" customHeight="1">
      <c r="A55" s="25"/>
      <c r="B55" s="28"/>
      <c r="C55" s="7"/>
      <c r="D55" s="8"/>
      <c r="E55" s="9"/>
      <c r="F55" s="7"/>
      <c r="G55" s="8"/>
      <c r="H55" s="9"/>
      <c r="I55" s="28"/>
      <c r="J55" s="28"/>
      <c r="K55" s="28"/>
      <c r="L55" s="32"/>
    </row>
    <row r="56" spans="1:12" ht="15">
      <c r="A56" s="26"/>
      <c r="B56" s="29"/>
      <c r="C56" s="10"/>
      <c r="D56" s="11"/>
      <c r="E56" s="12"/>
      <c r="F56" s="10"/>
      <c r="G56" s="11"/>
      <c r="H56" s="12"/>
      <c r="I56" s="29"/>
      <c r="J56" s="29"/>
      <c r="K56" s="29"/>
      <c r="L56" s="33"/>
    </row>
    <row r="57" spans="1:12" ht="15">
      <c r="A57" s="24" t="s">
        <v>41</v>
      </c>
      <c r="B57" s="27" t="s">
        <v>42</v>
      </c>
      <c r="C57" s="4"/>
      <c r="D57" s="5"/>
      <c r="E57" s="6"/>
      <c r="F57" s="4"/>
      <c r="G57" s="5"/>
      <c r="H57" s="6"/>
      <c r="I57" s="30">
        <v>10000</v>
      </c>
      <c r="J57" s="30">
        <v>0</v>
      </c>
      <c r="K57" s="30">
        <v>0</v>
      </c>
      <c r="L57" s="31">
        <f aca="true" t="shared" si="15" ref="L57">SUM(I57:K59)</f>
        <v>10000</v>
      </c>
    </row>
    <row r="58" spans="1:12" ht="18" customHeight="1">
      <c r="A58" s="25"/>
      <c r="B58" s="28"/>
      <c r="C58" s="7"/>
      <c r="D58" s="8"/>
      <c r="E58" s="9"/>
      <c r="F58" s="7"/>
      <c r="G58" s="8"/>
      <c r="H58" s="9"/>
      <c r="I58" s="28"/>
      <c r="J58" s="28"/>
      <c r="K58" s="28"/>
      <c r="L58" s="32"/>
    </row>
    <row r="59" spans="1:12" ht="15">
      <c r="A59" s="26"/>
      <c r="B59" s="29"/>
      <c r="C59" s="10"/>
      <c r="D59" s="11"/>
      <c r="E59" s="12"/>
      <c r="F59" s="10"/>
      <c r="G59" s="11"/>
      <c r="H59" s="12"/>
      <c r="I59" s="29"/>
      <c r="J59" s="29"/>
      <c r="K59" s="29"/>
      <c r="L59" s="33"/>
    </row>
    <row r="60" spans="1:12" ht="15">
      <c r="A60" s="24" t="s">
        <v>43</v>
      </c>
      <c r="B60" s="27" t="s">
        <v>383</v>
      </c>
      <c r="C60" s="4"/>
      <c r="D60" s="5"/>
      <c r="E60" s="6"/>
      <c r="F60" s="4"/>
      <c r="G60" s="5"/>
      <c r="H60" s="6"/>
      <c r="I60" s="30">
        <v>161500</v>
      </c>
      <c r="J60" s="30">
        <v>0</v>
      </c>
      <c r="K60" s="30">
        <v>0</v>
      </c>
      <c r="L60" s="31">
        <f aca="true" t="shared" si="16" ref="L60">SUM(I60:K62)</f>
        <v>161500</v>
      </c>
    </row>
    <row r="61" spans="1:12" ht="18" customHeight="1">
      <c r="A61" s="25"/>
      <c r="B61" s="28"/>
      <c r="C61" s="7"/>
      <c r="D61" s="8"/>
      <c r="E61" s="9"/>
      <c r="F61" s="7"/>
      <c r="G61" s="8"/>
      <c r="H61" s="9"/>
      <c r="I61" s="28"/>
      <c r="J61" s="28"/>
      <c r="K61" s="28"/>
      <c r="L61" s="32"/>
    </row>
    <row r="62" spans="1:12" ht="15">
      <c r="A62" s="26"/>
      <c r="B62" s="29"/>
      <c r="C62" s="10"/>
      <c r="D62" s="11"/>
      <c r="E62" s="12"/>
      <c r="F62" s="10"/>
      <c r="G62" s="11"/>
      <c r="H62" s="12"/>
      <c r="I62" s="29"/>
      <c r="J62" s="29"/>
      <c r="K62" s="29"/>
      <c r="L62" s="33"/>
    </row>
    <row r="63" spans="1:12" ht="15">
      <c r="A63" s="24" t="s">
        <v>44</v>
      </c>
      <c r="B63" s="27" t="s">
        <v>45</v>
      </c>
      <c r="C63" s="4"/>
      <c r="D63" s="5"/>
      <c r="E63" s="6"/>
      <c r="F63" s="4"/>
      <c r="G63" s="5"/>
      <c r="H63" s="6"/>
      <c r="I63" s="30">
        <v>0</v>
      </c>
      <c r="J63" s="30">
        <v>0</v>
      </c>
      <c r="K63" s="30">
        <v>0</v>
      </c>
      <c r="L63" s="31">
        <f aca="true" t="shared" si="17" ref="L63">SUM(I63:K65)</f>
        <v>0</v>
      </c>
    </row>
    <row r="64" spans="1:12" ht="18" customHeight="1">
      <c r="A64" s="25"/>
      <c r="B64" s="28"/>
      <c r="C64" s="7"/>
      <c r="D64" s="8"/>
      <c r="E64" s="9"/>
      <c r="F64" s="7"/>
      <c r="G64" s="8"/>
      <c r="H64" s="9"/>
      <c r="I64" s="28"/>
      <c r="J64" s="28"/>
      <c r="K64" s="28"/>
      <c r="L64" s="32"/>
    </row>
    <row r="65" spans="1:12" ht="15">
      <c r="A65" s="26"/>
      <c r="B65" s="29"/>
      <c r="C65" s="10"/>
      <c r="D65" s="11"/>
      <c r="E65" s="12"/>
      <c r="F65" s="10"/>
      <c r="G65" s="11"/>
      <c r="H65" s="12"/>
      <c r="I65" s="29"/>
      <c r="J65" s="29"/>
      <c r="K65" s="29"/>
      <c r="L65" s="33"/>
    </row>
    <row r="66" spans="1:12" ht="15">
      <c r="A66" s="24" t="s">
        <v>46</v>
      </c>
      <c r="B66" s="27" t="s">
        <v>47</v>
      </c>
      <c r="C66" s="4"/>
      <c r="D66" s="5"/>
      <c r="E66" s="6"/>
      <c r="F66" s="4"/>
      <c r="G66" s="5"/>
      <c r="H66" s="6"/>
      <c r="I66" s="30">
        <v>-101023</v>
      </c>
      <c r="J66" s="30">
        <v>0</v>
      </c>
      <c r="K66" s="30">
        <v>0</v>
      </c>
      <c r="L66" s="31">
        <f aca="true" t="shared" si="18" ref="L66">SUM(I66:K68)</f>
        <v>-101023</v>
      </c>
    </row>
    <row r="67" spans="1:12" ht="18" customHeight="1">
      <c r="A67" s="25"/>
      <c r="B67" s="28"/>
      <c r="C67" s="7"/>
      <c r="D67" s="8"/>
      <c r="E67" s="9"/>
      <c r="F67" s="7"/>
      <c r="G67" s="8"/>
      <c r="H67" s="9"/>
      <c r="I67" s="28"/>
      <c r="J67" s="28"/>
      <c r="K67" s="28"/>
      <c r="L67" s="32"/>
    </row>
    <row r="68" spans="1:12" ht="15">
      <c r="A68" s="26"/>
      <c r="B68" s="29"/>
      <c r="C68" s="10"/>
      <c r="D68" s="11"/>
      <c r="E68" s="12"/>
      <c r="F68" s="10"/>
      <c r="G68" s="11"/>
      <c r="H68" s="12"/>
      <c r="I68" s="29"/>
      <c r="J68" s="29"/>
      <c r="K68" s="29"/>
      <c r="L68" s="33"/>
    </row>
    <row r="69" spans="1:12" ht="15">
      <c r="A69" s="24" t="s">
        <v>48</v>
      </c>
      <c r="B69" s="27" t="s">
        <v>49</v>
      </c>
      <c r="C69" s="4"/>
      <c r="D69" s="5"/>
      <c r="E69" s="6"/>
      <c r="F69" s="4"/>
      <c r="G69" s="5"/>
      <c r="H69" s="6"/>
      <c r="I69" s="30">
        <v>1480909</v>
      </c>
      <c r="J69" s="30">
        <v>0</v>
      </c>
      <c r="K69" s="30">
        <v>0</v>
      </c>
      <c r="L69" s="31">
        <f aca="true" t="shared" si="19" ref="L69">SUM(I69:K71)</f>
        <v>1480909</v>
      </c>
    </row>
    <row r="70" spans="1:12" ht="18" customHeight="1">
      <c r="A70" s="25"/>
      <c r="B70" s="28"/>
      <c r="C70" s="7"/>
      <c r="D70" s="8"/>
      <c r="E70" s="9"/>
      <c r="F70" s="7"/>
      <c r="G70" s="8"/>
      <c r="H70" s="9"/>
      <c r="I70" s="28"/>
      <c r="J70" s="28"/>
      <c r="K70" s="28"/>
      <c r="L70" s="32"/>
    </row>
    <row r="71" spans="1:12" ht="15">
      <c r="A71" s="26"/>
      <c r="B71" s="29"/>
      <c r="C71" s="10"/>
      <c r="D71" s="11"/>
      <c r="E71" s="12"/>
      <c r="F71" s="10"/>
      <c r="G71" s="11"/>
      <c r="H71" s="12"/>
      <c r="I71" s="29"/>
      <c r="J71" s="29"/>
      <c r="K71" s="29"/>
      <c r="L71" s="33"/>
    </row>
    <row r="72" spans="1:12" ht="15">
      <c r="A72" s="24" t="s">
        <v>50</v>
      </c>
      <c r="B72" s="27" t="s">
        <v>51</v>
      </c>
      <c r="C72" s="4"/>
      <c r="D72" s="5"/>
      <c r="E72" s="6"/>
      <c r="F72" s="4"/>
      <c r="G72" s="5"/>
      <c r="H72" s="6"/>
      <c r="I72" s="30">
        <v>-1000000</v>
      </c>
      <c r="J72" s="30">
        <v>0</v>
      </c>
      <c r="K72" s="30">
        <v>0</v>
      </c>
      <c r="L72" s="31">
        <f aca="true" t="shared" si="20" ref="L72">SUM(I72:K74)</f>
        <v>-1000000</v>
      </c>
    </row>
    <row r="73" spans="1:12" ht="18" customHeight="1">
      <c r="A73" s="25"/>
      <c r="B73" s="28"/>
      <c r="C73" s="7"/>
      <c r="D73" s="8"/>
      <c r="E73" s="9"/>
      <c r="F73" s="7"/>
      <c r="G73" s="8"/>
      <c r="H73" s="9"/>
      <c r="I73" s="28"/>
      <c r="J73" s="28"/>
      <c r="K73" s="28"/>
      <c r="L73" s="32"/>
    </row>
    <row r="74" spans="1:12" ht="15">
      <c r="A74" s="26"/>
      <c r="B74" s="29"/>
      <c r="C74" s="10"/>
      <c r="D74" s="11"/>
      <c r="E74" s="12"/>
      <c r="F74" s="10"/>
      <c r="G74" s="11"/>
      <c r="H74" s="12"/>
      <c r="I74" s="29"/>
      <c r="J74" s="29"/>
      <c r="K74" s="29"/>
      <c r="L74" s="33"/>
    </row>
    <row r="75" spans="1:12" ht="15">
      <c r="A75" s="24" t="s">
        <v>52</v>
      </c>
      <c r="B75" s="27" t="s">
        <v>53</v>
      </c>
      <c r="C75" s="4"/>
      <c r="D75" s="5"/>
      <c r="E75" s="6"/>
      <c r="F75" s="4"/>
      <c r="G75" s="5"/>
      <c r="H75" s="6"/>
      <c r="I75" s="30">
        <v>-2509</v>
      </c>
      <c r="J75" s="30">
        <v>0</v>
      </c>
      <c r="K75" s="30">
        <v>0</v>
      </c>
      <c r="L75" s="31">
        <f aca="true" t="shared" si="21" ref="L75">SUM(I75:K77)</f>
        <v>-2509</v>
      </c>
    </row>
    <row r="76" spans="1:12" ht="18" customHeight="1">
      <c r="A76" s="25"/>
      <c r="B76" s="28"/>
      <c r="C76" s="7"/>
      <c r="D76" s="8"/>
      <c r="E76" s="9"/>
      <c r="F76" s="7"/>
      <c r="G76" s="8"/>
      <c r="H76" s="9"/>
      <c r="I76" s="28"/>
      <c r="J76" s="28"/>
      <c r="K76" s="28"/>
      <c r="L76" s="32"/>
    </row>
    <row r="77" spans="1:12" ht="15">
      <c r="A77" s="26"/>
      <c r="B77" s="29"/>
      <c r="C77" s="10"/>
      <c r="D77" s="11"/>
      <c r="E77" s="12"/>
      <c r="F77" s="10"/>
      <c r="G77" s="11"/>
      <c r="H77" s="12"/>
      <c r="I77" s="29"/>
      <c r="J77" s="29"/>
      <c r="K77" s="29"/>
      <c r="L77" s="33"/>
    </row>
    <row r="78" spans="1:12" ht="15">
      <c r="A78" s="24" t="s">
        <v>54</v>
      </c>
      <c r="B78" s="27" t="s">
        <v>55</v>
      </c>
      <c r="C78" s="4"/>
      <c r="D78" s="5"/>
      <c r="E78" s="6"/>
      <c r="F78" s="4"/>
      <c r="G78" s="5"/>
      <c r="H78" s="6"/>
      <c r="I78" s="30">
        <v>0</v>
      </c>
      <c r="J78" s="30">
        <v>0</v>
      </c>
      <c r="K78" s="30">
        <v>0</v>
      </c>
      <c r="L78" s="31">
        <f aca="true" t="shared" si="22" ref="L78">SUM(I78:K80)</f>
        <v>0</v>
      </c>
    </row>
    <row r="79" spans="1:12" ht="18" customHeight="1">
      <c r="A79" s="25"/>
      <c r="B79" s="28"/>
      <c r="C79" s="7"/>
      <c r="D79" s="8"/>
      <c r="E79" s="9"/>
      <c r="F79" s="7"/>
      <c r="G79" s="8"/>
      <c r="H79" s="9"/>
      <c r="I79" s="28"/>
      <c r="J79" s="28"/>
      <c r="K79" s="28"/>
      <c r="L79" s="32"/>
    </row>
    <row r="80" spans="1:12" ht="15">
      <c r="A80" s="26"/>
      <c r="B80" s="29"/>
      <c r="C80" s="10"/>
      <c r="D80" s="11"/>
      <c r="E80" s="12"/>
      <c r="F80" s="10"/>
      <c r="G80" s="11"/>
      <c r="H80" s="12"/>
      <c r="I80" s="29"/>
      <c r="J80" s="29"/>
      <c r="K80" s="29"/>
      <c r="L80" s="33"/>
    </row>
    <row r="81" spans="1:12" ht="15">
      <c r="A81" s="24" t="s">
        <v>56</v>
      </c>
      <c r="B81" s="27" t="s">
        <v>57</v>
      </c>
      <c r="C81" s="4"/>
      <c r="D81" s="5"/>
      <c r="E81" s="6"/>
      <c r="F81" s="4"/>
      <c r="G81" s="5"/>
      <c r="H81" s="6"/>
      <c r="I81" s="30">
        <v>315000</v>
      </c>
      <c r="J81" s="30">
        <v>0</v>
      </c>
      <c r="K81" s="30">
        <v>0</v>
      </c>
      <c r="L81" s="31">
        <f aca="true" t="shared" si="23" ref="L81">SUM(I81:K83)</f>
        <v>315000</v>
      </c>
    </row>
    <row r="82" spans="1:12" ht="18" customHeight="1">
      <c r="A82" s="25"/>
      <c r="B82" s="28"/>
      <c r="C82" s="7"/>
      <c r="D82" s="8"/>
      <c r="E82" s="9"/>
      <c r="F82" s="7"/>
      <c r="G82" s="8"/>
      <c r="H82" s="9"/>
      <c r="I82" s="28"/>
      <c r="J82" s="28"/>
      <c r="K82" s="28"/>
      <c r="L82" s="32"/>
    </row>
    <row r="83" spans="1:12" ht="15">
      <c r="A83" s="26"/>
      <c r="B83" s="29"/>
      <c r="C83" s="10"/>
      <c r="D83" s="11"/>
      <c r="E83" s="12"/>
      <c r="F83" s="10"/>
      <c r="G83" s="11"/>
      <c r="H83" s="12"/>
      <c r="I83" s="29"/>
      <c r="J83" s="29"/>
      <c r="K83" s="29"/>
      <c r="L83" s="33"/>
    </row>
    <row r="84" spans="1:12" ht="15">
      <c r="A84" s="24" t="s">
        <v>58</v>
      </c>
      <c r="B84" s="27" t="s">
        <v>59</v>
      </c>
      <c r="C84" s="4"/>
      <c r="D84" s="5"/>
      <c r="E84" s="6"/>
      <c r="F84" s="4"/>
      <c r="G84" s="5"/>
      <c r="H84" s="6"/>
      <c r="I84" s="30">
        <v>0</v>
      </c>
      <c r="J84" s="30">
        <v>0</v>
      </c>
      <c r="K84" s="30">
        <v>0</v>
      </c>
      <c r="L84" s="31">
        <f aca="true" t="shared" si="24" ref="L84">SUM(I84:K86)</f>
        <v>0</v>
      </c>
    </row>
    <row r="85" spans="1:12" ht="18" customHeight="1">
      <c r="A85" s="25"/>
      <c r="B85" s="28"/>
      <c r="C85" s="7"/>
      <c r="D85" s="8"/>
      <c r="E85" s="9"/>
      <c r="F85" s="7"/>
      <c r="G85" s="8"/>
      <c r="H85" s="9"/>
      <c r="I85" s="28"/>
      <c r="J85" s="28"/>
      <c r="K85" s="28"/>
      <c r="L85" s="32"/>
    </row>
    <row r="86" spans="1:12" ht="15">
      <c r="A86" s="26"/>
      <c r="B86" s="29"/>
      <c r="C86" s="10"/>
      <c r="D86" s="11"/>
      <c r="E86" s="12"/>
      <c r="F86" s="10"/>
      <c r="G86" s="11"/>
      <c r="H86" s="12"/>
      <c r="I86" s="29"/>
      <c r="J86" s="29"/>
      <c r="K86" s="29"/>
      <c r="L86" s="33"/>
    </row>
    <row r="87" spans="1:12" ht="15">
      <c r="A87" s="24" t="s">
        <v>60</v>
      </c>
      <c r="B87" s="27" t="s">
        <v>61</v>
      </c>
      <c r="C87" s="4"/>
      <c r="D87" s="5"/>
      <c r="E87" s="6"/>
      <c r="F87" s="4"/>
      <c r="G87" s="5"/>
      <c r="H87" s="6"/>
      <c r="I87" s="30">
        <v>500000</v>
      </c>
      <c r="J87" s="30">
        <v>0</v>
      </c>
      <c r="K87" s="30">
        <v>0</v>
      </c>
      <c r="L87" s="31">
        <f aca="true" t="shared" si="25" ref="L87">SUM(I87:K89)</f>
        <v>500000</v>
      </c>
    </row>
    <row r="88" spans="1:12" ht="18" customHeight="1">
      <c r="A88" s="25"/>
      <c r="B88" s="28"/>
      <c r="C88" s="7"/>
      <c r="D88" s="8"/>
      <c r="E88" s="9"/>
      <c r="F88" s="7"/>
      <c r="G88" s="8"/>
      <c r="H88" s="9"/>
      <c r="I88" s="28"/>
      <c r="J88" s="28"/>
      <c r="K88" s="28"/>
      <c r="L88" s="32"/>
    </row>
    <row r="89" spans="1:12" ht="15">
      <c r="A89" s="26"/>
      <c r="B89" s="29"/>
      <c r="C89" s="10"/>
      <c r="D89" s="11"/>
      <c r="E89" s="12"/>
      <c r="F89" s="10"/>
      <c r="G89" s="11"/>
      <c r="H89" s="12"/>
      <c r="I89" s="29"/>
      <c r="J89" s="29"/>
      <c r="K89" s="29"/>
      <c r="L89" s="33"/>
    </row>
    <row r="90" spans="1:12" ht="15">
      <c r="A90" s="24" t="s">
        <v>62</v>
      </c>
      <c r="B90" s="27" t="s">
        <v>63</v>
      </c>
      <c r="C90" s="4"/>
      <c r="D90" s="5"/>
      <c r="E90" s="6"/>
      <c r="F90" s="4"/>
      <c r="G90" s="5"/>
      <c r="H90" s="6"/>
      <c r="I90" s="30">
        <v>0</v>
      </c>
      <c r="J90" s="30">
        <v>0</v>
      </c>
      <c r="K90" s="30">
        <v>0</v>
      </c>
      <c r="L90" s="31">
        <f aca="true" t="shared" si="26" ref="L90">SUM(I90:K92)</f>
        <v>0</v>
      </c>
    </row>
    <row r="91" spans="1:12" ht="18" customHeight="1">
      <c r="A91" s="25"/>
      <c r="B91" s="28"/>
      <c r="C91" s="7"/>
      <c r="D91" s="8"/>
      <c r="E91" s="9"/>
      <c r="F91" s="7"/>
      <c r="G91" s="8"/>
      <c r="H91" s="9"/>
      <c r="I91" s="28"/>
      <c r="J91" s="28"/>
      <c r="K91" s="28"/>
      <c r="L91" s="32"/>
    </row>
    <row r="92" spans="1:12" ht="15">
      <c r="A92" s="26"/>
      <c r="B92" s="29"/>
      <c r="C92" s="10"/>
      <c r="D92" s="11"/>
      <c r="E92" s="12"/>
      <c r="F92" s="10"/>
      <c r="G92" s="11"/>
      <c r="H92" s="12"/>
      <c r="I92" s="29"/>
      <c r="J92" s="29"/>
      <c r="K92" s="29"/>
      <c r="L92" s="33"/>
    </row>
    <row r="93" spans="1:12" ht="15">
      <c r="A93" s="24" t="s">
        <v>64</v>
      </c>
      <c r="B93" s="27" t="s">
        <v>65</v>
      </c>
      <c r="C93" s="4"/>
      <c r="D93" s="5"/>
      <c r="E93" s="6"/>
      <c r="F93" s="4"/>
      <c r="G93" s="5"/>
      <c r="H93" s="6"/>
      <c r="I93" s="30">
        <v>161180</v>
      </c>
      <c r="J93" s="30">
        <v>0</v>
      </c>
      <c r="K93" s="30">
        <v>0</v>
      </c>
      <c r="L93" s="31">
        <f aca="true" t="shared" si="27" ref="L93">SUM(I93:K95)</f>
        <v>161180</v>
      </c>
    </row>
    <row r="94" spans="1:12" ht="18" customHeight="1">
      <c r="A94" s="25"/>
      <c r="B94" s="28"/>
      <c r="C94" s="7"/>
      <c r="D94" s="8"/>
      <c r="E94" s="9"/>
      <c r="F94" s="7"/>
      <c r="G94" s="8"/>
      <c r="H94" s="9"/>
      <c r="I94" s="28"/>
      <c r="J94" s="28"/>
      <c r="K94" s="28"/>
      <c r="L94" s="32"/>
    </row>
    <row r="95" spans="1:12" ht="15">
      <c r="A95" s="26"/>
      <c r="B95" s="29"/>
      <c r="C95" s="10"/>
      <c r="D95" s="11"/>
      <c r="E95" s="12"/>
      <c r="F95" s="10"/>
      <c r="G95" s="11"/>
      <c r="H95" s="12"/>
      <c r="I95" s="29"/>
      <c r="J95" s="29"/>
      <c r="K95" s="29"/>
      <c r="L95" s="33"/>
    </row>
    <row r="96" spans="1:12" ht="15">
      <c r="A96" s="24" t="s">
        <v>66</v>
      </c>
      <c r="B96" s="27" t="s">
        <v>67</v>
      </c>
      <c r="C96" s="4"/>
      <c r="D96" s="5"/>
      <c r="E96" s="6"/>
      <c r="F96" s="4"/>
      <c r="G96" s="5"/>
      <c r="H96" s="6"/>
      <c r="I96" s="30">
        <v>770583</v>
      </c>
      <c r="J96" s="30">
        <v>0</v>
      </c>
      <c r="K96" s="30">
        <v>0</v>
      </c>
      <c r="L96" s="31">
        <f aca="true" t="shared" si="28" ref="L96">SUM(I96:K98)</f>
        <v>770583</v>
      </c>
    </row>
    <row r="97" spans="1:12" ht="18" customHeight="1">
      <c r="A97" s="25"/>
      <c r="B97" s="28"/>
      <c r="C97" s="7"/>
      <c r="D97" s="8"/>
      <c r="E97" s="9"/>
      <c r="F97" s="7"/>
      <c r="G97" s="8"/>
      <c r="H97" s="9"/>
      <c r="I97" s="28"/>
      <c r="J97" s="28"/>
      <c r="K97" s="28"/>
      <c r="L97" s="32"/>
    </row>
    <row r="98" spans="1:12" ht="15">
      <c r="A98" s="26"/>
      <c r="B98" s="29"/>
      <c r="C98" s="10"/>
      <c r="D98" s="11"/>
      <c r="E98" s="12"/>
      <c r="F98" s="10"/>
      <c r="G98" s="11"/>
      <c r="H98" s="12"/>
      <c r="I98" s="29"/>
      <c r="J98" s="29"/>
      <c r="K98" s="29"/>
      <c r="L98" s="33"/>
    </row>
    <row r="99" spans="1:12" ht="15">
      <c r="A99" s="24" t="s">
        <v>68</v>
      </c>
      <c r="B99" s="27" t="s">
        <v>69</v>
      </c>
      <c r="C99" s="4"/>
      <c r="D99" s="5"/>
      <c r="E99" s="6"/>
      <c r="F99" s="4"/>
      <c r="G99" s="5"/>
      <c r="H99" s="6"/>
      <c r="I99" s="30">
        <v>150000</v>
      </c>
      <c r="J99" s="30">
        <v>0</v>
      </c>
      <c r="K99" s="30">
        <v>0</v>
      </c>
      <c r="L99" s="31">
        <f aca="true" t="shared" si="29" ref="L99">SUM(I99:K101)</f>
        <v>150000</v>
      </c>
    </row>
    <row r="100" spans="1:12" ht="18" customHeight="1">
      <c r="A100" s="25"/>
      <c r="B100" s="28"/>
      <c r="C100" s="7"/>
      <c r="D100" s="8"/>
      <c r="E100" s="9"/>
      <c r="F100" s="7"/>
      <c r="G100" s="8"/>
      <c r="H100" s="9"/>
      <c r="I100" s="28"/>
      <c r="J100" s="28"/>
      <c r="K100" s="28"/>
      <c r="L100" s="32"/>
    </row>
    <row r="101" spans="1:12" ht="15">
      <c r="A101" s="26"/>
      <c r="B101" s="29"/>
      <c r="C101" s="10"/>
      <c r="D101" s="11"/>
      <c r="E101" s="12"/>
      <c r="F101" s="10"/>
      <c r="G101" s="11"/>
      <c r="H101" s="12"/>
      <c r="I101" s="29"/>
      <c r="J101" s="29"/>
      <c r="K101" s="29"/>
      <c r="L101" s="33"/>
    </row>
    <row r="102" spans="1:12" ht="15">
      <c r="A102" s="24" t="s">
        <v>70</v>
      </c>
      <c r="B102" s="27" t="s">
        <v>71</v>
      </c>
      <c r="C102" s="4"/>
      <c r="D102" s="5"/>
      <c r="E102" s="6"/>
      <c r="F102" s="4"/>
      <c r="G102" s="5"/>
      <c r="H102" s="6"/>
      <c r="I102" s="30">
        <v>9247500</v>
      </c>
      <c r="J102" s="30">
        <v>0</v>
      </c>
      <c r="K102" s="30">
        <v>0</v>
      </c>
      <c r="L102" s="31">
        <f aca="true" t="shared" si="30" ref="L102">SUM(I102:K104)</f>
        <v>9247500</v>
      </c>
    </row>
    <row r="103" spans="1:12" ht="18" customHeight="1">
      <c r="A103" s="25"/>
      <c r="B103" s="28"/>
      <c r="C103" s="7"/>
      <c r="D103" s="8"/>
      <c r="E103" s="9"/>
      <c r="F103" s="7"/>
      <c r="G103" s="8"/>
      <c r="H103" s="9"/>
      <c r="I103" s="28"/>
      <c r="J103" s="28"/>
      <c r="K103" s="28"/>
      <c r="L103" s="32"/>
    </row>
    <row r="104" spans="1:12" ht="15">
      <c r="A104" s="26"/>
      <c r="B104" s="29"/>
      <c r="C104" s="10"/>
      <c r="D104" s="11"/>
      <c r="E104" s="12"/>
      <c r="F104" s="10"/>
      <c r="G104" s="11"/>
      <c r="H104" s="12"/>
      <c r="I104" s="29"/>
      <c r="J104" s="29"/>
      <c r="K104" s="29"/>
      <c r="L104" s="33"/>
    </row>
    <row r="105" spans="1:12" ht="15">
      <c r="A105" s="24" t="s">
        <v>72</v>
      </c>
      <c r="B105" s="27" t="s">
        <v>73</v>
      </c>
      <c r="C105" s="4"/>
      <c r="D105" s="5"/>
      <c r="E105" s="6"/>
      <c r="F105" s="4"/>
      <c r="G105" s="5"/>
      <c r="H105" s="6"/>
      <c r="I105" s="30">
        <v>645000</v>
      </c>
      <c r="J105" s="30">
        <v>0</v>
      </c>
      <c r="K105" s="30">
        <v>0</v>
      </c>
      <c r="L105" s="31">
        <f aca="true" t="shared" si="31" ref="L105">SUM(I105:K107)</f>
        <v>645000</v>
      </c>
    </row>
    <row r="106" spans="1:12" ht="18" customHeight="1">
      <c r="A106" s="25"/>
      <c r="B106" s="28"/>
      <c r="C106" s="7"/>
      <c r="D106" s="8"/>
      <c r="E106" s="9"/>
      <c r="F106" s="7"/>
      <c r="G106" s="8"/>
      <c r="H106" s="9"/>
      <c r="I106" s="28"/>
      <c r="J106" s="28"/>
      <c r="K106" s="28"/>
      <c r="L106" s="32"/>
    </row>
    <row r="107" spans="1:12" ht="15">
      <c r="A107" s="26"/>
      <c r="B107" s="29"/>
      <c r="C107" s="10"/>
      <c r="D107" s="11"/>
      <c r="E107" s="12"/>
      <c r="F107" s="10"/>
      <c r="G107" s="11"/>
      <c r="H107" s="12"/>
      <c r="I107" s="29"/>
      <c r="J107" s="29"/>
      <c r="K107" s="29"/>
      <c r="L107" s="33"/>
    </row>
    <row r="108" spans="1:12" ht="15">
      <c r="A108" s="24" t="s">
        <v>74</v>
      </c>
      <c r="B108" s="27" t="s">
        <v>75</v>
      </c>
      <c r="C108" s="4"/>
      <c r="D108" s="5"/>
      <c r="E108" s="6"/>
      <c r="F108" s="4"/>
      <c r="G108" s="5"/>
      <c r="H108" s="6"/>
      <c r="I108" s="30">
        <v>82500</v>
      </c>
      <c r="J108" s="30">
        <v>0</v>
      </c>
      <c r="K108" s="30">
        <v>0</v>
      </c>
      <c r="L108" s="31">
        <f aca="true" t="shared" si="32" ref="L108">SUM(I108:K110)</f>
        <v>82500</v>
      </c>
    </row>
    <row r="109" spans="1:12" ht="18" customHeight="1">
      <c r="A109" s="25"/>
      <c r="B109" s="28"/>
      <c r="C109" s="7"/>
      <c r="D109" s="8"/>
      <c r="E109" s="9"/>
      <c r="F109" s="7"/>
      <c r="G109" s="8"/>
      <c r="H109" s="9"/>
      <c r="I109" s="28"/>
      <c r="J109" s="28"/>
      <c r="K109" s="28"/>
      <c r="L109" s="32"/>
    </row>
    <row r="110" spans="1:12" ht="15">
      <c r="A110" s="26"/>
      <c r="B110" s="29"/>
      <c r="C110" s="10"/>
      <c r="D110" s="11"/>
      <c r="E110" s="12"/>
      <c r="F110" s="10"/>
      <c r="G110" s="11"/>
      <c r="H110" s="12"/>
      <c r="I110" s="29"/>
      <c r="J110" s="29"/>
      <c r="K110" s="29"/>
      <c r="L110" s="33"/>
    </row>
    <row r="111" spans="1:12" ht="15">
      <c r="A111" s="24" t="s">
        <v>76</v>
      </c>
      <c r="B111" s="27" t="s">
        <v>77</v>
      </c>
      <c r="C111" s="4"/>
      <c r="D111" s="5"/>
      <c r="E111" s="6"/>
      <c r="F111" s="4"/>
      <c r="G111" s="5"/>
      <c r="H111" s="6"/>
      <c r="I111" s="30">
        <v>1403850</v>
      </c>
      <c r="J111" s="30">
        <v>0</v>
      </c>
      <c r="K111" s="30">
        <v>0</v>
      </c>
      <c r="L111" s="31">
        <f aca="true" t="shared" si="33" ref="L111">SUM(I111:K113)</f>
        <v>1403850</v>
      </c>
    </row>
    <row r="112" spans="1:12" ht="18" customHeight="1">
      <c r="A112" s="25"/>
      <c r="B112" s="28"/>
      <c r="C112" s="7"/>
      <c r="D112" s="8"/>
      <c r="E112" s="9"/>
      <c r="F112" s="7"/>
      <c r="G112" s="8"/>
      <c r="H112" s="9"/>
      <c r="I112" s="28"/>
      <c r="J112" s="28"/>
      <c r="K112" s="28"/>
      <c r="L112" s="32"/>
    </row>
    <row r="113" spans="1:12" ht="15">
      <c r="A113" s="26"/>
      <c r="B113" s="29"/>
      <c r="C113" s="10"/>
      <c r="D113" s="11"/>
      <c r="E113" s="12"/>
      <c r="F113" s="10"/>
      <c r="G113" s="11"/>
      <c r="H113" s="12"/>
      <c r="I113" s="29"/>
      <c r="J113" s="29"/>
      <c r="K113" s="29"/>
      <c r="L113" s="33"/>
    </row>
    <row r="114" spans="1:12" ht="15">
      <c r="A114" s="24" t="s">
        <v>78</v>
      </c>
      <c r="B114" s="27" t="s">
        <v>79</v>
      </c>
      <c r="C114" s="4"/>
      <c r="D114" s="5"/>
      <c r="E114" s="6"/>
      <c r="F114" s="4"/>
      <c r="G114" s="5"/>
      <c r="H114" s="6"/>
      <c r="I114" s="30">
        <v>36750</v>
      </c>
      <c r="J114" s="30">
        <v>0</v>
      </c>
      <c r="K114" s="30">
        <v>0</v>
      </c>
      <c r="L114" s="31">
        <f aca="true" t="shared" si="34" ref="L114">SUM(I114:K116)</f>
        <v>36750</v>
      </c>
    </row>
    <row r="115" spans="1:12" ht="18" customHeight="1">
      <c r="A115" s="25"/>
      <c r="B115" s="28"/>
      <c r="C115" s="7"/>
      <c r="D115" s="8"/>
      <c r="E115" s="9"/>
      <c r="F115" s="7"/>
      <c r="G115" s="8"/>
      <c r="H115" s="9"/>
      <c r="I115" s="28"/>
      <c r="J115" s="28"/>
      <c r="K115" s="28"/>
      <c r="L115" s="32"/>
    </row>
    <row r="116" spans="1:12" ht="15">
      <c r="A116" s="26"/>
      <c r="B116" s="29"/>
      <c r="C116" s="10"/>
      <c r="D116" s="11"/>
      <c r="E116" s="12"/>
      <c r="F116" s="10"/>
      <c r="G116" s="11"/>
      <c r="H116" s="12"/>
      <c r="I116" s="29"/>
      <c r="J116" s="29"/>
      <c r="K116" s="29"/>
      <c r="L116" s="33"/>
    </row>
    <row r="117" spans="1:12" ht="15">
      <c r="A117" s="24" t="s">
        <v>80</v>
      </c>
      <c r="B117" s="27" t="s">
        <v>81</v>
      </c>
      <c r="C117" s="4"/>
      <c r="D117" s="5"/>
      <c r="E117" s="6"/>
      <c r="F117" s="4"/>
      <c r="G117" s="5"/>
      <c r="H117" s="6"/>
      <c r="I117" s="30">
        <v>600000</v>
      </c>
      <c r="J117" s="30">
        <v>0</v>
      </c>
      <c r="K117" s="30">
        <v>0</v>
      </c>
      <c r="L117" s="31">
        <f aca="true" t="shared" si="35" ref="L117">SUM(I117:K119)</f>
        <v>600000</v>
      </c>
    </row>
    <row r="118" spans="1:12" ht="18" customHeight="1">
      <c r="A118" s="25"/>
      <c r="B118" s="28"/>
      <c r="C118" s="7"/>
      <c r="D118" s="8"/>
      <c r="E118" s="9"/>
      <c r="F118" s="7"/>
      <c r="G118" s="8"/>
      <c r="H118" s="9"/>
      <c r="I118" s="28"/>
      <c r="J118" s="28"/>
      <c r="K118" s="28"/>
      <c r="L118" s="32"/>
    </row>
    <row r="119" spans="1:12" ht="15">
      <c r="A119" s="26"/>
      <c r="B119" s="29"/>
      <c r="C119" s="10"/>
      <c r="D119" s="11"/>
      <c r="E119" s="12"/>
      <c r="F119" s="10"/>
      <c r="G119" s="11"/>
      <c r="H119" s="12"/>
      <c r="I119" s="29"/>
      <c r="J119" s="29"/>
      <c r="K119" s="29"/>
      <c r="L119" s="33"/>
    </row>
    <row r="120" spans="1:12" ht="15">
      <c r="A120" s="24" t="s">
        <v>82</v>
      </c>
      <c r="B120" s="27" t="s">
        <v>83</v>
      </c>
      <c r="C120" s="4"/>
      <c r="D120" s="5"/>
      <c r="E120" s="6"/>
      <c r="F120" s="4"/>
      <c r="G120" s="5"/>
      <c r="H120" s="6"/>
      <c r="I120" s="30">
        <v>234200</v>
      </c>
      <c r="J120" s="30">
        <v>0</v>
      </c>
      <c r="K120" s="30">
        <v>0</v>
      </c>
      <c r="L120" s="31">
        <f aca="true" t="shared" si="36" ref="L120">SUM(I120:K122)</f>
        <v>234200</v>
      </c>
    </row>
    <row r="121" spans="1:12" ht="18" customHeight="1">
      <c r="A121" s="25"/>
      <c r="B121" s="28"/>
      <c r="C121" s="7"/>
      <c r="D121" s="8"/>
      <c r="E121" s="9"/>
      <c r="F121" s="7"/>
      <c r="G121" s="8"/>
      <c r="H121" s="9"/>
      <c r="I121" s="28"/>
      <c r="J121" s="28"/>
      <c r="K121" s="28"/>
      <c r="L121" s="32"/>
    </row>
    <row r="122" spans="1:12" ht="15">
      <c r="A122" s="26"/>
      <c r="B122" s="29"/>
      <c r="C122" s="10"/>
      <c r="D122" s="11"/>
      <c r="E122" s="12"/>
      <c r="F122" s="10"/>
      <c r="G122" s="11"/>
      <c r="H122" s="12"/>
      <c r="I122" s="29"/>
      <c r="J122" s="29"/>
      <c r="K122" s="29"/>
      <c r="L122" s="33"/>
    </row>
    <row r="123" spans="1:12" ht="15">
      <c r="A123" s="24" t="s">
        <v>84</v>
      </c>
      <c r="B123" s="27" t="s">
        <v>85</v>
      </c>
      <c r="C123" s="4"/>
      <c r="D123" s="5"/>
      <c r="E123" s="6"/>
      <c r="F123" s="4"/>
      <c r="G123" s="5"/>
      <c r="H123" s="6"/>
      <c r="I123" s="30">
        <v>799050</v>
      </c>
      <c r="J123" s="30">
        <v>0</v>
      </c>
      <c r="K123" s="30">
        <v>0</v>
      </c>
      <c r="L123" s="31">
        <f aca="true" t="shared" si="37" ref="L123">SUM(I123:K125)</f>
        <v>799050</v>
      </c>
    </row>
    <row r="124" spans="1:12" ht="18" customHeight="1">
      <c r="A124" s="25"/>
      <c r="B124" s="28"/>
      <c r="C124" s="7"/>
      <c r="D124" s="8"/>
      <c r="E124" s="9"/>
      <c r="F124" s="7"/>
      <c r="G124" s="8"/>
      <c r="H124" s="9"/>
      <c r="I124" s="28"/>
      <c r="J124" s="28"/>
      <c r="K124" s="28"/>
      <c r="L124" s="32"/>
    </row>
    <row r="125" spans="1:12" ht="15">
      <c r="A125" s="26"/>
      <c r="B125" s="29"/>
      <c r="C125" s="10"/>
      <c r="D125" s="11"/>
      <c r="E125" s="12"/>
      <c r="F125" s="10"/>
      <c r="G125" s="11"/>
      <c r="H125" s="12"/>
      <c r="I125" s="29"/>
      <c r="J125" s="29"/>
      <c r="K125" s="29"/>
      <c r="L125" s="33"/>
    </row>
    <row r="126" spans="1:12" ht="15">
      <c r="A126" s="24" t="s">
        <v>86</v>
      </c>
      <c r="B126" s="27" t="s">
        <v>87</v>
      </c>
      <c r="C126" s="4"/>
      <c r="D126" s="5"/>
      <c r="E126" s="6"/>
      <c r="F126" s="4"/>
      <c r="G126" s="5"/>
      <c r="H126" s="6"/>
      <c r="I126" s="30">
        <v>1522500</v>
      </c>
      <c r="J126" s="30">
        <v>0</v>
      </c>
      <c r="K126" s="30">
        <v>0</v>
      </c>
      <c r="L126" s="31">
        <f aca="true" t="shared" si="38" ref="L126">SUM(I126:K128)</f>
        <v>1522500</v>
      </c>
    </row>
    <row r="127" spans="1:12" ht="18" customHeight="1">
      <c r="A127" s="25"/>
      <c r="B127" s="28"/>
      <c r="C127" s="7"/>
      <c r="D127" s="8"/>
      <c r="E127" s="9"/>
      <c r="F127" s="7"/>
      <c r="G127" s="8"/>
      <c r="H127" s="9"/>
      <c r="I127" s="28"/>
      <c r="J127" s="28"/>
      <c r="K127" s="28"/>
      <c r="L127" s="32"/>
    </row>
    <row r="128" spans="1:12" ht="15">
      <c r="A128" s="26"/>
      <c r="B128" s="29"/>
      <c r="C128" s="10"/>
      <c r="D128" s="11"/>
      <c r="E128" s="12"/>
      <c r="F128" s="10"/>
      <c r="G128" s="11"/>
      <c r="H128" s="12"/>
      <c r="I128" s="29"/>
      <c r="J128" s="29"/>
      <c r="K128" s="29"/>
      <c r="L128" s="33"/>
    </row>
    <row r="129" spans="1:12" ht="15">
      <c r="A129" s="24" t="s">
        <v>88</v>
      </c>
      <c r="B129" s="27" t="s">
        <v>89</v>
      </c>
      <c r="C129" s="4"/>
      <c r="D129" s="5"/>
      <c r="E129" s="6"/>
      <c r="F129" s="4"/>
      <c r="G129" s="5"/>
      <c r="H129" s="6"/>
      <c r="I129" s="30">
        <v>1000000</v>
      </c>
      <c r="J129" s="30">
        <v>0</v>
      </c>
      <c r="K129" s="30">
        <v>0</v>
      </c>
      <c r="L129" s="31">
        <f aca="true" t="shared" si="39" ref="L129">SUM(I129:K131)</f>
        <v>1000000</v>
      </c>
    </row>
    <row r="130" spans="1:12" ht="18" customHeight="1">
      <c r="A130" s="25"/>
      <c r="B130" s="28"/>
      <c r="C130" s="7"/>
      <c r="D130" s="8"/>
      <c r="E130" s="9"/>
      <c r="F130" s="7"/>
      <c r="G130" s="8"/>
      <c r="H130" s="9"/>
      <c r="I130" s="28"/>
      <c r="J130" s="28"/>
      <c r="K130" s="28"/>
      <c r="L130" s="32"/>
    </row>
    <row r="131" spans="1:12" ht="15">
      <c r="A131" s="26"/>
      <c r="B131" s="29"/>
      <c r="C131" s="10"/>
      <c r="D131" s="11"/>
      <c r="E131" s="12"/>
      <c r="F131" s="10"/>
      <c r="G131" s="11"/>
      <c r="H131" s="12"/>
      <c r="I131" s="29"/>
      <c r="J131" s="29"/>
      <c r="K131" s="29"/>
      <c r="L131" s="33"/>
    </row>
    <row r="132" spans="1:12" ht="15">
      <c r="A132" s="24" t="s">
        <v>90</v>
      </c>
      <c r="B132" s="27" t="s">
        <v>91</v>
      </c>
      <c r="C132" s="4"/>
      <c r="D132" s="5"/>
      <c r="E132" s="6"/>
      <c r="F132" s="4"/>
      <c r="G132" s="5"/>
      <c r="H132" s="6"/>
      <c r="I132" s="30">
        <v>1650000</v>
      </c>
      <c r="J132" s="30">
        <v>0</v>
      </c>
      <c r="K132" s="30">
        <v>0</v>
      </c>
      <c r="L132" s="31">
        <f aca="true" t="shared" si="40" ref="L132">SUM(I132:K134)</f>
        <v>1650000</v>
      </c>
    </row>
    <row r="133" spans="1:12" ht="18" customHeight="1">
      <c r="A133" s="25"/>
      <c r="B133" s="28"/>
      <c r="C133" s="7"/>
      <c r="D133" s="8"/>
      <c r="E133" s="9"/>
      <c r="F133" s="7"/>
      <c r="G133" s="8"/>
      <c r="H133" s="9"/>
      <c r="I133" s="28"/>
      <c r="J133" s="28"/>
      <c r="K133" s="28"/>
      <c r="L133" s="32"/>
    </row>
    <row r="134" spans="1:12" ht="15">
      <c r="A134" s="26"/>
      <c r="B134" s="29"/>
      <c r="C134" s="10"/>
      <c r="D134" s="11"/>
      <c r="E134" s="12"/>
      <c r="F134" s="10"/>
      <c r="G134" s="11"/>
      <c r="H134" s="12"/>
      <c r="I134" s="29"/>
      <c r="J134" s="29"/>
      <c r="K134" s="29"/>
      <c r="L134" s="33"/>
    </row>
    <row r="135" spans="1:12" ht="15">
      <c r="A135" s="24" t="s">
        <v>92</v>
      </c>
      <c r="B135" s="27" t="s">
        <v>93</v>
      </c>
      <c r="C135" s="4"/>
      <c r="D135" s="5"/>
      <c r="E135" s="6"/>
      <c r="F135" s="4"/>
      <c r="G135" s="5"/>
      <c r="H135" s="6"/>
      <c r="I135" s="30">
        <v>750000</v>
      </c>
      <c r="J135" s="30">
        <v>0</v>
      </c>
      <c r="K135" s="30">
        <v>0</v>
      </c>
      <c r="L135" s="31">
        <f aca="true" t="shared" si="41" ref="L135">SUM(I135:K137)</f>
        <v>750000</v>
      </c>
    </row>
    <row r="136" spans="1:12" ht="18" customHeight="1">
      <c r="A136" s="25"/>
      <c r="B136" s="28"/>
      <c r="C136" s="7"/>
      <c r="D136" s="8"/>
      <c r="E136" s="9"/>
      <c r="F136" s="7"/>
      <c r="G136" s="8"/>
      <c r="H136" s="9"/>
      <c r="I136" s="28"/>
      <c r="J136" s="28"/>
      <c r="K136" s="28"/>
      <c r="L136" s="32"/>
    </row>
    <row r="137" spans="1:12" ht="15">
      <c r="A137" s="26"/>
      <c r="B137" s="29"/>
      <c r="C137" s="10"/>
      <c r="D137" s="11"/>
      <c r="E137" s="12"/>
      <c r="F137" s="10"/>
      <c r="G137" s="11"/>
      <c r="H137" s="12"/>
      <c r="I137" s="29"/>
      <c r="J137" s="29"/>
      <c r="K137" s="29"/>
      <c r="L137" s="33"/>
    </row>
    <row r="138" spans="1:12" ht="15">
      <c r="A138" s="24" t="s">
        <v>94</v>
      </c>
      <c r="B138" s="27" t="s">
        <v>95</v>
      </c>
      <c r="C138" s="4"/>
      <c r="D138" s="5"/>
      <c r="E138" s="6"/>
      <c r="F138" s="4"/>
      <c r="G138" s="5"/>
      <c r="H138" s="6"/>
      <c r="I138" s="30">
        <v>255000</v>
      </c>
      <c r="J138" s="30">
        <v>0</v>
      </c>
      <c r="K138" s="30">
        <v>0</v>
      </c>
      <c r="L138" s="31">
        <f aca="true" t="shared" si="42" ref="L138">SUM(I138:K140)</f>
        <v>255000</v>
      </c>
    </row>
    <row r="139" spans="1:12" ht="18" customHeight="1">
      <c r="A139" s="25"/>
      <c r="B139" s="28"/>
      <c r="C139" s="7"/>
      <c r="D139" s="8"/>
      <c r="E139" s="9"/>
      <c r="F139" s="7"/>
      <c r="G139" s="8"/>
      <c r="H139" s="9"/>
      <c r="I139" s="28"/>
      <c r="J139" s="28"/>
      <c r="K139" s="28"/>
      <c r="L139" s="32"/>
    </row>
    <row r="140" spans="1:12" ht="15">
      <c r="A140" s="26"/>
      <c r="B140" s="29"/>
      <c r="C140" s="10"/>
      <c r="D140" s="11"/>
      <c r="E140" s="12"/>
      <c r="F140" s="10"/>
      <c r="G140" s="11"/>
      <c r="H140" s="12"/>
      <c r="I140" s="29"/>
      <c r="J140" s="29"/>
      <c r="K140" s="29"/>
      <c r="L140" s="33"/>
    </row>
    <row r="141" spans="1:12" ht="15">
      <c r="A141" s="24" t="s">
        <v>96</v>
      </c>
      <c r="B141" s="27" t="s">
        <v>97</v>
      </c>
      <c r="C141" s="4"/>
      <c r="D141" s="5"/>
      <c r="E141" s="6"/>
      <c r="F141" s="4"/>
      <c r="G141" s="5"/>
      <c r="H141" s="6"/>
      <c r="I141" s="30">
        <v>1285500</v>
      </c>
      <c r="J141" s="30">
        <v>0</v>
      </c>
      <c r="K141" s="30">
        <v>0</v>
      </c>
      <c r="L141" s="31">
        <f aca="true" t="shared" si="43" ref="L141">SUM(I141:K143)</f>
        <v>1285500</v>
      </c>
    </row>
    <row r="142" spans="1:12" ht="18" customHeight="1">
      <c r="A142" s="25"/>
      <c r="B142" s="28"/>
      <c r="C142" s="7"/>
      <c r="D142" s="8"/>
      <c r="E142" s="9"/>
      <c r="F142" s="7"/>
      <c r="G142" s="8"/>
      <c r="H142" s="9"/>
      <c r="I142" s="28"/>
      <c r="J142" s="28"/>
      <c r="K142" s="28"/>
      <c r="L142" s="32"/>
    </row>
    <row r="143" spans="1:12" ht="15">
      <c r="A143" s="26"/>
      <c r="B143" s="29"/>
      <c r="C143" s="10"/>
      <c r="D143" s="11"/>
      <c r="E143" s="12"/>
      <c r="F143" s="10"/>
      <c r="G143" s="11"/>
      <c r="H143" s="12"/>
      <c r="I143" s="29"/>
      <c r="J143" s="29"/>
      <c r="K143" s="29"/>
      <c r="L143" s="33"/>
    </row>
    <row r="144" spans="1:12" ht="15">
      <c r="A144" s="24" t="s">
        <v>98</v>
      </c>
      <c r="B144" s="27" t="s">
        <v>99</v>
      </c>
      <c r="C144" s="4"/>
      <c r="D144" s="5"/>
      <c r="E144" s="6"/>
      <c r="F144" s="4"/>
      <c r="G144" s="5"/>
      <c r="H144" s="6"/>
      <c r="I144" s="30">
        <v>1045000</v>
      </c>
      <c r="J144" s="30">
        <v>0</v>
      </c>
      <c r="K144" s="30">
        <v>0</v>
      </c>
      <c r="L144" s="31">
        <f aca="true" t="shared" si="44" ref="L144">SUM(I144:K146)</f>
        <v>1045000</v>
      </c>
    </row>
    <row r="145" spans="1:12" ht="18" customHeight="1">
      <c r="A145" s="25"/>
      <c r="B145" s="28"/>
      <c r="C145" s="7"/>
      <c r="D145" s="8"/>
      <c r="E145" s="9"/>
      <c r="F145" s="7"/>
      <c r="G145" s="8"/>
      <c r="H145" s="9"/>
      <c r="I145" s="28"/>
      <c r="J145" s="28"/>
      <c r="K145" s="28"/>
      <c r="L145" s="32"/>
    </row>
    <row r="146" spans="1:12" ht="15">
      <c r="A146" s="26"/>
      <c r="B146" s="29"/>
      <c r="C146" s="10"/>
      <c r="D146" s="11"/>
      <c r="E146" s="12"/>
      <c r="F146" s="10"/>
      <c r="G146" s="11"/>
      <c r="H146" s="12"/>
      <c r="I146" s="29"/>
      <c r="J146" s="29"/>
      <c r="K146" s="29"/>
      <c r="L146" s="33"/>
    </row>
    <row r="147" spans="1:12" ht="15">
      <c r="A147" s="24" t="s">
        <v>100</v>
      </c>
      <c r="B147" s="27" t="s">
        <v>101</v>
      </c>
      <c r="C147" s="4"/>
      <c r="D147" s="5"/>
      <c r="E147" s="6"/>
      <c r="F147" s="4"/>
      <c r="G147" s="5"/>
      <c r="H147" s="6"/>
      <c r="I147" s="30">
        <v>1466760</v>
      </c>
      <c r="J147" s="30">
        <v>0</v>
      </c>
      <c r="K147" s="30">
        <v>0</v>
      </c>
      <c r="L147" s="31">
        <f aca="true" t="shared" si="45" ref="L147">SUM(I147:K149)</f>
        <v>1466760</v>
      </c>
    </row>
    <row r="148" spans="1:12" ht="18" customHeight="1">
      <c r="A148" s="25"/>
      <c r="B148" s="28"/>
      <c r="C148" s="7"/>
      <c r="D148" s="8"/>
      <c r="E148" s="9"/>
      <c r="F148" s="7"/>
      <c r="G148" s="8"/>
      <c r="H148" s="9"/>
      <c r="I148" s="28"/>
      <c r="J148" s="28"/>
      <c r="K148" s="28"/>
      <c r="L148" s="32"/>
    </row>
    <row r="149" spans="1:12" ht="15">
      <c r="A149" s="26"/>
      <c r="B149" s="29"/>
      <c r="C149" s="10"/>
      <c r="D149" s="11"/>
      <c r="E149" s="12"/>
      <c r="F149" s="10"/>
      <c r="G149" s="11"/>
      <c r="H149" s="12"/>
      <c r="I149" s="29"/>
      <c r="J149" s="29"/>
      <c r="K149" s="29"/>
      <c r="L149" s="33"/>
    </row>
    <row r="150" spans="1:12" ht="15">
      <c r="A150" s="24" t="s">
        <v>102</v>
      </c>
      <c r="B150" s="27" t="s">
        <v>103</v>
      </c>
      <c r="C150" s="4"/>
      <c r="D150" s="5"/>
      <c r="E150" s="6"/>
      <c r="F150" s="4"/>
      <c r="G150" s="5"/>
      <c r="H150" s="6"/>
      <c r="I150" s="30">
        <v>150000</v>
      </c>
      <c r="J150" s="30">
        <v>0</v>
      </c>
      <c r="K150" s="30">
        <v>0</v>
      </c>
      <c r="L150" s="31">
        <f aca="true" t="shared" si="46" ref="L150">SUM(I150:K152)</f>
        <v>150000</v>
      </c>
    </row>
    <row r="151" spans="1:12" ht="18" customHeight="1">
      <c r="A151" s="25"/>
      <c r="B151" s="28"/>
      <c r="C151" s="7"/>
      <c r="D151" s="8"/>
      <c r="E151" s="9"/>
      <c r="F151" s="7"/>
      <c r="G151" s="8"/>
      <c r="H151" s="9"/>
      <c r="I151" s="28"/>
      <c r="J151" s="28"/>
      <c r="K151" s="28"/>
      <c r="L151" s="32"/>
    </row>
    <row r="152" spans="1:12" ht="15">
      <c r="A152" s="26"/>
      <c r="B152" s="29"/>
      <c r="C152" s="10"/>
      <c r="D152" s="11"/>
      <c r="E152" s="12"/>
      <c r="F152" s="10"/>
      <c r="G152" s="11"/>
      <c r="H152" s="12"/>
      <c r="I152" s="29"/>
      <c r="J152" s="29"/>
      <c r="K152" s="29"/>
      <c r="L152" s="33"/>
    </row>
    <row r="153" spans="1:12" ht="15">
      <c r="A153" s="24" t="s">
        <v>104</v>
      </c>
      <c r="B153" s="27" t="s">
        <v>105</v>
      </c>
      <c r="C153" s="4"/>
      <c r="D153" s="5"/>
      <c r="E153" s="6"/>
      <c r="F153" s="4"/>
      <c r="G153" s="5"/>
      <c r="H153" s="6"/>
      <c r="I153" s="30">
        <v>3000000</v>
      </c>
      <c r="J153" s="30">
        <v>0</v>
      </c>
      <c r="K153" s="30">
        <v>0</v>
      </c>
      <c r="L153" s="31">
        <f aca="true" t="shared" si="47" ref="L153">SUM(I153:K155)</f>
        <v>3000000</v>
      </c>
    </row>
    <row r="154" spans="1:12" ht="18" customHeight="1">
      <c r="A154" s="25"/>
      <c r="B154" s="28"/>
      <c r="C154" s="7"/>
      <c r="D154" s="8"/>
      <c r="E154" s="9"/>
      <c r="F154" s="7"/>
      <c r="G154" s="8"/>
      <c r="H154" s="9"/>
      <c r="I154" s="28"/>
      <c r="J154" s="28"/>
      <c r="K154" s="28"/>
      <c r="L154" s="32"/>
    </row>
    <row r="155" spans="1:12" ht="15">
      <c r="A155" s="26"/>
      <c r="B155" s="29"/>
      <c r="C155" s="10"/>
      <c r="D155" s="11"/>
      <c r="E155" s="12"/>
      <c r="F155" s="10"/>
      <c r="G155" s="11"/>
      <c r="H155" s="12"/>
      <c r="I155" s="29"/>
      <c r="J155" s="29"/>
      <c r="K155" s="29"/>
      <c r="L155" s="33"/>
    </row>
    <row r="156" spans="1:12" ht="15">
      <c r="A156" s="24" t="s">
        <v>106</v>
      </c>
      <c r="B156" s="27" t="s">
        <v>107</v>
      </c>
      <c r="C156" s="4"/>
      <c r="D156" s="5"/>
      <c r="E156" s="6"/>
      <c r="F156" s="4"/>
      <c r="G156" s="5"/>
      <c r="H156" s="6"/>
      <c r="I156" s="30">
        <v>1560000</v>
      </c>
      <c r="J156" s="30">
        <v>0</v>
      </c>
      <c r="K156" s="30">
        <v>0</v>
      </c>
      <c r="L156" s="31">
        <f aca="true" t="shared" si="48" ref="L156">SUM(I156:K158)</f>
        <v>1560000</v>
      </c>
    </row>
    <row r="157" spans="1:12" ht="18" customHeight="1">
      <c r="A157" s="25"/>
      <c r="B157" s="28"/>
      <c r="C157" s="7"/>
      <c r="D157" s="8"/>
      <c r="E157" s="9"/>
      <c r="F157" s="7"/>
      <c r="G157" s="8"/>
      <c r="H157" s="9"/>
      <c r="I157" s="28"/>
      <c r="J157" s="28"/>
      <c r="K157" s="28"/>
      <c r="L157" s="32"/>
    </row>
    <row r="158" spans="1:12" ht="15">
      <c r="A158" s="26"/>
      <c r="B158" s="29"/>
      <c r="C158" s="10"/>
      <c r="D158" s="11"/>
      <c r="E158" s="12"/>
      <c r="F158" s="10"/>
      <c r="G158" s="11"/>
      <c r="H158" s="12"/>
      <c r="I158" s="29"/>
      <c r="J158" s="29"/>
      <c r="K158" s="29"/>
      <c r="L158" s="33"/>
    </row>
    <row r="159" spans="1:12" ht="15">
      <c r="A159" s="24" t="s">
        <v>108</v>
      </c>
      <c r="B159" s="27" t="s">
        <v>109</v>
      </c>
      <c r="C159" s="4"/>
      <c r="D159" s="5"/>
      <c r="E159" s="6"/>
      <c r="F159" s="4"/>
      <c r="G159" s="5"/>
      <c r="H159" s="6"/>
      <c r="I159" s="30">
        <v>4000000</v>
      </c>
      <c r="J159" s="30">
        <v>0</v>
      </c>
      <c r="K159" s="30">
        <v>0</v>
      </c>
      <c r="L159" s="31">
        <f aca="true" t="shared" si="49" ref="L159">SUM(I159:K161)</f>
        <v>4000000</v>
      </c>
    </row>
    <row r="160" spans="1:12" ht="18" customHeight="1">
      <c r="A160" s="25"/>
      <c r="B160" s="28"/>
      <c r="C160" s="7"/>
      <c r="D160" s="8"/>
      <c r="E160" s="9"/>
      <c r="F160" s="7"/>
      <c r="G160" s="8"/>
      <c r="H160" s="9"/>
      <c r="I160" s="28"/>
      <c r="J160" s="28"/>
      <c r="K160" s="28"/>
      <c r="L160" s="32"/>
    </row>
    <row r="161" spans="1:12" ht="15">
      <c r="A161" s="26"/>
      <c r="B161" s="29"/>
      <c r="C161" s="10"/>
      <c r="D161" s="11"/>
      <c r="E161" s="12"/>
      <c r="F161" s="10"/>
      <c r="G161" s="11"/>
      <c r="H161" s="12"/>
      <c r="I161" s="29"/>
      <c r="J161" s="29"/>
      <c r="K161" s="29"/>
      <c r="L161" s="33"/>
    </row>
    <row r="162" spans="1:12" ht="15">
      <c r="A162" s="24" t="s">
        <v>110</v>
      </c>
      <c r="B162" s="27" t="s">
        <v>111</v>
      </c>
      <c r="C162" s="4"/>
      <c r="D162" s="5"/>
      <c r="E162" s="6"/>
      <c r="F162" s="4"/>
      <c r="G162" s="5"/>
      <c r="H162" s="6"/>
      <c r="I162" s="30">
        <v>240750</v>
      </c>
      <c r="J162" s="30">
        <v>0</v>
      </c>
      <c r="K162" s="30">
        <v>0</v>
      </c>
      <c r="L162" s="31">
        <f aca="true" t="shared" si="50" ref="L162">SUM(I162:K164)</f>
        <v>240750</v>
      </c>
    </row>
    <row r="163" spans="1:12" ht="18" customHeight="1">
      <c r="A163" s="25"/>
      <c r="B163" s="28"/>
      <c r="C163" s="7"/>
      <c r="D163" s="8"/>
      <c r="E163" s="9"/>
      <c r="F163" s="7"/>
      <c r="G163" s="8"/>
      <c r="H163" s="9"/>
      <c r="I163" s="28"/>
      <c r="J163" s="28"/>
      <c r="K163" s="28"/>
      <c r="L163" s="32"/>
    </row>
    <row r="164" spans="1:12" ht="15">
      <c r="A164" s="26"/>
      <c r="B164" s="29"/>
      <c r="C164" s="10"/>
      <c r="D164" s="11"/>
      <c r="E164" s="12"/>
      <c r="F164" s="10"/>
      <c r="G164" s="11"/>
      <c r="H164" s="12"/>
      <c r="I164" s="29"/>
      <c r="J164" s="29"/>
      <c r="K164" s="29"/>
      <c r="L164" s="33"/>
    </row>
    <row r="165" spans="1:12" ht="15">
      <c r="A165" s="24" t="s">
        <v>112</v>
      </c>
      <c r="B165" s="27" t="s">
        <v>113</v>
      </c>
      <c r="C165" s="4"/>
      <c r="D165" s="5"/>
      <c r="E165" s="6"/>
      <c r="F165" s="4"/>
      <c r="G165" s="5"/>
      <c r="H165" s="6"/>
      <c r="I165" s="30">
        <v>937500</v>
      </c>
      <c r="J165" s="30">
        <v>0</v>
      </c>
      <c r="K165" s="30">
        <v>0</v>
      </c>
      <c r="L165" s="31">
        <f aca="true" t="shared" si="51" ref="L165">SUM(I165:K167)</f>
        <v>937500</v>
      </c>
    </row>
    <row r="166" spans="1:12" ht="18" customHeight="1">
      <c r="A166" s="25"/>
      <c r="B166" s="28"/>
      <c r="C166" s="7"/>
      <c r="D166" s="8"/>
      <c r="E166" s="9"/>
      <c r="F166" s="7"/>
      <c r="G166" s="8"/>
      <c r="H166" s="9"/>
      <c r="I166" s="28"/>
      <c r="J166" s="28"/>
      <c r="K166" s="28"/>
      <c r="L166" s="32"/>
    </row>
    <row r="167" spans="1:12" ht="15">
      <c r="A167" s="26"/>
      <c r="B167" s="29"/>
      <c r="C167" s="10"/>
      <c r="D167" s="11"/>
      <c r="E167" s="12"/>
      <c r="F167" s="10"/>
      <c r="G167" s="11"/>
      <c r="H167" s="12"/>
      <c r="I167" s="29"/>
      <c r="J167" s="29"/>
      <c r="K167" s="29"/>
      <c r="L167" s="33"/>
    </row>
    <row r="168" spans="1:12" ht="15">
      <c r="A168" s="24" t="s">
        <v>114</v>
      </c>
      <c r="B168" s="27" t="s">
        <v>115</v>
      </c>
      <c r="C168" s="4"/>
      <c r="D168" s="5"/>
      <c r="E168" s="6"/>
      <c r="F168" s="4"/>
      <c r="G168" s="5"/>
      <c r="H168" s="6"/>
      <c r="I168" s="30">
        <v>2250000</v>
      </c>
      <c r="J168" s="30">
        <v>0</v>
      </c>
      <c r="K168" s="30">
        <v>0</v>
      </c>
      <c r="L168" s="31">
        <f aca="true" t="shared" si="52" ref="L168">SUM(I168:K170)</f>
        <v>2250000</v>
      </c>
    </row>
    <row r="169" spans="1:12" ht="18" customHeight="1">
      <c r="A169" s="25"/>
      <c r="B169" s="28"/>
      <c r="C169" s="7"/>
      <c r="D169" s="8"/>
      <c r="E169" s="9"/>
      <c r="F169" s="7"/>
      <c r="G169" s="8"/>
      <c r="H169" s="9"/>
      <c r="I169" s="28"/>
      <c r="J169" s="28"/>
      <c r="K169" s="28"/>
      <c r="L169" s="32"/>
    </row>
    <row r="170" spans="1:12" ht="15">
      <c r="A170" s="26"/>
      <c r="B170" s="29"/>
      <c r="C170" s="10"/>
      <c r="D170" s="11"/>
      <c r="E170" s="12"/>
      <c r="F170" s="10"/>
      <c r="G170" s="11"/>
      <c r="H170" s="12"/>
      <c r="I170" s="29"/>
      <c r="J170" s="29"/>
      <c r="K170" s="29"/>
      <c r="L170" s="33"/>
    </row>
    <row r="171" spans="1:12" ht="15">
      <c r="A171" s="24" t="s">
        <v>116</v>
      </c>
      <c r="B171" s="27" t="s">
        <v>117</v>
      </c>
      <c r="C171" s="4"/>
      <c r="D171" s="5"/>
      <c r="E171" s="6"/>
      <c r="F171" s="4"/>
      <c r="G171" s="5"/>
      <c r="H171" s="6"/>
      <c r="I171" s="30">
        <v>1500000</v>
      </c>
      <c r="J171" s="30">
        <v>0</v>
      </c>
      <c r="K171" s="30">
        <v>0</v>
      </c>
      <c r="L171" s="31">
        <f aca="true" t="shared" si="53" ref="L171">SUM(I171:K173)</f>
        <v>1500000</v>
      </c>
    </row>
    <row r="172" spans="1:12" ht="18" customHeight="1">
      <c r="A172" s="25"/>
      <c r="B172" s="28"/>
      <c r="C172" s="7"/>
      <c r="D172" s="8"/>
      <c r="E172" s="9"/>
      <c r="F172" s="7"/>
      <c r="G172" s="8"/>
      <c r="H172" s="9"/>
      <c r="I172" s="28"/>
      <c r="J172" s="28"/>
      <c r="K172" s="28"/>
      <c r="L172" s="32"/>
    </row>
    <row r="173" spans="1:12" ht="15">
      <c r="A173" s="26"/>
      <c r="B173" s="29"/>
      <c r="C173" s="10"/>
      <c r="D173" s="11"/>
      <c r="E173" s="12"/>
      <c r="F173" s="10"/>
      <c r="G173" s="11"/>
      <c r="H173" s="12"/>
      <c r="I173" s="29"/>
      <c r="J173" s="29"/>
      <c r="K173" s="29"/>
      <c r="L173" s="33"/>
    </row>
    <row r="174" spans="1:12" ht="15">
      <c r="A174" s="24" t="s">
        <v>118</v>
      </c>
      <c r="B174" s="27" t="s">
        <v>119</v>
      </c>
      <c r="C174" s="4"/>
      <c r="D174" s="5"/>
      <c r="E174" s="6"/>
      <c r="F174" s="4"/>
      <c r="G174" s="5"/>
      <c r="H174" s="6"/>
      <c r="I174" s="30">
        <v>1735500</v>
      </c>
      <c r="J174" s="30">
        <v>0</v>
      </c>
      <c r="K174" s="30">
        <v>0</v>
      </c>
      <c r="L174" s="31">
        <f aca="true" t="shared" si="54" ref="L174">SUM(I174:K176)</f>
        <v>1735500</v>
      </c>
    </row>
    <row r="175" spans="1:12" ht="18" customHeight="1">
      <c r="A175" s="25"/>
      <c r="B175" s="28"/>
      <c r="C175" s="7"/>
      <c r="D175" s="8"/>
      <c r="E175" s="9"/>
      <c r="F175" s="7"/>
      <c r="G175" s="8"/>
      <c r="H175" s="9"/>
      <c r="I175" s="28"/>
      <c r="J175" s="28"/>
      <c r="K175" s="28"/>
      <c r="L175" s="32"/>
    </row>
    <row r="176" spans="1:12" ht="15">
      <c r="A176" s="26"/>
      <c r="B176" s="29"/>
      <c r="C176" s="10"/>
      <c r="D176" s="11"/>
      <c r="E176" s="12"/>
      <c r="F176" s="10"/>
      <c r="G176" s="11"/>
      <c r="H176" s="12"/>
      <c r="I176" s="29"/>
      <c r="J176" s="29"/>
      <c r="K176" s="29"/>
      <c r="L176" s="33"/>
    </row>
    <row r="177" spans="1:12" ht="15">
      <c r="A177" s="24" t="s">
        <v>120</v>
      </c>
      <c r="B177" s="27" t="s">
        <v>121</v>
      </c>
      <c r="C177" s="4"/>
      <c r="D177" s="5"/>
      <c r="E177" s="6"/>
      <c r="F177" s="4"/>
      <c r="G177" s="5"/>
      <c r="H177" s="6"/>
      <c r="I177" s="30">
        <v>30000</v>
      </c>
      <c r="J177" s="30">
        <v>0</v>
      </c>
      <c r="K177" s="30">
        <v>0</v>
      </c>
      <c r="L177" s="31">
        <f aca="true" t="shared" si="55" ref="L177">SUM(I177:K179)</f>
        <v>30000</v>
      </c>
    </row>
    <row r="178" spans="1:12" ht="18" customHeight="1">
      <c r="A178" s="25"/>
      <c r="B178" s="28"/>
      <c r="C178" s="7"/>
      <c r="D178" s="8"/>
      <c r="E178" s="9"/>
      <c r="F178" s="7"/>
      <c r="G178" s="8"/>
      <c r="H178" s="9"/>
      <c r="I178" s="28"/>
      <c r="J178" s="28"/>
      <c r="K178" s="28"/>
      <c r="L178" s="32"/>
    </row>
    <row r="179" spans="1:12" ht="15">
      <c r="A179" s="26"/>
      <c r="B179" s="29"/>
      <c r="C179" s="10"/>
      <c r="D179" s="11"/>
      <c r="E179" s="12"/>
      <c r="F179" s="10"/>
      <c r="G179" s="11"/>
      <c r="H179" s="12"/>
      <c r="I179" s="29"/>
      <c r="J179" s="29"/>
      <c r="K179" s="29"/>
      <c r="L179" s="33"/>
    </row>
    <row r="180" spans="1:12" ht="15">
      <c r="A180" s="24" t="s">
        <v>122</v>
      </c>
      <c r="B180" s="27" t="s">
        <v>123</v>
      </c>
      <c r="C180" s="4"/>
      <c r="D180" s="5"/>
      <c r="E180" s="6"/>
      <c r="F180" s="4"/>
      <c r="G180" s="5"/>
      <c r="H180" s="6"/>
      <c r="I180" s="30">
        <v>30000</v>
      </c>
      <c r="J180" s="30">
        <v>0</v>
      </c>
      <c r="K180" s="30">
        <v>0</v>
      </c>
      <c r="L180" s="31">
        <f aca="true" t="shared" si="56" ref="L180">SUM(I180:K182)</f>
        <v>30000</v>
      </c>
    </row>
    <row r="181" spans="1:12" ht="18" customHeight="1">
      <c r="A181" s="25"/>
      <c r="B181" s="28"/>
      <c r="C181" s="7"/>
      <c r="D181" s="8"/>
      <c r="E181" s="9"/>
      <c r="F181" s="7"/>
      <c r="G181" s="8"/>
      <c r="H181" s="9"/>
      <c r="I181" s="28"/>
      <c r="J181" s="28"/>
      <c r="K181" s="28"/>
      <c r="L181" s="32"/>
    </row>
    <row r="182" spans="1:12" ht="15">
      <c r="A182" s="26"/>
      <c r="B182" s="29"/>
      <c r="C182" s="10"/>
      <c r="D182" s="11"/>
      <c r="E182" s="12"/>
      <c r="F182" s="10"/>
      <c r="G182" s="11"/>
      <c r="H182" s="12"/>
      <c r="I182" s="29"/>
      <c r="J182" s="29"/>
      <c r="K182" s="29"/>
      <c r="L182" s="33"/>
    </row>
    <row r="183" spans="1:12" ht="15">
      <c r="A183" s="24" t="s">
        <v>124</v>
      </c>
      <c r="B183" s="27" t="s">
        <v>125</v>
      </c>
      <c r="C183" s="4"/>
      <c r="D183" s="5"/>
      <c r="E183" s="6"/>
      <c r="F183" s="4"/>
      <c r="G183" s="5"/>
      <c r="H183" s="6"/>
      <c r="I183" s="30">
        <v>2775000</v>
      </c>
      <c r="J183" s="30">
        <v>0</v>
      </c>
      <c r="K183" s="30">
        <v>0</v>
      </c>
      <c r="L183" s="31">
        <f aca="true" t="shared" si="57" ref="L183">SUM(I183:K185)</f>
        <v>2775000</v>
      </c>
    </row>
    <row r="184" spans="1:12" ht="18" customHeight="1">
      <c r="A184" s="25"/>
      <c r="B184" s="28"/>
      <c r="C184" s="7"/>
      <c r="D184" s="8"/>
      <c r="E184" s="9"/>
      <c r="F184" s="7"/>
      <c r="G184" s="8"/>
      <c r="H184" s="9"/>
      <c r="I184" s="28"/>
      <c r="J184" s="28"/>
      <c r="K184" s="28"/>
      <c r="L184" s="32"/>
    </row>
    <row r="185" spans="1:12" ht="15">
      <c r="A185" s="26"/>
      <c r="B185" s="29"/>
      <c r="C185" s="10"/>
      <c r="D185" s="11"/>
      <c r="E185" s="12"/>
      <c r="F185" s="10"/>
      <c r="G185" s="11"/>
      <c r="H185" s="12"/>
      <c r="I185" s="29"/>
      <c r="J185" s="29"/>
      <c r="K185" s="29"/>
      <c r="L185" s="33"/>
    </row>
    <row r="186" spans="1:12" ht="15">
      <c r="A186" s="24" t="s">
        <v>126</v>
      </c>
      <c r="B186" s="27" t="s">
        <v>127</v>
      </c>
      <c r="C186" s="4"/>
      <c r="D186" s="5"/>
      <c r="E186" s="6"/>
      <c r="F186" s="4"/>
      <c r="G186" s="5"/>
      <c r="H186" s="6"/>
      <c r="I186" s="30">
        <v>2714052</v>
      </c>
      <c r="J186" s="30">
        <v>0</v>
      </c>
      <c r="K186" s="30">
        <v>0</v>
      </c>
      <c r="L186" s="31">
        <f aca="true" t="shared" si="58" ref="L186">SUM(I186:K188)</f>
        <v>2714052</v>
      </c>
    </row>
    <row r="187" spans="1:12" ht="18" customHeight="1">
      <c r="A187" s="25"/>
      <c r="B187" s="28"/>
      <c r="C187" s="7"/>
      <c r="D187" s="8"/>
      <c r="E187" s="9"/>
      <c r="F187" s="7"/>
      <c r="G187" s="8"/>
      <c r="H187" s="9"/>
      <c r="I187" s="28"/>
      <c r="J187" s="28"/>
      <c r="K187" s="28"/>
      <c r="L187" s="32"/>
    </row>
    <row r="188" spans="1:12" ht="15">
      <c r="A188" s="26"/>
      <c r="B188" s="29"/>
      <c r="C188" s="10"/>
      <c r="D188" s="11"/>
      <c r="E188" s="12"/>
      <c r="F188" s="10"/>
      <c r="G188" s="11"/>
      <c r="H188" s="12"/>
      <c r="I188" s="29"/>
      <c r="J188" s="29"/>
      <c r="K188" s="29"/>
      <c r="L188" s="33"/>
    </row>
    <row r="189" spans="1:12" ht="15">
      <c r="A189" s="24" t="s">
        <v>128</v>
      </c>
      <c r="B189" s="27" t="s">
        <v>129</v>
      </c>
      <c r="C189" s="4"/>
      <c r="D189" s="5"/>
      <c r="E189" s="6"/>
      <c r="F189" s="4"/>
      <c r="G189" s="5"/>
      <c r="H189" s="6"/>
      <c r="I189" s="30">
        <v>1758750</v>
      </c>
      <c r="J189" s="30">
        <v>0</v>
      </c>
      <c r="K189" s="30">
        <v>0</v>
      </c>
      <c r="L189" s="31">
        <f aca="true" t="shared" si="59" ref="L189">SUM(I189:K191)</f>
        <v>1758750</v>
      </c>
    </row>
    <row r="190" spans="1:12" ht="18" customHeight="1">
      <c r="A190" s="25"/>
      <c r="B190" s="28"/>
      <c r="C190" s="7"/>
      <c r="D190" s="8"/>
      <c r="E190" s="9"/>
      <c r="F190" s="7"/>
      <c r="G190" s="8"/>
      <c r="H190" s="9"/>
      <c r="I190" s="28"/>
      <c r="J190" s="28"/>
      <c r="K190" s="28"/>
      <c r="L190" s="32"/>
    </row>
    <row r="191" spans="1:12" ht="15">
      <c r="A191" s="26"/>
      <c r="B191" s="29"/>
      <c r="C191" s="10"/>
      <c r="D191" s="11"/>
      <c r="E191" s="12"/>
      <c r="F191" s="10"/>
      <c r="G191" s="11"/>
      <c r="H191" s="12"/>
      <c r="I191" s="29"/>
      <c r="J191" s="29"/>
      <c r="K191" s="29"/>
      <c r="L191" s="33"/>
    </row>
    <row r="192" spans="1:12" ht="15">
      <c r="A192" s="24" t="s">
        <v>130</v>
      </c>
      <c r="B192" s="27" t="s">
        <v>131</v>
      </c>
      <c r="C192" s="4"/>
      <c r="D192" s="5"/>
      <c r="E192" s="6"/>
      <c r="F192" s="4"/>
      <c r="G192" s="5"/>
      <c r="H192" s="6"/>
      <c r="I192" s="30">
        <v>1717500</v>
      </c>
      <c r="J192" s="30">
        <v>0</v>
      </c>
      <c r="K192" s="30">
        <v>0</v>
      </c>
      <c r="L192" s="31">
        <f aca="true" t="shared" si="60" ref="L192">SUM(I192:K194)</f>
        <v>1717500</v>
      </c>
    </row>
    <row r="193" spans="1:12" ht="18" customHeight="1">
      <c r="A193" s="25"/>
      <c r="B193" s="28"/>
      <c r="C193" s="7"/>
      <c r="D193" s="8"/>
      <c r="E193" s="9"/>
      <c r="F193" s="7"/>
      <c r="G193" s="8"/>
      <c r="H193" s="9"/>
      <c r="I193" s="28"/>
      <c r="J193" s="28"/>
      <c r="K193" s="28"/>
      <c r="L193" s="32"/>
    </row>
    <row r="194" spans="1:12" ht="15">
      <c r="A194" s="26"/>
      <c r="B194" s="29"/>
      <c r="C194" s="10"/>
      <c r="D194" s="11"/>
      <c r="E194" s="12"/>
      <c r="F194" s="10"/>
      <c r="G194" s="11"/>
      <c r="H194" s="12"/>
      <c r="I194" s="29"/>
      <c r="J194" s="29"/>
      <c r="K194" s="29"/>
      <c r="L194" s="33"/>
    </row>
    <row r="195" spans="1:12" ht="15">
      <c r="A195" s="24" t="s">
        <v>132</v>
      </c>
      <c r="B195" s="27" t="s">
        <v>133</v>
      </c>
      <c r="C195" s="4"/>
      <c r="D195" s="5"/>
      <c r="E195" s="6"/>
      <c r="F195" s="4"/>
      <c r="G195" s="5"/>
      <c r="H195" s="6"/>
      <c r="I195" s="30">
        <v>660000</v>
      </c>
      <c r="J195" s="30">
        <v>0</v>
      </c>
      <c r="K195" s="30">
        <v>0</v>
      </c>
      <c r="L195" s="31">
        <f aca="true" t="shared" si="61" ref="L195">SUM(I195:K197)</f>
        <v>660000</v>
      </c>
    </row>
    <row r="196" spans="1:12" ht="18" customHeight="1">
      <c r="A196" s="25"/>
      <c r="B196" s="28"/>
      <c r="C196" s="7"/>
      <c r="D196" s="8"/>
      <c r="E196" s="9"/>
      <c r="F196" s="7"/>
      <c r="G196" s="8"/>
      <c r="H196" s="9"/>
      <c r="I196" s="28"/>
      <c r="J196" s="28"/>
      <c r="K196" s="28"/>
      <c r="L196" s="32"/>
    </row>
    <row r="197" spans="1:12" ht="15">
      <c r="A197" s="26"/>
      <c r="B197" s="29"/>
      <c r="C197" s="10"/>
      <c r="D197" s="11"/>
      <c r="E197" s="12"/>
      <c r="F197" s="10"/>
      <c r="G197" s="11"/>
      <c r="H197" s="12"/>
      <c r="I197" s="29"/>
      <c r="J197" s="29"/>
      <c r="K197" s="29"/>
      <c r="L197" s="33"/>
    </row>
    <row r="198" spans="1:12" ht="15">
      <c r="A198" s="24" t="s">
        <v>134</v>
      </c>
      <c r="B198" s="27" t="s">
        <v>135</v>
      </c>
      <c r="C198" s="4"/>
      <c r="D198" s="5"/>
      <c r="E198" s="6"/>
      <c r="F198" s="4"/>
      <c r="G198" s="5"/>
      <c r="H198" s="6"/>
      <c r="I198" s="30">
        <v>50000</v>
      </c>
      <c r="J198" s="30">
        <v>0</v>
      </c>
      <c r="K198" s="30">
        <v>0</v>
      </c>
      <c r="L198" s="31">
        <f aca="true" t="shared" si="62" ref="L198">SUM(I198:K200)</f>
        <v>50000</v>
      </c>
    </row>
    <row r="199" spans="1:12" ht="18" customHeight="1">
      <c r="A199" s="25"/>
      <c r="B199" s="28"/>
      <c r="C199" s="7"/>
      <c r="D199" s="8"/>
      <c r="E199" s="9"/>
      <c r="F199" s="7"/>
      <c r="G199" s="8"/>
      <c r="H199" s="9"/>
      <c r="I199" s="28"/>
      <c r="J199" s="28"/>
      <c r="K199" s="28"/>
      <c r="L199" s="32"/>
    </row>
    <row r="200" spans="1:12" ht="15">
      <c r="A200" s="26"/>
      <c r="B200" s="29"/>
      <c r="C200" s="10"/>
      <c r="D200" s="11"/>
      <c r="E200" s="12"/>
      <c r="F200" s="10"/>
      <c r="G200" s="11"/>
      <c r="H200" s="12"/>
      <c r="I200" s="29"/>
      <c r="J200" s="29"/>
      <c r="K200" s="29"/>
      <c r="L200" s="33"/>
    </row>
    <row r="201" spans="1:12" ht="15">
      <c r="A201" s="24" t="s">
        <v>136</v>
      </c>
      <c r="B201" s="27" t="s">
        <v>137</v>
      </c>
      <c r="C201" s="4"/>
      <c r="D201" s="5"/>
      <c r="E201" s="6"/>
      <c r="F201" s="4"/>
      <c r="G201" s="5"/>
      <c r="H201" s="6"/>
      <c r="I201" s="30">
        <v>2330250</v>
      </c>
      <c r="J201" s="30">
        <v>0</v>
      </c>
      <c r="K201" s="30">
        <v>0</v>
      </c>
      <c r="L201" s="31">
        <f aca="true" t="shared" si="63" ref="L201">SUM(I201:K203)</f>
        <v>2330250</v>
      </c>
    </row>
    <row r="202" spans="1:12" ht="18" customHeight="1">
      <c r="A202" s="25"/>
      <c r="B202" s="28"/>
      <c r="C202" s="7"/>
      <c r="D202" s="8"/>
      <c r="E202" s="9"/>
      <c r="F202" s="7"/>
      <c r="G202" s="8"/>
      <c r="H202" s="9"/>
      <c r="I202" s="28"/>
      <c r="J202" s="28"/>
      <c r="K202" s="28"/>
      <c r="L202" s="32"/>
    </row>
    <row r="203" spans="1:12" ht="15">
      <c r="A203" s="26"/>
      <c r="B203" s="29"/>
      <c r="C203" s="10"/>
      <c r="D203" s="11"/>
      <c r="E203" s="12"/>
      <c r="F203" s="10"/>
      <c r="G203" s="11"/>
      <c r="H203" s="12"/>
      <c r="I203" s="29"/>
      <c r="J203" s="29"/>
      <c r="K203" s="29"/>
      <c r="L203" s="33"/>
    </row>
    <row r="204" spans="1:12" ht="15">
      <c r="A204" s="24" t="s">
        <v>138</v>
      </c>
      <c r="B204" s="27" t="s">
        <v>139</v>
      </c>
      <c r="C204" s="4"/>
      <c r="D204" s="5"/>
      <c r="E204" s="6"/>
      <c r="F204" s="4"/>
      <c r="G204" s="5"/>
      <c r="H204" s="6"/>
      <c r="I204" s="30">
        <v>1087500</v>
      </c>
      <c r="J204" s="30">
        <v>0</v>
      </c>
      <c r="K204" s="30">
        <v>0</v>
      </c>
      <c r="L204" s="31">
        <f aca="true" t="shared" si="64" ref="L204">SUM(I204:K206)</f>
        <v>1087500</v>
      </c>
    </row>
    <row r="205" spans="1:12" ht="18" customHeight="1">
      <c r="A205" s="25"/>
      <c r="B205" s="28"/>
      <c r="C205" s="7"/>
      <c r="D205" s="8"/>
      <c r="E205" s="9"/>
      <c r="F205" s="7"/>
      <c r="G205" s="8"/>
      <c r="H205" s="9"/>
      <c r="I205" s="28"/>
      <c r="J205" s="28"/>
      <c r="K205" s="28"/>
      <c r="L205" s="32"/>
    </row>
    <row r="206" spans="1:12" ht="15">
      <c r="A206" s="26"/>
      <c r="B206" s="29"/>
      <c r="C206" s="10"/>
      <c r="D206" s="11"/>
      <c r="E206" s="12"/>
      <c r="F206" s="10"/>
      <c r="G206" s="11"/>
      <c r="H206" s="12"/>
      <c r="I206" s="29"/>
      <c r="J206" s="29"/>
      <c r="K206" s="29"/>
      <c r="L206" s="33"/>
    </row>
    <row r="207" spans="1:12" ht="15">
      <c r="A207" s="24" t="s">
        <v>140</v>
      </c>
      <c r="B207" s="27" t="s">
        <v>141</v>
      </c>
      <c r="C207" s="4"/>
      <c r="D207" s="5"/>
      <c r="E207" s="6"/>
      <c r="F207" s="4"/>
      <c r="G207" s="5"/>
      <c r="H207" s="6"/>
      <c r="I207" s="30">
        <v>1462500</v>
      </c>
      <c r="J207" s="30">
        <v>0</v>
      </c>
      <c r="K207" s="30">
        <v>0</v>
      </c>
      <c r="L207" s="31">
        <f aca="true" t="shared" si="65" ref="L207">SUM(I207:K209)</f>
        <v>1462500</v>
      </c>
    </row>
    <row r="208" spans="1:12" ht="18" customHeight="1">
      <c r="A208" s="25"/>
      <c r="B208" s="28"/>
      <c r="C208" s="7"/>
      <c r="D208" s="8"/>
      <c r="E208" s="9"/>
      <c r="F208" s="7"/>
      <c r="G208" s="8"/>
      <c r="H208" s="9"/>
      <c r="I208" s="28"/>
      <c r="J208" s="28"/>
      <c r="K208" s="28"/>
      <c r="L208" s="32"/>
    </row>
    <row r="209" spans="1:12" ht="15">
      <c r="A209" s="26"/>
      <c r="B209" s="29"/>
      <c r="C209" s="10"/>
      <c r="D209" s="11"/>
      <c r="E209" s="12"/>
      <c r="F209" s="10"/>
      <c r="G209" s="11"/>
      <c r="H209" s="12"/>
      <c r="I209" s="29"/>
      <c r="J209" s="29"/>
      <c r="K209" s="29"/>
      <c r="L209" s="33"/>
    </row>
    <row r="210" spans="1:12" ht="15">
      <c r="A210" s="24" t="s">
        <v>142</v>
      </c>
      <c r="B210" s="27" t="s">
        <v>143</v>
      </c>
      <c r="C210" s="4"/>
      <c r="D210" s="5"/>
      <c r="E210" s="6"/>
      <c r="F210" s="4"/>
      <c r="G210" s="5"/>
      <c r="H210" s="6"/>
      <c r="I210" s="30">
        <v>20000</v>
      </c>
      <c r="J210" s="30">
        <v>0</v>
      </c>
      <c r="K210" s="30">
        <v>0</v>
      </c>
      <c r="L210" s="31">
        <f aca="true" t="shared" si="66" ref="L210">SUM(I210:K212)</f>
        <v>20000</v>
      </c>
    </row>
    <row r="211" spans="1:12" ht="18" customHeight="1">
      <c r="A211" s="25"/>
      <c r="B211" s="28"/>
      <c r="C211" s="7"/>
      <c r="D211" s="8"/>
      <c r="E211" s="9"/>
      <c r="F211" s="7"/>
      <c r="G211" s="8"/>
      <c r="H211" s="9"/>
      <c r="I211" s="28"/>
      <c r="J211" s="28"/>
      <c r="K211" s="28"/>
      <c r="L211" s="32"/>
    </row>
    <row r="212" spans="1:12" ht="15">
      <c r="A212" s="26"/>
      <c r="B212" s="29"/>
      <c r="C212" s="10"/>
      <c r="D212" s="11"/>
      <c r="E212" s="12"/>
      <c r="F212" s="10"/>
      <c r="G212" s="11"/>
      <c r="H212" s="12"/>
      <c r="I212" s="29"/>
      <c r="J212" s="29"/>
      <c r="K212" s="29"/>
      <c r="L212" s="33"/>
    </row>
    <row r="213" spans="1:12" ht="15">
      <c r="A213" s="24" t="s">
        <v>144</v>
      </c>
      <c r="B213" s="27" t="s">
        <v>145</v>
      </c>
      <c r="C213" s="4"/>
      <c r="D213" s="5"/>
      <c r="E213" s="6"/>
      <c r="F213" s="4"/>
      <c r="G213" s="5"/>
      <c r="H213" s="6"/>
      <c r="I213" s="30">
        <v>198113</v>
      </c>
      <c r="J213" s="30">
        <v>0</v>
      </c>
      <c r="K213" s="30">
        <v>0</v>
      </c>
      <c r="L213" s="31">
        <f aca="true" t="shared" si="67" ref="L213">SUM(I213:K215)</f>
        <v>198113</v>
      </c>
    </row>
    <row r="214" spans="1:12" ht="18" customHeight="1">
      <c r="A214" s="25"/>
      <c r="B214" s="28"/>
      <c r="C214" s="7"/>
      <c r="D214" s="8"/>
      <c r="E214" s="9"/>
      <c r="F214" s="7"/>
      <c r="G214" s="8"/>
      <c r="H214" s="9"/>
      <c r="I214" s="28"/>
      <c r="J214" s="28"/>
      <c r="K214" s="28"/>
      <c r="L214" s="32"/>
    </row>
    <row r="215" spans="1:12" ht="15">
      <c r="A215" s="26"/>
      <c r="B215" s="29"/>
      <c r="C215" s="10"/>
      <c r="D215" s="11"/>
      <c r="E215" s="12"/>
      <c r="F215" s="10"/>
      <c r="G215" s="11"/>
      <c r="H215" s="12"/>
      <c r="I215" s="29"/>
      <c r="J215" s="29"/>
      <c r="K215" s="29"/>
      <c r="L215" s="33"/>
    </row>
    <row r="216" spans="1:12" ht="15">
      <c r="A216" s="24" t="s">
        <v>146</v>
      </c>
      <c r="B216" s="27" t="s">
        <v>147</v>
      </c>
      <c r="C216" s="4"/>
      <c r="D216" s="5"/>
      <c r="E216" s="6"/>
      <c r="F216" s="4"/>
      <c r="G216" s="5"/>
      <c r="H216" s="6"/>
      <c r="I216" s="30">
        <v>742763</v>
      </c>
      <c r="J216" s="30">
        <v>0</v>
      </c>
      <c r="K216" s="30">
        <v>0</v>
      </c>
      <c r="L216" s="31">
        <f aca="true" t="shared" si="68" ref="L216">SUM(I216:K218)</f>
        <v>742763</v>
      </c>
    </row>
    <row r="217" spans="1:12" ht="18" customHeight="1">
      <c r="A217" s="25"/>
      <c r="B217" s="28"/>
      <c r="C217" s="7"/>
      <c r="D217" s="8"/>
      <c r="E217" s="9"/>
      <c r="F217" s="7"/>
      <c r="G217" s="8"/>
      <c r="H217" s="9"/>
      <c r="I217" s="28"/>
      <c r="J217" s="28"/>
      <c r="K217" s="28"/>
      <c r="L217" s="32"/>
    </row>
    <row r="218" spans="1:12" ht="15">
      <c r="A218" s="26"/>
      <c r="B218" s="29"/>
      <c r="C218" s="10"/>
      <c r="D218" s="11"/>
      <c r="E218" s="12"/>
      <c r="F218" s="10"/>
      <c r="G218" s="11"/>
      <c r="H218" s="12"/>
      <c r="I218" s="29"/>
      <c r="J218" s="29"/>
      <c r="K218" s="29"/>
      <c r="L218" s="33"/>
    </row>
    <row r="219" spans="1:12" ht="15">
      <c r="A219" s="24" t="s">
        <v>148</v>
      </c>
      <c r="B219" s="27" t="s">
        <v>149</v>
      </c>
      <c r="C219" s="4"/>
      <c r="D219" s="5"/>
      <c r="E219" s="6"/>
      <c r="F219" s="4"/>
      <c r="G219" s="5"/>
      <c r="H219" s="6"/>
      <c r="I219" s="30">
        <v>1668750</v>
      </c>
      <c r="J219" s="30">
        <v>0</v>
      </c>
      <c r="K219" s="30">
        <v>0</v>
      </c>
      <c r="L219" s="31">
        <f aca="true" t="shared" si="69" ref="L219">SUM(I219:K221)</f>
        <v>1668750</v>
      </c>
    </row>
    <row r="220" spans="1:12" ht="18" customHeight="1">
      <c r="A220" s="25"/>
      <c r="B220" s="28"/>
      <c r="C220" s="7"/>
      <c r="D220" s="8"/>
      <c r="E220" s="9"/>
      <c r="F220" s="7"/>
      <c r="G220" s="8"/>
      <c r="H220" s="9"/>
      <c r="I220" s="28"/>
      <c r="J220" s="28"/>
      <c r="K220" s="28"/>
      <c r="L220" s="32"/>
    </row>
    <row r="221" spans="1:12" ht="15">
      <c r="A221" s="26"/>
      <c r="B221" s="29"/>
      <c r="C221" s="10"/>
      <c r="D221" s="11"/>
      <c r="E221" s="12"/>
      <c r="F221" s="10"/>
      <c r="G221" s="11"/>
      <c r="H221" s="12"/>
      <c r="I221" s="29"/>
      <c r="J221" s="29"/>
      <c r="K221" s="29"/>
      <c r="L221" s="33"/>
    </row>
    <row r="222" spans="1:12" ht="15">
      <c r="A222" s="24" t="s">
        <v>150</v>
      </c>
      <c r="B222" s="27" t="s">
        <v>151</v>
      </c>
      <c r="C222" s="4"/>
      <c r="D222" s="5"/>
      <c r="E222" s="6"/>
      <c r="F222" s="4"/>
      <c r="G222" s="5"/>
      <c r="H222" s="6"/>
      <c r="I222" s="30">
        <v>4035000</v>
      </c>
      <c r="J222" s="30">
        <v>0</v>
      </c>
      <c r="K222" s="30">
        <v>0</v>
      </c>
      <c r="L222" s="31">
        <f aca="true" t="shared" si="70" ref="L222">SUM(I222:K224)</f>
        <v>4035000</v>
      </c>
    </row>
    <row r="223" spans="1:12" ht="18" customHeight="1">
      <c r="A223" s="25"/>
      <c r="B223" s="28"/>
      <c r="C223" s="7"/>
      <c r="D223" s="8"/>
      <c r="E223" s="9"/>
      <c r="F223" s="7"/>
      <c r="G223" s="8"/>
      <c r="H223" s="9"/>
      <c r="I223" s="28"/>
      <c r="J223" s="28"/>
      <c r="K223" s="28"/>
      <c r="L223" s="32"/>
    </row>
    <row r="224" spans="1:12" ht="15">
      <c r="A224" s="26"/>
      <c r="B224" s="29"/>
      <c r="C224" s="10"/>
      <c r="D224" s="11"/>
      <c r="E224" s="12"/>
      <c r="F224" s="10"/>
      <c r="G224" s="11"/>
      <c r="H224" s="12"/>
      <c r="I224" s="29"/>
      <c r="J224" s="29"/>
      <c r="K224" s="29"/>
      <c r="L224" s="33"/>
    </row>
    <row r="225" spans="1:12" ht="15">
      <c r="A225" s="24" t="s">
        <v>152</v>
      </c>
      <c r="B225" s="27" t="s">
        <v>153</v>
      </c>
      <c r="C225" s="4"/>
      <c r="D225" s="5"/>
      <c r="E225" s="6"/>
      <c r="F225" s="4"/>
      <c r="G225" s="5"/>
      <c r="H225" s="6"/>
      <c r="I225" s="30">
        <v>2287500</v>
      </c>
      <c r="J225" s="30">
        <v>0</v>
      </c>
      <c r="K225" s="30">
        <v>0</v>
      </c>
      <c r="L225" s="31">
        <f aca="true" t="shared" si="71" ref="L225">SUM(I225:K227)</f>
        <v>2287500</v>
      </c>
    </row>
    <row r="226" spans="1:12" ht="18" customHeight="1">
      <c r="A226" s="25"/>
      <c r="B226" s="28"/>
      <c r="C226" s="7"/>
      <c r="D226" s="8"/>
      <c r="E226" s="9"/>
      <c r="F226" s="7"/>
      <c r="G226" s="8"/>
      <c r="H226" s="9"/>
      <c r="I226" s="28"/>
      <c r="J226" s="28"/>
      <c r="K226" s="28"/>
      <c r="L226" s="32"/>
    </row>
    <row r="227" spans="1:12" ht="15">
      <c r="A227" s="26"/>
      <c r="B227" s="29"/>
      <c r="C227" s="10"/>
      <c r="D227" s="11"/>
      <c r="E227" s="12"/>
      <c r="F227" s="10"/>
      <c r="G227" s="11"/>
      <c r="H227" s="12"/>
      <c r="I227" s="29"/>
      <c r="J227" s="29"/>
      <c r="K227" s="29"/>
      <c r="L227" s="33"/>
    </row>
    <row r="228" spans="1:12" ht="15">
      <c r="A228" s="24" t="s">
        <v>154</v>
      </c>
      <c r="B228" s="27" t="s">
        <v>155</v>
      </c>
      <c r="C228" s="4"/>
      <c r="D228" s="5"/>
      <c r="E228" s="6"/>
      <c r="F228" s="4"/>
      <c r="G228" s="5"/>
      <c r="H228" s="6"/>
      <c r="I228" s="30">
        <v>1275000</v>
      </c>
      <c r="J228" s="30">
        <v>0</v>
      </c>
      <c r="K228" s="30">
        <v>0</v>
      </c>
      <c r="L228" s="31">
        <f aca="true" t="shared" si="72" ref="L228">SUM(I228:K230)</f>
        <v>1275000</v>
      </c>
    </row>
    <row r="229" spans="1:12" ht="18" customHeight="1">
      <c r="A229" s="25"/>
      <c r="B229" s="28"/>
      <c r="C229" s="7"/>
      <c r="D229" s="8"/>
      <c r="E229" s="9"/>
      <c r="F229" s="7"/>
      <c r="G229" s="8"/>
      <c r="H229" s="9"/>
      <c r="I229" s="28"/>
      <c r="J229" s="28"/>
      <c r="K229" s="28"/>
      <c r="L229" s="32"/>
    </row>
    <row r="230" spans="1:12" ht="15">
      <c r="A230" s="26"/>
      <c r="B230" s="29"/>
      <c r="C230" s="10"/>
      <c r="D230" s="11"/>
      <c r="E230" s="12"/>
      <c r="F230" s="10"/>
      <c r="G230" s="11"/>
      <c r="H230" s="12"/>
      <c r="I230" s="29"/>
      <c r="J230" s="29"/>
      <c r="K230" s="29"/>
      <c r="L230" s="33"/>
    </row>
    <row r="231" spans="1:12" ht="15">
      <c r="A231" s="24" t="s">
        <v>156</v>
      </c>
      <c r="B231" s="27" t="s">
        <v>157</v>
      </c>
      <c r="C231" s="4"/>
      <c r="D231" s="5"/>
      <c r="E231" s="6"/>
      <c r="F231" s="4"/>
      <c r="G231" s="5"/>
      <c r="H231" s="6"/>
      <c r="I231" s="30">
        <v>1800000</v>
      </c>
      <c r="J231" s="30">
        <v>0</v>
      </c>
      <c r="K231" s="30">
        <v>0</v>
      </c>
      <c r="L231" s="31">
        <f aca="true" t="shared" si="73" ref="L231">SUM(I231:K233)</f>
        <v>1800000</v>
      </c>
    </row>
    <row r="232" spans="1:12" ht="18" customHeight="1">
      <c r="A232" s="25"/>
      <c r="B232" s="28"/>
      <c r="C232" s="7"/>
      <c r="D232" s="8"/>
      <c r="E232" s="9"/>
      <c r="F232" s="7"/>
      <c r="G232" s="8"/>
      <c r="H232" s="9"/>
      <c r="I232" s="28"/>
      <c r="J232" s="28"/>
      <c r="K232" s="28"/>
      <c r="L232" s="32"/>
    </row>
    <row r="233" spans="1:12" ht="15">
      <c r="A233" s="26"/>
      <c r="B233" s="29"/>
      <c r="C233" s="10"/>
      <c r="D233" s="11"/>
      <c r="E233" s="12"/>
      <c r="F233" s="10"/>
      <c r="G233" s="11"/>
      <c r="H233" s="12"/>
      <c r="I233" s="29"/>
      <c r="J233" s="29"/>
      <c r="K233" s="29"/>
      <c r="L233" s="33"/>
    </row>
    <row r="234" spans="1:12" ht="15">
      <c r="A234" s="24" t="s">
        <v>158</v>
      </c>
      <c r="B234" s="27" t="s">
        <v>159</v>
      </c>
      <c r="C234" s="4"/>
      <c r="D234" s="5"/>
      <c r="E234" s="6"/>
      <c r="F234" s="4"/>
      <c r="G234" s="5"/>
      <c r="H234" s="6"/>
      <c r="I234" s="30">
        <v>88500</v>
      </c>
      <c r="J234" s="30">
        <v>0</v>
      </c>
      <c r="K234" s="30">
        <v>0</v>
      </c>
      <c r="L234" s="31">
        <f aca="true" t="shared" si="74" ref="L234">SUM(I234:K236)</f>
        <v>88500</v>
      </c>
    </row>
    <row r="235" spans="1:12" ht="18" customHeight="1">
      <c r="A235" s="25"/>
      <c r="B235" s="28"/>
      <c r="C235" s="7"/>
      <c r="D235" s="8"/>
      <c r="E235" s="9"/>
      <c r="F235" s="7"/>
      <c r="G235" s="8"/>
      <c r="H235" s="9"/>
      <c r="I235" s="28"/>
      <c r="J235" s="28"/>
      <c r="K235" s="28"/>
      <c r="L235" s="32"/>
    </row>
    <row r="236" spans="1:12" ht="15">
      <c r="A236" s="26"/>
      <c r="B236" s="29"/>
      <c r="C236" s="10"/>
      <c r="D236" s="11"/>
      <c r="E236" s="12"/>
      <c r="F236" s="10"/>
      <c r="G236" s="11"/>
      <c r="H236" s="12"/>
      <c r="I236" s="29"/>
      <c r="J236" s="29"/>
      <c r="K236" s="29"/>
      <c r="L236" s="33"/>
    </row>
    <row r="237" spans="1:12" ht="15">
      <c r="A237" s="24" t="s">
        <v>160</v>
      </c>
      <c r="B237" s="27" t="s">
        <v>161</v>
      </c>
      <c r="C237" s="4"/>
      <c r="D237" s="5"/>
      <c r="E237" s="6"/>
      <c r="F237" s="4"/>
      <c r="G237" s="5"/>
      <c r="H237" s="6"/>
      <c r="I237" s="30">
        <v>1837500</v>
      </c>
      <c r="J237" s="30">
        <v>0</v>
      </c>
      <c r="K237" s="30">
        <v>0</v>
      </c>
      <c r="L237" s="31">
        <f aca="true" t="shared" si="75" ref="L237">SUM(I237:K239)</f>
        <v>1837500</v>
      </c>
    </row>
    <row r="238" spans="1:12" ht="18" customHeight="1">
      <c r="A238" s="25"/>
      <c r="B238" s="28"/>
      <c r="C238" s="7"/>
      <c r="D238" s="8"/>
      <c r="E238" s="9"/>
      <c r="F238" s="7"/>
      <c r="G238" s="8"/>
      <c r="H238" s="9"/>
      <c r="I238" s="28"/>
      <c r="J238" s="28"/>
      <c r="K238" s="28"/>
      <c r="L238" s="32"/>
    </row>
    <row r="239" spans="1:12" ht="15">
      <c r="A239" s="26"/>
      <c r="B239" s="29"/>
      <c r="C239" s="10"/>
      <c r="D239" s="11"/>
      <c r="E239" s="12"/>
      <c r="F239" s="10"/>
      <c r="G239" s="11"/>
      <c r="H239" s="12"/>
      <c r="I239" s="29"/>
      <c r="J239" s="29"/>
      <c r="K239" s="29"/>
      <c r="L239" s="33"/>
    </row>
    <row r="240" spans="1:12" ht="15">
      <c r="A240" s="24" t="s">
        <v>162</v>
      </c>
      <c r="B240" s="27" t="s">
        <v>163</v>
      </c>
      <c r="C240" s="4"/>
      <c r="D240" s="5"/>
      <c r="E240" s="6"/>
      <c r="F240" s="4"/>
      <c r="G240" s="5"/>
      <c r="H240" s="6"/>
      <c r="I240" s="30">
        <v>1666500</v>
      </c>
      <c r="J240" s="30">
        <v>0</v>
      </c>
      <c r="K240" s="30">
        <v>0</v>
      </c>
      <c r="L240" s="31">
        <f aca="true" t="shared" si="76" ref="L240">SUM(I240:K242)</f>
        <v>1666500</v>
      </c>
    </row>
    <row r="241" spans="1:12" ht="18" customHeight="1">
      <c r="A241" s="25"/>
      <c r="B241" s="28"/>
      <c r="C241" s="7"/>
      <c r="D241" s="8"/>
      <c r="E241" s="9"/>
      <c r="F241" s="7"/>
      <c r="G241" s="8"/>
      <c r="H241" s="9"/>
      <c r="I241" s="28"/>
      <c r="J241" s="28"/>
      <c r="K241" s="28"/>
      <c r="L241" s="32"/>
    </row>
    <row r="242" spans="1:12" ht="15">
      <c r="A242" s="26"/>
      <c r="B242" s="29"/>
      <c r="C242" s="10"/>
      <c r="D242" s="11"/>
      <c r="E242" s="12"/>
      <c r="F242" s="10"/>
      <c r="G242" s="11"/>
      <c r="H242" s="12"/>
      <c r="I242" s="29"/>
      <c r="J242" s="29"/>
      <c r="K242" s="29"/>
      <c r="L242" s="33"/>
    </row>
    <row r="243" spans="1:12" ht="15">
      <c r="A243" s="24" t="s">
        <v>164</v>
      </c>
      <c r="B243" s="27" t="s">
        <v>165</v>
      </c>
      <c r="C243" s="4"/>
      <c r="D243" s="5"/>
      <c r="E243" s="6"/>
      <c r="F243" s="4"/>
      <c r="G243" s="5"/>
      <c r="H243" s="6"/>
      <c r="I243" s="30">
        <v>500000</v>
      </c>
      <c r="J243" s="30">
        <v>0</v>
      </c>
      <c r="K243" s="30">
        <v>0</v>
      </c>
      <c r="L243" s="31">
        <f aca="true" t="shared" si="77" ref="L243">SUM(I243:K245)</f>
        <v>500000</v>
      </c>
    </row>
    <row r="244" spans="1:12" ht="18" customHeight="1">
      <c r="A244" s="25"/>
      <c r="B244" s="28"/>
      <c r="C244" s="7"/>
      <c r="D244" s="8"/>
      <c r="E244" s="9"/>
      <c r="F244" s="7"/>
      <c r="G244" s="8"/>
      <c r="H244" s="9"/>
      <c r="I244" s="28"/>
      <c r="J244" s="28"/>
      <c r="K244" s="28"/>
      <c r="L244" s="32"/>
    </row>
    <row r="245" spans="1:12" ht="15">
      <c r="A245" s="26"/>
      <c r="B245" s="29"/>
      <c r="C245" s="10"/>
      <c r="D245" s="11"/>
      <c r="E245" s="12"/>
      <c r="F245" s="10"/>
      <c r="G245" s="11"/>
      <c r="H245" s="12"/>
      <c r="I245" s="29"/>
      <c r="J245" s="29"/>
      <c r="K245" s="29"/>
      <c r="L245" s="33"/>
    </row>
    <row r="246" spans="1:12" ht="15">
      <c r="A246" s="24" t="s">
        <v>166</v>
      </c>
      <c r="B246" s="27" t="s">
        <v>167</v>
      </c>
      <c r="C246" s="4"/>
      <c r="D246" s="5"/>
      <c r="E246" s="6"/>
      <c r="F246" s="4"/>
      <c r="G246" s="5"/>
      <c r="H246" s="6"/>
      <c r="I246" s="30">
        <v>500000</v>
      </c>
      <c r="J246" s="30">
        <v>0</v>
      </c>
      <c r="K246" s="30">
        <v>0</v>
      </c>
      <c r="L246" s="31">
        <f aca="true" t="shared" si="78" ref="L246">SUM(I246:K248)</f>
        <v>500000</v>
      </c>
    </row>
    <row r="247" spans="1:12" ht="18" customHeight="1">
      <c r="A247" s="25"/>
      <c r="B247" s="28"/>
      <c r="C247" s="7"/>
      <c r="D247" s="8"/>
      <c r="E247" s="9"/>
      <c r="F247" s="7"/>
      <c r="G247" s="8"/>
      <c r="H247" s="9"/>
      <c r="I247" s="28"/>
      <c r="J247" s="28"/>
      <c r="K247" s="28"/>
      <c r="L247" s="32"/>
    </row>
    <row r="248" spans="1:12" ht="15">
      <c r="A248" s="26"/>
      <c r="B248" s="29"/>
      <c r="C248" s="10"/>
      <c r="D248" s="11"/>
      <c r="E248" s="12"/>
      <c r="F248" s="10"/>
      <c r="G248" s="11"/>
      <c r="H248" s="12"/>
      <c r="I248" s="29"/>
      <c r="J248" s="29"/>
      <c r="K248" s="29"/>
      <c r="L248" s="33"/>
    </row>
    <row r="249" spans="1:12" ht="15">
      <c r="A249" s="24" t="s">
        <v>168</v>
      </c>
      <c r="B249" s="27" t="s">
        <v>169</v>
      </c>
      <c r="C249" s="4"/>
      <c r="D249" s="5"/>
      <c r="E249" s="6"/>
      <c r="F249" s="4"/>
      <c r="G249" s="5"/>
      <c r="H249" s="6"/>
      <c r="I249" s="30">
        <v>25000000</v>
      </c>
      <c r="J249" s="30">
        <v>0</v>
      </c>
      <c r="K249" s="30">
        <v>0</v>
      </c>
      <c r="L249" s="31">
        <f aca="true" t="shared" si="79" ref="L249">SUM(I249:K251)</f>
        <v>25000000</v>
      </c>
    </row>
    <row r="250" spans="1:12" ht="18" customHeight="1">
      <c r="A250" s="25"/>
      <c r="B250" s="28"/>
      <c r="C250" s="7"/>
      <c r="D250" s="8"/>
      <c r="E250" s="9"/>
      <c r="F250" s="7"/>
      <c r="G250" s="8"/>
      <c r="H250" s="9"/>
      <c r="I250" s="28"/>
      <c r="J250" s="28"/>
      <c r="K250" s="28"/>
      <c r="L250" s="32"/>
    </row>
    <row r="251" spans="1:12" ht="15">
      <c r="A251" s="26"/>
      <c r="B251" s="29"/>
      <c r="C251" s="10"/>
      <c r="D251" s="11"/>
      <c r="E251" s="12"/>
      <c r="F251" s="10"/>
      <c r="G251" s="11"/>
      <c r="H251" s="12"/>
      <c r="I251" s="29"/>
      <c r="J251" s="29"/>
      <c r="K251" s="29"/>
      <c r="L251" s="33"/>
    </row>
    <row r="252" spans="1:12" ht="18" customHeight="1">
      <c r="A252" s="49" t="s">
        <v>170</v>
      </c>
      <c r="B252" s="50"/>
      <c r="C252" s="51" t="s">
        <v>171</v>
      </c>
      <c r="D252" s="52"/>
      <c r="E252" s="53"/>
      <c r="F252" s="51" t="s">
        <v>172</v>
      </c>
      <c r="G252" s="52"/>
      <c r="H252" s="53"/>
      <c r="I252" s="13">
        <f>SUM(I9:I251)</f>
        <v>83294608</v>
      </c>
      <c r="J252" s="13">
        <f aca="true" t="shared" si="80" ref="J252:K252">SUM(J9:J251)</f>
        <v>0</v>
      </c>
      <c r="K252" s="13">
        <f t="shared" si="80"/>
        <v>0</v>
      </c>
      <c r="L252" s="14">
        <f>SUM(I252:K252)</f>
        <v>83294608</v>
      </c>
    </row>
    <row r="253" spans="1:12" ht="6.75" customHeight="1">
      <c r="A253" s="54" t="s">
        <v>172</v>
      </c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5"/>
    </row>
    <row r="254" spans="1:12" ht="18" customHeight="1">
      <c r="A254" s="56" t="s">
        <v>173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8"/>
    </row>
    <row r="255" spans="1:12" ht="27.6">
      <c r="A255" s="1" t="s">
        <v>174</v>
      </c>
      <c r="B255" s="2" t="s">
        <v>175</v>
      </c>
      <c r="C255" s="59" t="s">
        <v>176</v>
      </c>
      <c r="D255" s="50"/>
      <c r="E255" s="50"/>
      <c r="F255" s="59" t="s">
        <v>177</v>
      </c>
      <c r="G255" s="50"/>
      <c r="H255" s="50"/>
      <c r="I255" s="23" t="s">
        <v>178</v>
      </c>
      <c r="J255" s="23" t="s">
        <v>179</v>
      </c>
      <c r="K255" s="23" t="s">
        <v>180</v>
      </c>
      <c r="L255" s="3" t="s">
        <v>7</v>
      </c>
    </row>
    <row r="256" spans="1:12" ht="15">
      <c r="A256" s="24" t="s">
        <v>181</v>
      </c>
      <c r="B256" s="27" t="s">
        <v>182</v>
      </c>
      <c r="C256" s="4"/>
      <c r="D256" s="5"/>
      <c r="E256" s="6"/>
      <c r="F256" s="4"/>
      <c r="G256" s="5"/>
      <c r="H256" s="6"/>
      <c r="I256" s="30">
        <v>-1866941</v>
      </c>
      <c r="J256" s="30">
        <v>0</v>
      </c>
      <c r="K256" s="30">
        <v>0</v>
      </c>
      <c r="L256" s="31">
        <f>SUM(I256:K258)</f>
        <v>-1866941</v>
      </c>
    </row>
    <row r="257" spans="1:12" ht="18" customHeight="1">
      <c r="A257" s="25"/>
      <c r="B257" s="28"/>
      <c r="C257" s="7"/>
      <c r="D257" s="8"/>
      <c r="E257" s="9"/>
      <c r="F257" s="7"/>
      <c r="G257" s="8"/>
      <c r="H257" s="9"/>
      <c r="I257" s="28"/>
      <c r="J257" s="28"/>
      <c r="K257" s="28"/>
      <c r="L257" s="32"/>
    </row>
    <row r="258" spans="1:12" ht="15">
      <c r="A258" s="26"/>
      <c r="B258" s="29"/>
      <c r="C258" s="10"/>
      <c r="D258" s="11"/>
      <c r="E258" s="12"/>
      <c r="F258" s="10"/>
      <c r="G258" s="11"/>
      <c r="H258" s="12"/>
      <c r="I258" s="29"/>
      <c r="J258" s="29"/>
      <c r="K258" s="29"/>
      <c r="L258" s="33"/>
    </row>
    <row r="259" spans="1:12" ht="15">
      <c r="A259" s="24" t="s">
        <v>183</v>
      </c>
      <c r="B259" s="27" t="s">
        <v>184</v>
      </c>
      <c r="C259" s="4"/>
      <c r="D259" s="5"/>
      <c r="E259" s="6"/>
      <c r="F259" s="4"/>
      <c r="G259" s="5"/>
      <c r="H259" s="6"/>
      <c r="I259" s="30">
        <v>-966247</v>
      </c>
      <c r="J259" s="30">
        <v>0</v>
      </c>
      <c r="K259" s="30">
        <v>0</v>
      </c>
      <c r="L259" s="31">
        <f aca="true" t="shared" si="81" ref="L259">SUM(I259:K261)</f>
        <v>-966247</v>
      </c>
    </row>
    <row r="260" spans="1:12" ht="18" customHeight="1">
      <c r="A260" s="25"/>
      <c r="B260" s="28"/>
      <c r="C260" s="7"/>
      <c r="D260" s="8"/>
      <c r="E260" s="9"/>
      <c r="F260" s="7"/>
      <c r="G260" s="8"/>
      <c r="H260" s="9"/>
      <c r="I260" s="28"/>
      <c r="J260" s="28"/>
      <c r="K260" s="28"/>
      <c r="L260" s="32"/>
    </row>
    <row r="261" spans="1:12" ht="15">
      <c r="A261" s="26"/>
      <c r="B261" s="29"/>
      <c r="C261" s="10"/>
      <c r="D261" s="11"/>
      <c r="E261" s="12"/>
      <c r="F261" s="10"/>
      <c r="G261" s="11"/>
      <c r="H261" s="12"/>
      <c r="I261" s="29"/>
      <c r="J261" s="29"/>
      <c r="K261" s="29"/>
      <c r="L261" s="33"/>
    </row>
    <row r="262" spans="1:12" ht="15">
      <c r="A262" s="24" t="s">
        <v>185</v>
      </c>
      <c r="B262" s="27" t="s">
        <v>186</v>
      </c>
      <c r="C262" s="4"/>
      <c r="D262" s="5"/>
      <c r="E262" s="6"/>
      <c r="F262" s="4"/>
      <c r="G262" s="5"/>
      <c r="H262" s="6"/>
      <c r="I262" s="30">
        <v>-165000</v>
      </c>
      <c r="J262" s="30">
        <v>0</v>
      </c>
      <c r="K262" s="30">
        <v>0</v>
      </c>
      <c r="L262" s="31">
        <f aca="true" t="shared" si="82" ref="L262">SUM(I262:K264)</f>
        <v>-165000</v>
      </c>
    </row>
    <row r="263" spans="1:12" ht="18" customHeight="1">
      <c r="A263" s="25"/>
      <c r="B263" s="28"/>
      <c r="C263" s="7"/>
      <c r="D263" s="8"/>
      <c r="E263" s="9"/>
      <c r="F263" s="7"/>
      <c r="G263" s="8"/>
      <c r="H263" s="9"/>
      <c r="I263" s="28"/>
      <c r="J263" s="28"/>
      <c r="K263" s="28"/>
      <c r="L263" s="32"/>
    </row>
    <row r="264" spans="1:12" ht="15">
      <c r="A264" s="26"/>
      <c r="B264" s="29"/>
      <c r="C264" s="10"/>
      <c r="D264" s="11"/>
      <c r="E264" s="12"/>
      <c r="F264" s="10"/>
      <c r="G264" s="11"/>
      <c r="H264" s="12"/>
      <c r="I264" s="29"/>
      <c r="J264" s="29"/>
      <c r="K264" s="29"/>
      <c r="L264" s="33"/>
    </row>
    <row r="265" spans="1:12" ht="15">
      <c r="A265" s="24" t="s">
        <v>187</v>
      </c>
      <c r="B265" s="27" t="s">
        <v>188</v>
      </c>
      <c r="C265" s="4"/>
      <c r="D265" s="5"/>
      <c r="E265" s="6"/>
      <c r="F265" s="4"/>
      <c r="G265" s="5"/>
      <c r="H265" s="6"/>
      <c r="I265" s="30">
        <v>2833188</v>
      </c>
      <c r="J265" s="30">
        <v>0</v>
      </c>
      <c r="K265" s="30">
        <v>0</v>
      </c>
      <c r="L265" s="31">
        <f aca="true" t="shared" si="83" ref="L265">SUM(I265:K267)</f>
        <v>2833188</v>
      </c>
    </row>
    <row r="266" spans="1:12" ht="18" customHeight="1">
      <c r="A266" s="25"/>
      <c r="B266" s="28"/>
      <c r="C266" s="7"/>
      <c r="D266" s="8"/>
      <c r="E266" s="9"/>
      <c r="F266" s="7"/>
      <c r="G266" s="8"/>
      <c r="H266" s="9"/>
      <c r="I266" s="28"/>
      <c r="J266" s="28"/>
      <c r="K266" s="28"/>
      <c r="L266" s="32"/>
    </row>
    <row r="267" spans="1:12" ht="15">
      <c r="A267" s="26"/>
      <c r="B267" s="29"/>
      <c r="C267" s="10"/>
      <c r="D267" s="11"/>
      <c r="E267" s="12"/>
      <c r="F267" s="10"/>
      <c r="G267" s="11"/>
      <c r="H267" s="12"/>
      <c r="I267" s="29"/>
      <c r="J267" s="29"/>
      <c r="K267" s="29"/>
      <c r="L267" s="33"/>
    </row>
    <row r="268" spans="1:12" ht="18" customHeight="1">
      <c r="A268" s="49" t="s">
        <v>189</v>
      </c>
      <c r="B268" s="50"/>
      <c r="C268" s="51" t="s">
        <v>171</v>
      </c>
      <c r="D268" s="52"/>
      <c r="E268" s="53"/>
      <c r="F268" s="51" t="s">
        <v>172</v>
      </c>
      <c r="G268" s="52"/>
      <c r="H268" s="53"/>
      <c r="I268" s="13">
        <f>SUM(I256:I267)</f>
        <v>-165000</v>
      </c>
      <c r="J268" s="13">
        <f aca="true" t="shared" si="84" ref="J268:K268">SUM(J256:J267)</f>
        <v>0</v>
      </c>
      <c r="K268" s="13">
        <f t="shared" si="84"/>
        <v>0</v>
      </c>
      <c r="L268" s="14">
        <f>SUM(I268:K268)</f>
        <v>-165000</v>
      </c>
    </row>
    <row r="269" spans="1:12" ht="6.75" customHeight="1">
      <c r="A269" s="54" t="s">
        <v>172</v>
      </c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5"/>
    </row>
    <row r="270" spans="1:12" ht="18" customHeight="1">
      <c r="A270" s="56" t="s">
        <v>190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8"/>
    </row>
    <row r="271" spans="1:12" ht="27.6">
      <c r="A271" s="1" t="s">
        <v>174</v>
      </c>
      <c r="B271" s="2" t="s">
        <v>175</v>
      </c>
      <c r="C271" s="59" t="s">
        <v>176</v>
      </c>
      <c r="D271" s="50"/>
      <c r="E271" s="50"/>
      <c r="F271" s="59" t="s">
        <v>177</v>
      </c>
      <c r="G271" s="50"/>
      <c r="H271" s="50"/>
      <c r="I271" s="23" t="s">
        <v>178</v>
      </c>
      <c r="J271" s="23" t="s">
        <v>179</v>
      </c>
      <c r="K271" s="23" t="s">
        <v>180</v>
      </c>
      <c r="L271" s="3" t="s">
        <v>7</v>
      </c>
    </row>
    <row r="272" spans="1:12" ht="15">
      <c r="A272" s="24" t="s">
        <v>191</v>
      </c>
      <c r="B272" s="27" t="s">
        <v>192</v>
      </c>
      <c r="C272" s="4"/>
      <c r="D272" s="5"/>
      <c r="E272" s="6"/>
      <c r="F272" s="4"/>
      <c r="G272" s="5"/>
      <c r="H272" s="6"/>
      <c r="I272" s="30">
        <v>616347</v>
      </c>
      <c r="J272" s="30">
        <v>0</v>
      </c>
      <c r="K272" s="30">
        <v>0</v>
      </c>
      <c r="L272" s="31">
        <f>SUM(I272:K274)</f>
        <v>616347</v>
      </c>
    </row>
    <row r="273" spans="1:12" ht="18" customHeight="1">
      <c r="A273" s="25"/>
      <c r="B273" s="28"/>
      <c r="C273" s="7"/>
      <c r="D273" s="8"/>
      <c r="E273" s="9"/>
      <c r="F273" s="7"/>
      <c r="G273" s="8"/>
      <c r="H273" s="9"/>
      <c r="I273" s="28"/>
      <c r="J273" s="28"/>
      <c r="K273" s="28"/>
      <c r="L273" s="32"/>
    </row>
    <row r="274" spans="1:12" ht="15">
      <c r="A274" s="26"/>
      <c r="B274" s="29"/>
      <c r="C274" s="10"/>
      <c r="D274" s="11"/>
      <c r="E274" s="12"/>
      <c r="F274" s="10"/>
      <c r="G274" s="11"/>
      <c r="H274" s="12"/>
      <c r="I274" s="29"/>
      <c r="J274" s="29"/>
      <c r="K274" s="29"/>
      <c r="L274" s="33"/>
    </row>
    <row r="275" spans="1:12" ht="15">
      <c r="A275" s="24" t="s">
        <v>193</v>
      </c>
      <c r="B275" s="27" t="s">
        <v>194</v>
      </c>
      <c r="C275" s="4"/>
      <c r="D275" s="5"/>
      <c r="E275" s="6"/>
      <c r="F275" s="4"/>
      <c r="G275" s="5"/>
      <c r="H275" s="6"/>
      <c r="I275" s="30">
        <v>405347</v>
      </c>
      <c r="J275" s="30">
        <v>0</v>
      </c>
      <c r="K275" s="30">
        <v>0</v>
      </c>
      <c r="L275" s="31">
        <f>SUM(I275:K277)</f>
        <v>405347</v>
      </c>
    </row>
    <row r="276" spans="1:12" ht="18" customHeight="1">
      <c r="A276" s="25"/>
      <c r="B276" s="28"/>
      <c r="C276" s="7"/>
      <c r="D276" s="8"/>
      <c r="E276" s="9"/>
      <c r="F276" s="7"/>
      <c r="G276" s="8"/>
      <c r="H276" s="9"/>
      <c r="I276" s="28"/>
      <c r="J276" s="28"/>
      <c r="K276" s="28"/>
      <c r="L276" s="32"/>
    </row>
    <row r="277" spans="1:12" ht="15">
      <c r="A277" s="26"/>
      <c r="B277" s="29"/>
      <c r="C277" s="10"/>
      <c r="D277" s="11"/>
      <c r="E277" s="12"/>
      <c r="F277" s="10"/>
      <c r="G277" s="11"/>
      <c r="H277" s="12"/>
      <c r="I277" s="29"/>
      <c r="J277" s="29"/>
      <c r="K277" s="29"/>
      <c r="L277" s="33"/>
    </row>
    <row r="278" spans="1:12" ht="18" customHeight="1">
      <c r="A278" s="49" t="s">
        <v>195</v>
      </c>
      <c r="B278" s="50"/>
      <c r="C278" s="51" t="s">
        <v>171</v>
      </c>
      <c r="D278" s="52"/>
      <c r="E278" s="53"/>
      <c r="F278" s="51" t="s">
        <v>172</v>
      </c>
      <c r="G278" s="52"/>
      <c r="H278" s="53"/>
      <c r="I278" s="13">
        <f>SUM(I272:I277)</f>
        <v>1021694</v>
      </c>
      <c r="J278" s="13">
        <f aca="true" t="shared" si="85" ref="J278:K278">SUM(J272:J277)</f>
        <v>0</v>
      </c>
      <c r="K278" s="13">
        <f t="shared" si="85"/>
        <v>0</v>
      </c>
      <c r="L278" s="14">
        <f>SUM(I278:K278)</f>
        <v>1021694</v>
      </c>
    </row>
    <row r="279" spans="1:12" ht="6.75" customHeight="1">
      <c r="A279" s="54" t="s">
        <v>172</v>
      </c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5"/>
    </row>
    <row r="280" spans="1:12" ht="18" customHeight="1">
      <c r="A280" s="56" t="s">
        <v>196</v>
      </c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8"/>
    </row>
    <row r="281" spans="1:12" ht="27.6">
      <c r="A281" s="1" t="s">
        <v>174</v>
      </c>
      <c r="B281" s="2" t="s">
        <v>175</v>
      </c>
      <c r="C281" s="59" t="s">
        <v>176</v>
      </c>
      <c r="D281" s="50"/>
      <c r="E281" s="50"/>
      <c r="F281" s="59" t="s">
        <v>177</v>
      </c>
      <c r="G281" s="50"/>
      <c r="H281" s="50"/>
      <c r="I281" s="23" t="s">
        <v>178</v>
      </c>
      <c r="J281" s="23" t="s">
        <v>179</v>
      </c>
      <c r="K281" s="23" t="s">
        <v>180</v>
      </c>
      <c r="L281" s="3" t="s">
        <v>7</v>
      </c>
    </row>
    <row r="282" spans="1:12" ht="15">
      <c r="A282" s="24" t="s">
        <v>197</v>
      </c>
      <c r="B282" s="27" t="s">
        <v>198</v>
      </c>
      <c r="C282" s="4"/>
      <c r="D282" s="5"/>
      <c r="E282" s="6"/>
      <c r="F282" s="4"/>
      <c r="G282" s="5"/>
      <c r="H282" s="6"/>
      <c r="I282" s="30">
        <v>800000</v>
      </c>
      <c r="J282" s="30">
        <v>0</v>
      </c>
      <c r="K282" s="30">
        <v>0</v>
      </c>
      <c r="L282" s="31">
        <f>SUM(I282:K284)</f>
        <v>800000</v>
      </c>
    </row>
    <row r="283" spans="1:12" ht="18" customHeight="1">
      <c r="A283" s="25"/>
      <c r="B283" s="28"/>
      <c r="C283" s="7"/>
      <c r="D283" s="8"/>
      <c r="E283" s="9"/>
      <c r="F283" s="7"/>
      <c r="G283" s="8"/>
      <c r="H283" s="9"/>
      <c r="I283" s="28"/>
      <c r="J283" s="28"/>
      <c r="K283" s="28"/>
      <c r="L283" s="32"/>
    </row>
    <row r="284" spans="1:12" ht="15">
      <c r="A284" s="26"/>
      <c r="B284" s="29"/>
      <c r="C284" s="10"/>
      <c r="D284" s="11"/>
      <c r="E284" s="12"/>
      <c r="F284" s="10"/>
      <c r="G284" s="11"/>
      <c r="H284" s="12"/>
      <c r="I284" s="29"/>
      <c r="J284" s="29"/>
      <c r="K284" s="29"/>
      <c r="L284" s="33"/>
    </row>
    <row r="285" spans="1:12" ht="15">
      <c r="A285" s="24" t="s">
        <v>199</v>
      </c>
      <c r="B285" s="27" t="s">
        <v>200</v>
      </c>
      <c r="C285" s="4"/>
      <c r="D285" s="5"/>
      <c r="E285" s="6"/>
      <c r="F285" s="4"/>
      <c r="G285" s="5"/>
      <c r="H285" s="6"/>
      <c r="I285" s="30">
        <v>2154032</v>
      </c>
      <c r="J285" s="30">
        <v>0</v>
      </c>
      <c r="K285" s="30">
        <v>0</v>
      </c>
      <c r="L285" s="31">
        <f>SUM(I285:K287)</f>
        <v>2154032</v>
      </c>
    </row>
    <row r="286" spans="1:12" ht="18" customHeight="1">
      <c r="A286" s="25"/>
      <c r="B286" s="28"/>
      <c r="C286" s="7"/>
      <c r="D286" s="8"/>
      <c r="E286" s="9"/>
      <c r="F286" s="7"/>
      <c r="G286" s="8"/>
      <c r="H286" s="9"/>
      <c r="I286" s="28"/>
      <c r="J286" s="28"/>
      <c r="K286" s="28"/>
      <c r="L286" s="32"/>
    </row>
    <row r="287" spans="1:12" ht="15">
      <c r="A287" s="26"/>
      <c r="B287" s="29"/>
      <c r="C287" s="10"/>
      <c r="D287" s="11"/>
      <c r="E287" s="12"/>
      <c r="F287" s="10"/>
      <c r="G287" s="11"/>
      <c r="H287" s="12"/>
      <c r="I287" s="29"/>
      <c r="J287" s="29"/>
      <c r="K287" s="29"/>
      <c r="L287" s="33"/>
    </row>
    <row r="288" spans="1:12" ht="15">
      <c r="A288" s="24" t="s">
        <v>201</v>
      </c>
      <c r="B288" s="27" t="s">
        <v>202</v>
      </c>
      <c r="C288" s="4"/>
      <c r="D288" s="5"/>
      <c r="E288" s="6"/>
      <c r="F288" s="4"/>
      <c r="G288" s="5"/>
      <c r="H288" s="6"/>
      <c r="I288" s="30">
        <v>289278</v>
      </c>
      <c r="J288" s="30">
        <v>0</v>
      </c>
      <c r="K288" s="30">
        <v>0</v>
      </c>
      <c r="L288" s="31">
        <f>SUM(I288:K290)</f>
        <v>289278</v>
      </c>
    </row>
    <row r="289" spans="1:12" ht="18" customHeight="1">
      <c r="A289" s="25"/>
      <c r="B289" s="28"/>
      <c r="C289" s="7"/>
      <c r="D289" s="8"/>
      <c r="E289" s="9"/>
      <c r="F289" s="7"/>
      <c r="G289" s="8"/>
      <c r="H289" s="9"/>
      <c r="I289" s="28"/>
      <c r="J289" s="28"/>
      <c r="K289" s="28"/>
      <c r="L289" s="32"/>
    </row>
    <row r="290" spans="1:12" ht="15">
      <c r="A290" s="26"/>
      <c r="B290" s="29"/>
      <c r="C290" s="10"/>
      <c r="D290" s="11"/>
      <c r="E290" s="12"/>
      <c r="F290" s="10"/>
      <c r="G290" s="11"/>
      <c r="H290" s="12"/>
      <c r="I290" s="29"/>
      <c r="J290" s="29"/>
      <c r="K290" s="29"/>
      <c r="L290" s="33"/>
    </row>
    <row r="291" spans="1:12" ht="18" customHeight="1">
      <c r="A291" s="49" t="s">
        <v>203</v>
      </c>
      <c r="B291" s="50"/>
      <c r="C291" s="51" t="s">
        <v>171</v>
      </c>
      <c r="D291" s="52"/>
      <c r="E291" s="53"/>
      <c r="F291" s="51" t="s">
        <v>172</v>
      </c>
      <c r="G291" s="52"/>
      <c r="H291" s="53"/>
      <c r="I291" s="13">
        <f>SUM(I282:I290)</f>
        <v>3243310</v>
      </c>
      <c r="J291" s="13">
        <f aca="true" t="shared" si="86" ref="J291:K291">SUM(J282:J290)</f>
        <v>0</v>
      </c>
      <c r="K291" s="13">
        <f t="shared" si="86"/>
        <v>0</v>
      </c>
      <c r="L291" s="14">
        <f>SUM(I291:K291)</f>
        <v>3243310</v>
      </c>
    </row>
    <row r="292" spans="1:12" ht="6.75" customHeight="1">
      <c r="A292" s="54" t="s">
        <v>172</v>
      </c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5"/>
    </row>
    <row r="293" spans="1:12" ht="18" customHeight="1">
      <c r="A293" s="56" t="s">
        <v>204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8"/>
    </row>
    <row r="294" spans="1:12" ht="27.6">
      <c r="A294" s="1" t="s">
        <v>174</v>
      </c>
      <c r="B294" s="2" t="s">
        <v>175</v>
      </c>
      <c r="C294" s="59" t="s">
        <v>176</v>
      </c>
      <c r="D294" s="50"/>
      <c r="E294" s="50"/>
      <c r="F294" s="59" t="s">
        <v>177</v>
      </c>
      <c r="G294" s="50"/>
      <c r="H294" s="50"/>
      <c r="I294" s="23" t="s">
        <v>178</v>
      </c>
      <c r="J294" s="23" t="s">
        <v>179</v>
      </c>
      <c r="K294" s="23" t="s">
        <v>180</v>
      </c>
      <c r="L294" s="3" t="s">
        <v>7</v>
      </c>
    </row>
    <row r="295" spans="1:12" ht="15">
      <c r="A295" s="24" t="s">
        <v>205</v>
      </c>
      <c r="B295" s="27" t="s">
        <v>206</v>
      </c>
      <c r="C295" s="4"/>
      <c r="D295" s="5"/>
      <c r="E295" s="6"/>
      <c r="F295" s="4"/>
      <c r="G295" s="5"/>
      <c r="H295" s="6"/>
      <c r="I295" s="30">
        <v>991855</v>
      </c>
      <c r="J295" s="30">
        <v>0</v>
      </c>
      <c r="K295" s="30">
        <v>0</v>
      </c>
      <c r="L295" s="31">
        <f>SUM(I295:K297)</f>
        <v>991855</v>
      </c>
    </row>
    <row r="296" spans="1:12" ht="18" customHeight="1">
      <c r="A296" s="25"/>
      <c r="B296" s="28"/>
      <c r="C296" s="7"/>
      <c r="D296" s="8"/>
      <c r="E296" s="9"/>
      <c r="F296" s="7"/>
      <c r="G296" s="8"/>
      <c r="H296" s="9"/>
      <c r="I296" s="28"/>
      <c r="J296" s="28"/>
      <c r="K296" s="28"/>
      <c r="L296" s="32"/>
    </row>
    <row r="297" spans="1:12" ht="15">
      <c r="A297" s="26"/>
      <c r="B297" s="29"/>
      <c r="C297" s="10"/>
      <c r="D297" s="11"/>
      <c r="E297" s="12"/>
      <c r="F297" s="10"/>
      <c r="G297" s="11"/>
      <c r="H297" s="12"/>
      <c r="I297" s="29"/>
      <c r="J297" s="29"/>
      <c r="K297" s="29"/>
      <c r="L297" s="33"/>
    </row>
    <row r="298" spans="1:12" ht="18" customHeight="1">
      <c r="A298" s="49" t="s">
        <v>207</v>
      </c>
      <c r="B298" s="50"/>
      <c r="C298" s="51" t="s">
        <v>171</v>
      </c>
      <c r="D298" s="52"/>
      <c r="E298" s="53"/>
      <c r="F298" s="51" t="s">
        <v>172</v>
      </c>
      <c r="G298" s="52"/>
      <c r="H298" s="53"/>
      <c r="I298" s="13">
        <f>SUM(I295)</f>
        <v>991855</v>
      </c>
      <c r="J298" s="13">
        <f aca="true" t="shared" si="87" ref="J298:K298">SUM(J295)</f>
        <v>0</v>
      </c>
      <c r="K298" s="13">
        <f t="shared" si="87"/>
        <v>0</v>
      </c>
      <c r="L298" s="14">
        <f>SUM(I298:K298)</f>
        <v>991855</v>
      </c>
    </row>
    <row r="299" spans="1:12" ht="6.75" customHeight="1">
      <c r="A299" s="54" t="s">
        <v>172</v>
      </c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5"/>
    </row>
    <row r="300" spans="1:12" ht="18" customHeight="1">
      <c r="A300" s="56" t="s">
        <v>208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8"/>
    </row>
    <row r="301" spans="1:12" ht="27.6">
      <c r="A301" s="1" t="s">
        <v>174</v>
      </c>
      <c r="B301" s="2" t="s">
        <v>175</v>
      </c>
      <c r="C301" s="59" t="s">
        <v>176</v>
      </c>
      <c r="D301" s="50"/>
      <c r="E301" s="50"/>
      <c r="F301" s="59" t="s">
        <v>177</v>
      </c>
      <c r="G301" s="50"/>
      <c r="H301" s="50"/>
      <c r="I301" s="23" t="s">
        <v>178</v>
      </c>
      <c r="J301" s="23" t="s">
        <v>179</v>
      </c>
      <c r="K301" s="23" t="s">
        <v>180</v>
      </c>
      <c r="L301" s="3" t="s">
        <v>7</v>
      </c>
    </row>
    <row r="302" spans="1:12" ht="15">
      <c r="A302" s="24" t="s">
        <v>209</v>
      </c>
      <c r="B302" s="27" t="s">
        <v>210</v>
      </c>
      <c r="C302" s="4"/>
      <c r="D302" s="5"/>
      <c r="E302" s="6"/>
      <c r="F302" s="4"/>
      <c r="G302" s="5"/>
      <c r="H302" s="6"/>
      <c r="I302" s="30">
        <v>11000000</v>
      </c>
      <c r="J302" s="30">
        <v>0</v>
      </c>
      <c r="K302" s="30">
        <v>0</v>
      </c>
      <c r="L302" s="31">
        <f>SUM(I302:K304)</f>
        <v>11000000</v>
      </c>
    </row>
    <row r="303" spans="1:12" ht="18" customHeight="1">
      <c r="A303" s="25"/>
      <c r="B303" s="28"/>
      <c r="C303" s="7"/>
      <c r="D303" s="8"/>
      <c r="E303" s="9"/>
      <c r="F303" s="7"/>
      <c r="G303" s="8"/>
      <c r="H303" s="9"/>
      <c r="I303" s="28"/>
      <c r="J303" s="28"/>
      <c r="K303" s="28"/>
      <c r="L303" s="32"/>
    </row>
    <row r="304" spans="1:12" ht="15">
      <c r="A304" s="26"/>
      <c r="B304" s="29"/>
      <c r="C304" s="10"/>
      <c r="D304" s="11"/>
      <c r="E304" s="12"/>
      <c r="F304" s="10"/>
      <c r="G304" s="11"/>
      <c r="H304" s="12"/>
      <c r="I304" s="29"/>
      <c r="J304" s="29"/>
      <c r="K304" s="29"/>
      <c r="L304" s="33"/>
    </row>
    <row r="305" spans="1:12" ht="15">
      <c r="A305" s="24" t="s">
        <v>211</v>
      </c>
      <c r="B305" s="27" t="s">
        <v>212</v>
      </c>
      <c r="C305" s="4"/>
      <c r="D305" s="5"/>
      <c r="E305" s="6"/>
      <c r="F305" s="4"/>
      <c r="G305" s="5"/>
      <c r="H305" s="6"/>
      <c r="I305" s="30">
        <v>3000000</v>
      </c>
      <c r="J305" s="30">
        <v>10096773</v>
      </c>
      <c r="K305" s="30">
        <v>0</v>
      </c>
      <c r="L305" s="31">
        <f aca="true" t="shared" si="88" ref="L305">SUM(I305:K307)</f>
        <v>13096773</v>
      </c>
    </row>
    <row r="306" spans="1:12" ht="18" customHeight="1">
      <c r="A306" s="25"/>
      <c r="B306" s="28"/>
      <c r="C306" s="7"/>
      <c r="D306" s="8"/>
      <c r="E306" s="9"/>
      <c r="F306" s="7"/>
      <c r="G306" s="8"/>
      <c r="H306" s="9"/>
      <c r="I306" s="28"/>
      <c r="J306" s="28"/>
      <c r="K306" s="28"/>
      <c r="L306" s="32"/>
    </row>
    <row r="307" spans="1:12" ht="15">
      <c r="A307" s="26"/>
      <c r="B307" s="29"/>
      <c r="C307" s="10"/>
      <c r="D307" s="11"/>
      <c r="E307" s="12"/>
      <c r="F307" s="10"/>
      <c r="G307" s="11"/>
      <c r="H307" s="12"/>
      <c r="I307" s="29"/>
      <c r="J307" s="29"/>
      <c r="K307" s="29"/>
      <c r="L307" s="33"/>
    </row>
    <row r="308" spans="1:12" ht="15">
      <c r="A308" s="24" t="s">
        <v>213</v>
      </c>
      <c r="B308" s="27" t="s">
        <v>214</v>
      </c>
      <c r="C308" s="4"/>
      <c r="D308" s="5"/>
      <c r="E308" s="6"/>
      <c r="F308" s="4"/>
      <c r="G308" s="5"/>
      <c r="H308" s="6"/>
      <c r="I308" s="30">
        <v>2500000</v>
      </c>
      <c r="J308" s="30">
        <v>0</v>
      </c>
      <c r="K308" s="30">
        <v>0</v>
      </c>
      <c r="L308" s="31">
        <f aca="true" t="shared" si="89" ref="L308">SUM(I308:K310)</f>
        <v>2500000</v>
      </c>
    </row>
    <row r="309" spans="1:12" ht="18" customHeight="1">
      <c r="A309" s="25"/>
      <c r="B309" s="28"/>
      <c r="C309" s="7"/>
      <c r="D309" s="8"/>
      <c r="E309" s="9"/>
      <c r="F309" s="7"/>
      <c r="G309" s="8"/>
      <c r="H309" s="9"/>
      <c r="I309" s="28"/>
      <c r="J309" s="28"/>
      <c r="K309" s="28"/>
      <c r="L309" s="32"/>
    </row>
    <row r="310" spans="1:12" ht="15">
      <c r="A310" s="26"/>
      <c r="B310" s="29"/>
      <c r="C310" s="10"/>
      <c r="D310" s="11"/>
      <c r="E310" s="12"/>
      <c r="F310" s="10"/>
      <c r="G310" s="11"/>
      <c r="H310" s="12"/>
      <c r="I310" s="29"/>
      <c r="J310" s="29"/>
      <c r="K310" s="29"/>
      <c r="L310" s="33"/>
    </row>
    <row r="311" spans="1:12" ht="18" customHeight="1">
      <c r="A311" s="49" t="s">
        <v>215</v>
      </c>
      <c r="B311" s="50"/>
      <c r="C311" s="51" t="s">
        <v>171</v>
      </c>
      <c r="D311" s="52"/>
      <c r="E311" s="53"/>
      <c r="F311" s="51" t="s">
        <v>172</v>
      </c>
      <c r="G311" s="52"/>
      <c r="H311" s="53"/>
      <c r="I311" s="13">
        <f>SUM(I302:I310)</f>
        <v>16500000</v>
      </c>
      <c r="J311" s="13">
        <f aca="true" t="shared" si="90" ref="J311:K311">SUM(J302:J310)</f>
        <v>10096773</v>
      </c>
      <c r="K311" s="13">
        <f t="shared" si="90"/>
        <v>0</v>
      </c>
      <c r="L311" s="14">
        <f>SUM(I311:K311)</f>
        <v>26596773</v>
      </c>
    </row>
    <row r="312" spans="1:12" ht="6.75" customHeight="1">
      <c r="A312" s="54" t="s">
        <v>172</v>
      </c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5"/>
    </row>
    <row r="313" spans="1:12" ht="18" customHeight="1">
      <c r="A313" s="56" t="s">
        <v>216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8"/>
    </row>
    <row r="314" spans="1:12" ht="27.6">
      <c r="A314" s="1" t="s">
        <v>174</v>
      </c>
      <c r="B314" s="2" t="s">
        <v>175</v>
      </c>
      <c r="C314" s="59" t="s">
        <v>176</v>
      </c>
      <c r="D314" s="50"/>
      <c r="E314" s="50"/>
      <c r="F314" s="59" t="s">
        <v>177</v>
      </c>
      <c r="G314" s="50"/>
      <c r="H314" s="50"/>
      <c r="I314" s="23" t="s">
        <v>178</v>
      </c>
      <c r="J314" s="23" t="s">
        <v>179</v>
      </c>
      <c r="K314" s="23" t="s">
        <v>180</v>
      </c>
      <c r="L314" s="3" t="s">
        <v>7</v>
      </c>
    </row>
    <row r="315" spans="1:12" ht="15">
      <c r="A315" s="24" t="s">
        <v>217</v>
      </c>
      <c r="B315" s="27" t="s">
        <v>218</v>
      </c>
      <c r="C315" s="4"/>
      <c r="D315" s="5"/>
      <c r="E315" s="6"/>
      <c r="F315" s="4"/>
      <c r="G315" s="5"/>
      <c r="H315" s="6"/>
      <c r="I315" s="30">
        <v>925000</v>
      </c>
      <c r="J315" s="30">
        <v>0</v>
      </c>
      <c r="K315" s="30">
        <v>0</v>
      </c>
      <c r="L315" s="31">
        <f aca="true" t="shared" si="91" ref="L315:L378">SUM(I315:K317)</f>
        <v>925000</v>
      </c>
    </row>
    <row r="316" spans="1:12" ht="18" customHeight="1">
      <c r="A316" s="25"/>
      <c r="B316" s="28"/>
      <c r="C316" s="7"/>
      <c r="D316" s="8"/>
      <c r="E316" s="9"/>
      <c r="F316" s="7"/>
      <c r="G316" s="8"/>
      <c r="H316" s="9"/>
      <c r="I316" s="28"/>
      <c r="J316" s="28"/>
      <c r="K316" s="28"/>
      <c r="L316" s="32"/>
    </row>
    <row r="317" spans="1:12" ht="15">
      <c r="A317" s="26"/>
      <c r="B317" s="29"/>
      <c r="C317" s="10"/>
      <c r="D317" s="11"/>
      <c r="E317" s="12"/>
      <c r="F317" s="10"/>
      <c r="G317" s="11"/>
      <c r="H317" s="12"/>
      <c r="I317" s="29"/>
      <c r="J317" s="29"/>
      <c r="K317" s="29"/>
      <c r="L317" s="33"/>
    </row>
    <row r="318" spans="1:12" ht="15">
      <c r="A318" s="24" t="s">
        <v>219</v>
      </c>
      <c r="B318" s="27" t="s">
        <v>220</v>
      </c>
      <c r="C318" s="4"/>
      <c r="D318" s="5"/>
      <c r="E318" s="6"/>
      <c r="F318" s="4"/>
      <c r="G318" s="5"/>
      <c r="H318" s="6"/>
      <c r="I318" s="30">
        <v>1046250</v>
      </c>
      <c r="J318" s="30">
        <v>0</v>
      </c>
      <c r="K318" s="30">
        <v>0</v>
      </c>
      <c r="L318" s="31">
        <f t="shared" si="91"/>
        <v>1046250</v>
      </c>
    </row>
    <row r="319" spans="1:12" ht="18" customHeight="1">
      <c r="A319" s="25"/>
      <c r="B319" s="28"/>
      <c r="C319" s="7"/>
      <c r="D319" s="8"/>
      <c r="E319" s="9"/>
      <c r="F319" s="7"/>
      <c r="G319" s="8"/>
      <c r="H319" s="9"/>
      <c r="I319" s="28"/>
      <c r="J319" s="28"/>
      <c r="K319" s="28"/>
      <c r="L319" s="32"/>
    </row>
    <row r="320" spans="1:12" ht="15">
      <c r="A320" s="26"/>
      <c r="B320" s="29"/>
      <c r="C320" s="10"/>
      <c r="D320" s="11"/>
      <c r="E320" s="12"/>
      <c r="F320" s="10"/>
      <c r="G320" s="11"/>
      <c r="H320" s="12"/>
      <c r="I320" s="29"/>
      <c r="J320" s="29"/>
      <c r="K320" s="29"/>
      <c r="L320" s="33"/>
    </row>
    <row r="321" spans="1:12" ht="15">
      <c r="A321" s="24" t="s">
        <v>221</v>
      </c>
      <c r="B321" s="27" t="s">
        <v>222</v>
      </c>
      <c r="C321" s="4"/>
      <c r="D321" s="5"/>
      <c r="E321" s="6"/>
      <c r="F321" s="4"/>
      <c r="G321" s="5"/>
      <c r="H321" s="6"/>
      <c r="I321" s="30">
        <v>-2000000</v>
      </c>
      <c r="J321" s="30">
        <v>0</v>
      </c>
      <c r="K321" s="30">
        <v>0</v>
      </c>
      <c r="L321" s="31">
        <f t="shared" si="91"/>
        <v>-2000000</v>
      </c>
    </row>
    <row r="322" spans="1:12" ht="18" customHeight="1">
      <c r="A322" s="25"/>
      <c r="B322" s="28"/>
      <c r="C322" s="7"/>
      <c r="D322" s="8"/>
      <c r="E322" s="9"/>
      <c r="F322" s="7"/>
      <c r="G322" s="8"/>
      <c r="H322" s="9"/>
      <c r="I322" s="28"/>
      <c r="J322" s="28"/>
      <c r="K322" s="28"/>
      <c r="L322" s="32"/>
    </row>
    <row r="323" spans="1:12" ht="15">
      <c r="A323" s="26"/>
      <c r="B323" s="29"/>
      <c r="C323" s="10"/>
      <c r="D323" s="11"/>
      <c r="E323" s="12"/>
      <c r="F323" s="10"/>
      <c r="G323" s="11"/>
      <c r="H323" s="12"/>
      <c r="I323" s="29"/>
      <c r="J323" s="29"/>
      <c r="K323" s="29"/>
      <c r="L323" s="33"/>
    </row>
    <row r="324" spans="1:12" ht="15">
      <c r="A324" s="24" t="s">
        <v>223</v>
      </c>
      <c r="B324" s="27" t="s">
        <v>224</v>
      </c>
      <c r="C324" s="4"/>
      <c r="D324" s="5"/>
      <c r="E324" s="6"/>
      <c r="F324" s="4"/>
      <c r="G324" s="5"/>
      <c r="H324" s="6"/>
      <c r="I324" s="30">
        <v>4000000</v>
      </c>
      <c r="J324" s="30">
        <v>0</v>
      </c>
      <c r="K324" s="30">
        <v>0</v>
      </c>
      <c r="L324" s="31">
        <f t="shared" si="91"/>
        <v>4000000</v>
      </c>
    </row>
    <row r="325" spans="1:12" ht="18" customHeight="1">
      <c r="A325" s="25"/>
      <c r="B325" s="28"/>
      <c r="C325" s="7"/>
      <c r="D325" s="8"/>
      <c r="E325" s="9"/>
      <c r="F325" s="7"/>
      <c r="G325" s="8"/>
      <c r="H325" s="9"/>
      <c r="I325" s="28"/>
      <c r="J325" s="28"/>
      <c r="K325" s="28"/>
      <c r="L325" s="32"/>
    </row>
    <row r="326" spans="1:12" ht="15">
      <c r="A326" s="26"/>
      <c r="B326" s="29"/>
      <c r="C326" s="10"/>
      <c r="D326" s="11"/>
      <c r="E326" s="12"/>
      <c r="F326" s="10"/>
      <c r="G326" s="11"/>
      <c r="H326" s="12"/>
      <c r="I326" s="29"/>
      <c r="J326" s="29"/>
      <c r="K326" s="29"/>
      <c r="L326" s="33"/>
    </row>
    <row r="327" spans="1:12" ht="15">
      <c r="A327" s="24" t="s">
        <v>225</v>
      </c>
      <c r="B327" s="27" t="s">
        <v>226</v>
      </c>
      <c r="C327" s="4"/>
      <c r="D327" s="5"/>
      <c r="E327" s="6"/>
      <c r="F327" s="4"/>
      <c r="G327" s="5"/>
      <c r="H327" s="6"/>
      <c r="I327" s="30">
        <v>312500</v>
      </c>
      <c r="J327" s="30">
        <v>0</v>
      </c>
      <c r="K327" s="30">
        <v>0</v>
      </c>
      <c r="L327" s="31">
        <f t="shared" si="91"/>
        <v>312500</v>
      </c>
    </row>
    <row r="328" spans="1:12" ht="18" customHeight="1">
      <c r="A328" s="25"/>
      <c r="B328" s="28"/>
      <c r="C328" s="7"/>
      <c r="D328" s="8"/>
      <c r="E328" s="9"/>
      <c r="F328" s="7"/>
      <c r="G328" s="8"/>
      <c r="H328" s="9"/>
      <c r="I328" s="28"/>
      <c r="J328" s="28"/>
      <c r="K328" s="28"/>
      <c r="L328" s="32"/>
    </row>
    <row r="329" spans="1:12" ht="15">
      <c r="A329" s="26"/>
      <c r="B329" s="29"/>
      <c r="C329" s="10"/>
      <c r="D329" s="11"/>
      <c r="E329" s="12"/>
      <c r="F329" s="10"/>
      <c r="G329" s="11"/>
      <c r="H329" s="12"/>
      <c r="I329" s="29"/>
      <c r="J329" s="29"/>
      <c r="K329" s="29"/>
      <c r="L329" s="33"/>
    </row>
    <row r="330" spans="1:12" ht="15">
      <c r="A330" s="24" t="s">
        <v>227</v>
      </c>
      <c r="B330" s="27" t="s">
        <v>228</v>
      </c>
      <c r="C330" s="4"/>
      <c r="D330" s="5"/>
      <c r="E330" s="6"/>
      <c r="F330" s="4"/>
      <c r="G330" s="5"/>
      <c r="H330" s="6"/>
      <c r="I330" s="30">
        <v>-15320072</v>
      </c>
      <c r="J330" s="30">
        <v>0</v>
      </c>
      <c r="K330" s="30">
        <v>0</v>
      </c>
      <c r="L330" s="31">
        <f t="shared" si="91"/>
        <v>-15320072</v>
      </c>
    </row>
    <row r="331" spans="1:12" ht="18" customHeight="1">
      <c r="A331" s="25"/>
      <c r="B331" s="28"/>
      <c r="C331" s="7"/>
      <c r="D331" s="8"/>
      <c r="E331" s="9"/>
      <c r="F331" s="7"/>
      <c r="G331" s="8"/>
      <c r="H331" s="9"/>
      <c r="I331" s="28"/>
      <c r="J331" s="28"/>
      <c r="K331" s="28"/>
      <c r="L331" s="32"/>
    </row>
    <row r="332" spans="1:12" ht="15">
      <c r="A332" s="26"/>
      <c r="B332" s="29"/>
      <c r="C332" s="10"/>
      <c r="D332" s="11"/>
      <c r="E332" s="12"/>
      <c r="F332" s="10"/>
      <c r="G332" s="11"/>
      <c r="H332" s="12"/>
      <c r="I332" s="29"/>
      <c r="J332" s="29"/>
      <c r="K332" s="29"/>
      <c r="L332" s="33"/>
    </row>
    <row r="333" spans="1:12" ht="15">
      <c r="A333" s="24" t="s">
        <v>229</v>
      </c>
      <c r="B333" s="27" t="s">
        <v>230</v>
      </c>
      <c r="C333" s="4"/>
      <c r="D333" s="5"/>
      <c r="E333" s="6"/>
      <c r="F333" s="4"/>
      <c r="G333" s="5"/>
      <c r="H333" s="6"/>
      <c r="I333" s="30">
        <v>-2000000</v>
      </c>
      <c r="J333" s="30">
        <v>0</v>
      </c>
      <c r="K333" s="30">
        <v>0</v>
      </c>
      <c r="L333" s="31">
        <f t="shared" si="91"/>
        <v>-2000000</v>
      </c>
    </row>
    <row r="334" spans="1:12" ht="18" customHeight="1">
      <c r="A334" s="25"/>
      <c r="B334" s="28"/>
      <c r="C334" s="7"/>
      <c r="D334" s="8"/>
      <c r="E334" s="9"/>
      <c r="F334" s="7"/>
      <c r="G334" s="8"/>
      <c r="H334" s="9"/>
      <c r="I334" s="28"/>
      <c r="J334" s="28"/>
      <c r="K334" s="28"/>
      <c r="L334" s="32"/>
    </row>
    <row r="335" spans="1:12" ht="15">
      <c r="A335" s="26"/>
      <c r="B335" s="29"/>
      <c r="C335" s="10"/>
      <c r="D335" s="11"/>
      <c r="E335" s="12"/>
      <c r="F335" s="10"/>
      <c r="G335" s="11"/>
      <c r="H335" s="12"/>
      <c r="I335" s="29"/>
      <c r="J335" s="29"/>
      <c r="K335" s="29"/>
      <c r="L335" s="33"/>
    </row>
    <row r="336" spans="1:12" ht="15">
      <c r="A336" s="24" t="s">
        <v>231</v>
      </c>
      <c r="B336" s="27" t="s">
        <v>232</v>
      </c>
      <c r="C336" s="4"/>
      <c r="D336" s="5"/>
      <c r="E336" s="6"/>
      <c r="F336" s="4"/>
      <c r="G336" s="5"/>
      <c r="H336" s="6"/>
      <c r="I336" s="30">
        <v>5517261</v>
      </c>
      <c r="J336" s="30">
        <v>0</v>
      </c>
      <c r="K336" s="30">
        <v>0</v>
      </c>
      <c r="L336" s="31">
        <f t="shared" si="91"/>
        <v>5517261</v>
      </c>
    </row>
    <row r="337" spans="1:12" ht="18" customHeight="1">
      <c r="A337" s="25"/>
      <c r="B337" s="28"/>
      <c r="C337" s="7"/>
      <c r="D337" s="8"/>
      <c r="E337" s="9"/>
      <c r="F337" s="7"/>
      <c r="G337" s="8"/>
      <c r="H337" s="9"/>
      <c r="I337" s="28"/>
      <c r="J337" s="28"/>
      <c r="K337" s="28"/>
      <c r="L337" s="32"/>
    </row>
    <row r="338" spans="1:12" ht="15">
      <c r="A338" s="26"/>
      <c r="B338" s="29"/>
      <c r="C338" s="10"/>
      <c r="D338" s="11"/>
      <c r="E338" s="12"/>
      <c r="F338" s="10"/>
      <c r="G338" s="11"/>
      <c r="H338" s="12"/>
      <c r="I338" s="29"/>
      <c r="J338" s="29"/>
      <c r="K338" s="29"/>
      <c r="L338" s="33"/>
    </row>
    <row r="339" spans="1:12" ht="15">
      <c r="A339" s="24" t="s">
        <v>233</v>
      </c>
      <c r="B339" s="27" t="s">
        <v>234</v>
      </c>
      <c r="C339" s="4"/>
      <c r="D339" s="5"/>
      <c r="E339" s="6"/>
      <c r="F339" s="4"/>
      <c r="G339" s="5"/>
      <c r="H339" s="6"/>
      <c r="I339" s="30">
        <v>-2000000</v>
      </c>
      <c r="J339" s="30">
        <v>0</v>
      </c>
      <c r="K339" s="30">
        <v>0</v>
      </c>
      <c r="L339" s="31">
        <f t="shared" si="91"/>
        <v>-2000000</v>
      </c>
    </row>
    <row r="340" spans="1:12" ht="18" customHeight="1">
      <c r="A340" s="25"/>
      <c r="B340" s="28"/>
      <c r="C340" s="7"/>
      <c r="D340" s="8"/>
      <c r="E340" s="9"/>
      <c r="F340" s="7"/>
      <c r="G340" s="8"/>
      <c r="H340" s="9"/>
      <c r="I340" s="28"/>
      <c r="J340" s="28"/>
      <c r="K340" s="28"/>
      <c r="L340" s="32"/>
    </row>
    <row r="341" spans="1:12" ht="15">
      <c r="A341" s="26"/>
      <c r="B341" s="29"/>
      <c r="C341" s="10"/>
      <c r="D341" s="11"/>
      <c r="E341" s="12"/>
      <c r="F341" s="10"/>
      <c r="G341" s="11"/>
      <c r="H341" s="12"/>
      <c r="I341" s="29"/>
      <c r="J341" s="29"/>
      <c r="K341" s="29"/>
      <c r="L341" s="33"/>
    </row>
    <row r="342" spans="1:12" ht="15">
      <c r="A342" s="24" t="s">
        <v>235</v>
      </c>
      <c r="B342" s="27" t="s">
        <v>236</v>
      </c>
      <c r="C342" s="4"/>
      <c r="D342" s="5"/>
      <c r="E342" s="6"/>
      <c r="F342" s="4"/>
      <c r="G342" s="5"/>
      <c r="H342" s="6"/>
      <c r="I342" s="30">
        <v>179750</v>
      </c>
      <c r="J342" s="30">
        <v>0</v>
      </c>
      <c r="K342" s="30">
        <v>0</v>
      </c>
      <c r="L342" s="31">
        <f t="shared" si="91"/>
        <v>179750</v>
      </c>
    </row>
    <row r="343" spans="1:12" ht="18" customHeight="1">
      <c r="A343" s="25"/>
      <c r="B343" s="28"/>
      <c r="C343" s="7"/>
      <c r="D343" s="8"/>
      <c r="E343" s="9"/>
      <c r="F343" s="7"/>
      <c r="G343" s="8"/>
      <c r="H343" s="9"/>
      <c r="I343" s="28"/>
      <c r="J343" s="28"/>
      <c r="K343" s="28"/>
      <c r="L343" s="32"/>
    </row>
    <row r="344" spans="1:12" ht="15">
      <c r="A344" s="26"/>
      <c r="B344" s="29"/>
      <c r="C344" s="10"/>
      <c r="D344" s="11"/>
      <c r="E344" s="12"/>
      <c r="F344" s="10"/>
      <c r="G344" s="11"/>
      <c r="H344" s="12"/>
      <c r="I344" s="29"/>
      <c r="J344" s="29"/>
      <c r="K344" s="29"/>
      <c r="L344" s="33"/>
    </row>
    <row r="345" spans="1:12" ht="15">
      <c r="A345" s="24" t="s">
        <v>237</v>
      </c>
      <c r="B345" s="27" t="s">
        <v>238</v>
      </c>
      <c r="C345" s="4"/>
      <c r="D345" s="5"/>
      <c r="E345" s="6"/>
      <c r="F345" s="4"/>
      <c r="G345" s="5"/>
      <c r="H345" s="6"/>
      <c r="I345" s="30">
        <v>444000</v>
      </c>
      <c r="J345" s="30">
        <v>0</v>
      </c>
      <c r="K345" s="30">
        <v>0</v>
      </c>
      <c r="L345" s="31">
        <f t="shared" si="91"/>
        <v>444000</v>
      </c>
    </row>
    <row r="346" spans="1:12" ht="18" customHeight="1">
      <c r="A346" s="25"/>
      <c r="B346" s="28"/>
      <c r="C346" s="7"/>
      <c r="D346" s="8"/>
      <c r="E346" s="9"/>
      <c r="F346" s="7"/>
      <c r="G346" s="8"/>
      <c r="H346" s="9"/>
      <c r="I346" s="28"/>
      <c r="J346" s="28"/>
      <c r="K346" s="28"/>
      <c r="L346" s="32"/>
    </row>
    <row r="347" spans="1:12" ht="15">
      <c r="A347" s="26"/>
      <c r="B347" s="29"/>
      <c r="C347" s="10"/>
      <c r="D347" s="11"/>
      <c r="E347" s="12"/>
      <c r="F347" s="10"/>
      <c r="G347" s="11"/>
      <c r="H347" s="12"/>
      <c r="I347" s="29"/>
      <c r="J347" s="29"/>
      <c r="K347" s="29"/>
      <c r="L347" s="33"/>
    </row>
    <row r="348" spans="1:12" ht="15">
      <c r="A348" s="24" t="s">
        <v>239</v>
      </c>
      <c r="B348" s="27" t="s">
        <v>240</v>
      </c>
      <c r="C348" s="4"/>
      <c r="D348" s="5"/>
      <c r="E348" s="6"/>
      <c r="F348" s="4"/>
      <c r="G348" s="5"/>
      <c r="H348" s="6"/>
      <c r="I348" s="30">
        <v>280000</v>
      </c>
      <c r="J348" s="30">
        <v>0</v>
      </c>
      <c r="K348" s="30">
        <v>0</v>
      </c>
      <c r="L348" s="31">
        <f t="shared" si="91"/>
        <v>280000</v>
      </c>
    </row>
    <row r="349" spans="1:12" ht="18" customHeight="1">
      <c r="A349" s="25"/>
      <c r="B349" s="28"/>
      <c r="C349" s="7"/>
      <c r="D349" s="8"/>
      <c r="E349" s="9"/>
      <c r="F349" s="7"/>
      <c r="G349" s="8"/>
      <c r="H349" s="9"/>
      <c r="I349" s="28"/>
      <c r="J349" s="28"/>
      <c r="K349" s="28"/>
      <c r="L349" s="32"/>
    </row>
    <row r="350" spans="1:12" ht="15">
      <c r="A350" s="26"/>
      <c r="B350" s="29"/>
      <c r="C350" s="10"/>
      <c r="D350" s="11"/>
      <c r="E350" s="12"/>
      <c r="F350" s="10"/>
      <c r="G350" s="11"/>
      <c r="H350" s="12"/>
      <c r="I350" s="29"/>
      <c r="J350" s="29"/>
      <c r="K350" s="29"/>
      <c r="L350" s="33"/>
    </row>
    <row r="351" spans="1:12" ht="15">
      <c r="A351" s="24" t="s">
        <v>241</v>
      </c>
      <c r="B351" s="27" t="s">
        <v>242</v>
      </c>
      <c r="C351" s="4"/>
      <c r="D351" s="5"/>
      <c r="E351" s="6"/>
      <c r="F351" s="4"/>
      <c r="G351" s="5"/>
      <c r="H351" s="6"/>
      <c r="I351" s="30">
        <v>-704000</v>
      </c>
      <c r="J351" s="30">
        <v>0</v>
      </c>
      <c r="K351" s="30">
        <v>0</v>
      </c>
      <c r="L351" s="31">
        <f t="shared" si="91"/>
        <v>-704000</v>
      </c>
    </row>
    <row r="352" spans="1:12" ht="18" customHeight="1">
      <c r="A352" s="25"/>
      <c r="B352" s="28"/>
      <c r="C352" s="7"/>
      <c r="D352" s="8"/>
      <c r="E352" s="9"/>
      <c r="F352" s="7"/>
      <c r="G352" s="8"/>
      <c r="H352" s="9"/>
      <c r="I352" s="28"/>
      <c r="J352" s="28"/>
      <c r="K352" s="28"/>
      <c r="L352" s="32"/>
    </row>
    <row r="353" spans="1:12" ht="15">
      <c r="A353" s="26"/>
      <c r="B353" s="29"/>
      <c r="C353" s="10"/>
      <c r="D353" s="11"/>
      <c r="E353" s="12"/>
      <c r="F353" s="10"/>
      <c r="G353" s="11"/>
      <c r="H353" s="12"/>
      <c r="I353" s="29"/>
      <c r="J353" s="29"/>
      <c r="K353" s="29"/>
      <c r="L353" s="33"/>
    </row>
    <row r="354" spans="1:12" ht="15">
      <c r="A354" s="24" t="s">
        <v>243</v>
      </c>
      <c r="B354" s="27" t="s">
        <v>244</v>
      </c>
      <c r="C354" s="4"/>
      <c r="D354" s="5"/>
      <c r="E354" s="6"/>
      <c r="F354" s="4"/>
      <c r="G354" s="5"/>
      <c r="H354" s="6"/>
      <c r="I354" s="30">
        <v>-277455</v>
      </c>
      <c r="J354" s="30">
        <v>0</v>
      </c>
      <c r="K354" s="30">
        <v>0</v>
      </c>
      <c r="L354" s="31">
        <f t="shared" si="91"/>
        <v>-277455</v>
      </c>
    </row>
    <row r="355" spans="1:12" ht="18" customHeight="1">
      <c r="A355" s="25"/>
      <c r="B355" s="28"/>
      <c r="C355" s="7"/>
      <c r="D355" s="8"/>
      <c r="E355" s="9"/>
      <c r="F355" s="7"/>
      <c r="G355" s="8"/>
      <c r="H355" s="9"/>
      <c r="I355" s="28"/>
      <c r="J355" s="28"/>
      <c r="K355" s="28"/>
      <c r="L355" s="32"/>
    </row>
    <row r="356" spans="1:12" ht="15">
      <c r="A356" s="26"/>
      <c r="B356" s="29"/>
      <c r="C356" s="10"/>
      <c r="D356" s="11"/>
      <c r="E356" s="12"/>
      <c r="F356" s="10"/>
      <c r="G356" s="11"/>
      <c r="H356" s="12"/>
      <c r="I356" s="29"/>
      <c r="J356" s="29"/>
      <c r="K356" s="29"/>
      <c r="L356" s="33"/>
    </row>
    <row r="357" spans="1:12" ht="15">
      <c r="A357" s="24" t="s">
        <v>245</v>
      </c>
      <c r="B357" s="27" t="s">
        <v>246</v>
      </c>
      <c r="C357" s="4"/>
      <c r="D357" s="5"/>
      <c r="E357" s="6"/>
      <c r="F357" s="4"/>
      <c r="G357" s="5"/>
      <c r="H357" s="6"/>
      <c r="I357" s="30">
        <v>750000</v>
      </c>
      <c r="J357" s="30">
        <v>0</v>
      </c>
      <c r="K357" s="30">
        <v>0</v>
      </c>
      <c r="L357" s="31">
        <f t="shared" si="91"/>
        <v>750000</v>
      </c>
    </row>
    <row r="358" spans="1:12" ht="18" customHeight="1">
      <c r="A358" s="25"/>
      <c r="B358" s="28"/>
      <c r="C358" s="7"/>
      <c r="D358" s="8"/>
      <c r="E358" s="9"/>
      <c r="F358" s="7"/>
      <c r="G358" s="8"/>
      <c r="H358" s="9"/>
      <c r="I358" s="28"/>
      <c r="J358" s="28"/>
      <c r="K358" s="28"/>
      <c r="L358" s="32"/>
    </row>
    <row r="359" spans="1:12" ht="15">
      <c r="A359" s="26"/>
      <c r="B359" s="29"/>
      <c r="C359" s="10"/>
      <c r="D359" s="11"/>
      <c r="E359" s="12"/>
      <c r="F359" s="10"/>
      <c r="G359" s="11"/>
      <c r="H359" s="12"/>
      <c r="I359" s="29"/>
      <c r="J359" s="29"/>
      <c r="K359" s="29"/>
      <c r="L359" s="33"/>
    </row>
    <row r="360" spans="1:12" ht="15">
      <c r="A360" s="24" t="s">
        <v>247</v>
      </c>
      <c r="B360" s="27" t="s">
        <v>248</v>
      </c>
      <c r="C360" s="4"/>
      <c r="D360" s="5"/>
      <c r="E360" s="6"/>
      <c r="F360" s="4"/>
      <c r="G360" s="5"/>
      <c r="H360" s="6"/>
      <c r="I360" s="30">
        <v>556250</v>
      </c>
      <c r="J360" s="30">
        <v>0</v>
      </c>
      <c r="K360" s="30">
        <v>0</v>
      </c>
      <c r="L360" s="31">
        <f t="shared" si="91"/>
        <v>556250</v>
      </c>
    </row>
    <row r="361" spans="1:12" ht="18" customHeight="1">
      <c r="A361" s="25"/>
      <c r="B361" s="28"/>
      <c r="C361" s="7"/>
      <c r="D361" s="8"/>
      <c r="E361" s="9"/>
      <c r="F361" s="7"/>
      <c r="G361" s="8"/>
      <c r="H361" s="9"/>
      <c r="I361" s="28"/>
      <c r="J361" s="28"/>
      <c r="K361" s="28"/>
      <c r="L361" s="32"/>
    </row>
    <row r="362" spans="1:12" ht="15">
      <c r="A362" s="26"/>
      <c r="B362" s="29"/>
      <c r="C362" s="10"/>
      <c r="D362" s="11"/>
      <c r="E362" s="12"/>
      <c r="F362" s="10"/>
      <c r="G362" s="11"/>
      <c r="H362" s="12"/>
      <c r="I362" s="29"/>
      <c r="J362" s="29"/>
      <c r="K362" s="29"/>
      <c r="L362" s="33"/>
    </row>
    <row r="363" spans="1:12" ht="15">
      <c r="A363" s="24" t="s">
        <v>249</v>
      </c>
      <c r="B363" s="27" t="s">
        <v>250</v>
      </c>
      <c r="C363" s="4"/>
      <c r="D363" s="5"/>
      <c r="E363" s="6"/>
      <c r="F363" s="4"/>
      <c r="G363" s="5"/>
      <c r="H363" s="6"/>
      <c r="I363" s="30">
        <v>1258957</v>
      </c>
      <c r="J363" s="30">
        <v>0</v>
      </c>
      <c r="K363" s="30">
        <v>0</v>
      </c>
      <c r="L363" s="31">
        <f t="shared" si="91"/>
        <v>1258957</v>
      </c>
    </row>
    <row r="364" spans="1:12" ht="18" customHeight="1">
      <c r="A364" s="25"/>
      <c r="B364" s="28"/>
      <c r="C364" s="7"/>
      <c r="D364" s="8"/>
      <c r="E364" s="9"/>
      <c r="F364" s="7"/>
      <c r="G364" s="8"/>
      <c r="H364" s="9"/>
      <c r="I364" s="28"/>
      <c r="J364" s="28"/>
      <c r="K364" s="28"/>
      <c r="L364" s="32"/>
    </row>
    <row r="365" spans="1:12" ht="15">
      <c r="A365" s="26"/>
      <c r="B365" s="29"/>
      <c r="C365" s="10"/>
      <c r="D365" s="11"/>
      <c r="E365" s="12"/>
      <c r="F365" s="10"/>
      <c r="G365" s="11"/>
      <c r="H365" s="12"/>
      <c r="I365" s="29"/>
      <c r="J365" s="29"/>
      <c r="K365" s="29"/>
      <c r="L365" s="33"/>
    </row>
    <row r="366" spans="1:12" ht="15">
      <c r="A366" s="24" t="s">
        <v>251</v>
      </c>
      <c r="B366" s="27" t="s">
        <v>252</v>
      </c>
      <c r="C366" s="4"/>
      <c r="D366" s="5"/>
      <c r="E366" s="6"/>
      <c r="F366" s="4"/>
      <c r="G366" s="5"/>
      <c r="H366" s="6"/>
      <c r="I366" s="30">
        <v>-215000</v>
      </c>
      <c r="J366" s="30">
        <v>0</v>
      </c>
      <c r="K366" s="30">
        <v>0</v>
      </c>
      <c r="L366" s="31">
        <f t="shared" si="91"/>
        <v>-215000</v>
      </c>
    </row>
    <row r="367" spans="1:12" ht="18" customHeight="1">
      <c r="A367" s="25"/>
      <c r="B367" s="28"/>
      <c r="C367" s="7"/>
      <c r="D367" s="8"/>
      <c r="E367" s="9"/>
      <c r="F367" s="7"/>
      <c r="G367" s="8"/>
      <c r="H367" s="9"/>
      <c r="I367" s="28"/>
      <c r="J367" s="28"/>
      <c r="K367" s="28"/>
      <c r="L367" s="32"/>
    </row>
    <row r="368" spans="1:12" ht="15">
      <c r="A368" s="26"/>
      <c r="B368" s="29"/>
      <c r="C368" s="10"/>
      <c r="D368" s="11"/>
      <c r="E368" s="12"/>
      <c r="F368" s="10"/>
      <c r="G368" s="11"/>
      <c r="H368" s="12"/>
      <c r="I368" s="29"/>
      <c r="J368" s="29"/>
      <c r="K368" s="29"/>
      <c r="L368" s="33"/>
    </row>
    <row r="369" spans="1:12" ht="15">
      <c r="A369" s="24" t="s">
        <v>253</v>
      </c>
      <c r="B369" s="27" t="s">
        <v>254</v>
      </c>
      <c r="C369" s="4"/>
      <c r="D369" s="5"/>
      <c r="E369" s="6"/>
      <c r="F369" s="4"/>
      <c r="G369" s="5"/>
      <c r="H369" s="6"/>
      <c r="I369" s="30">
        <v>895000</v>
      </c>
      <c r="J369" s="30">
        <v>0</v>
      </c>
      <c r="K369" s="30">
        <v>0</v>
      </c>
      <c r="L369" s="31">
        <f t="shared" si="91"/>
        <v>895000</v>
      </c>
    </row>
    <row r="370" spans="1:12" ht="18" customHeight="1">
      <c r="A370" s="25"/>
      <c r="B370" s="28"/>
      <c r="C370" s="7"/>
      <c r="D370" s="8"/>
      <c r="E370" s="9"/>
      <c r="F370" s="7"/>
      <c r="G370" s="8"/>
      <c r="H370" s="9"/>
      <c r="I370" s="28"/>
      <c r="J370" s="28"/>
      <c r="K370" s="28"/>
      <c r="L370" s="32"/>
    </row>
    <row r="371" spans="1:12" ht="15">
      <c r="A371" s="26"/>
      <c r="B371" s="29"/>
      <c r="C371" s="10"/>
      <c r="D371" s="11"/>
      <c r="E371" s="12"/>
      <c r="F371" s="10"/>
      <c r="G371" s="11"/>
      <c r="H371" s="12"/>
      <c r="I371" s="29"/>
      <c r="J371" s="29"/>
      <c r="K371" s="29"/>
      <c r="L371" s="33"/>
    </row>
    <row r="372" spans="1:12" ht="15">
      <c r="A372" s="24" t="s">
        <v>255</v>
      </c>
      <c r="B372" s="27" t="s">
        <v>256</v>
      </c>
      <c r="C372" s="4"/>
      <c r="D372" s="5"/>
      <c r="E372" s="6"/>
      <c r="F372" s="4"/>
      <c r="G372" s="5"/>
      <c r="H372" s="6"/>
      <c r="I372" s="30">
        <v>362500</v>
      </c>
      <c r="J372" s="30">
        <v>0</v>
      </c>
      <c r="K372" s="30">
        <v>0</v>
      </c>
      <c r="L372" s="31">
        <f t="shared" si="91"/>
        <v>362500</v>
      </c>
    </row>
    <row r="373" spans="1:12" ht="18" customHeight="1">
      <c r="A373" s="25"/>
      <c r="B373" s="28"/>
      <c r="C373" s="7"/>
      <c r="D373" s="8"/>
      <c r="E373" s="9"/>
      <c r="F373" s="7"/>
      <c r="G373" s="8"/>
      <c r="H373" s="9"/>
      <c r="I373" s="28"/>
      <c r="J373" s="28"/>
      <c r="K373" s="28"/>
      <c r="L373" s="32"/>
    </row>
    <row r="374" spans="1:12" ht="15">
      <c r="A374" s="26"/>
      <c r="B374" s="29"/>
      <c r="C374" s="10"/>
      <c r="D374" s="11"/>
      <c r="E374" s="12"/>
      <c r="F374" s="10"/>
      <c r="G374" s="11"/>
      <c r="H374" s="12"/>
      <c r="I374" s="29"/>
      <c r="J374" s="29"/>
      <c r="K374" s="29"/>
      <c r="L374" s="33"/>
    </row>
    <row r="375" spans="1:12" ht="15">
      <c r="A375" s="24" t="s">
        <v>257</v>
      </c>
      <c r="B375" s="27" t="s">
        <v>258</v>
      </c>
      <c r="C375" s="4"/>
      <c r="D375" s="5"/>
      <c r="E375" s="6"/>
      <c r="F375" s="4"/>
      <c r="G375" s="5"/>
      <c r="H375" s="6"/>
      <c r="I375" s="30">
        <v>555500</v>
      </c>
      <c r="J375" s="30">
        <v>0</v>
      </c>
      <c r="K375" s="30">
        <v>0</v>
      </c>
      <c r="L375" s="31">
        <f t="shared" si="91"/>
        <v>555500</v>
      </c>
    </row>
    <row r="376" spans="1:12" ht="18" customHeight="1">
      <c r="A376" s="25"/>
      <c r="B376" s="28"/>
      <c r="C376" s="7"/>
      <c r="D376" s="8"/>
      <c r="E376" s="9"/>
      <c r="F376" s="7"/>
      <c r="G376" s="8"/>
      <c r="H376" s="9"/>
      <c r="I376" s="28"/>
      <c r="J376" s="28"/>
      <c r="K376" s="28"/>
      <c r="L376" s="32"/>
    </row>
    <row r="377" spans="1:12" ht="15">
      <c r="A377" s="26"/>
      <c r="B377" s="29"/>
      <c r="C377" s="10"/>
      <c r="D377" s="11"/>
      <c r="E377" s="12"/>
      <c r="F377" s="10"/>
      <c r="G377" s="11"/>
      <c r="H377" s="12"/>
      <c r="I377" s="29"/>
      <c r="J377" s="29"/>
      <c r="K377" s="29"/>
      <c r="L377" s="33"/>
    </row>
    <row r="378" spans="1:12" ht="15">
      <c r="A378" s="24" t="s">
        <v>259</v>
      </c>
      <c r="B378" s="27" t="s">
        <v>260</v>
      </c>
      <c r="C378" s="4"/>
      <c r="D378" s="5"/>
      <c r="E378" s="6"/>
      <c r="F378" s="4"/>
      <c r="G378" s="5"/>
      <c r="H378" s="6"/>
      <c r="I378" s="30">
        <v>300000</v>
      </c>
      <c r="J378" s="30">
        <v>0</v>
      </c>
      <c r="K378" s="30">
        <v>0</v>
      </c>
      <c r="L378" s="31">
        <f t="shared" si="91"/>
        <v>300000</v>
      </c>
    </row>
    <row r="379" spans="1:12" ht="18" customHeight="1">
      <c r="A379" s="25"/>
      <c r="B379" s="28"/>
      <c r="C379" s="7"/>
      <c r="D379" s="8"/>
      <c r="E379" s="9"/>
      <c r="F379" s="7"/>
      <c r="G379" s="8"/>
      <c r="H379" s="9"/>
      <c r="I379" s="28"/>
      <c r="J379" s="28"/>
      <c r="K379" s="28"/>
      <c r="L379" s="32"/>
    </row>
    <row r="380" spans="1:12" ht="15">
      <c r="A380" s="26"/>
      <c r="B380" s="29"/>
      <c r="C380" s="10"/>
      <c r="D380" s="11"/>
      <c r="E380" s="12"/>
      <c r="F380" s="10"/>
      <c r="G380" s="11"/>
      <c r="H380" s="12"/>
      <c r="I380" s="29"/>
      <c r="J380" s="29"/>
      <c r="K380" s="29"/>
      <c r="L380" s="33"/>
    </row>
    <row r="381" spans="1:12" ht="15">
      <c r="A381" s="24" t="s">
        <v>261</v>
      </c>
      <c r="B381" s="27" t="s">
        <v>262</v>
      </c>
      <c r="C381" s="4"/>
      <c r="D381" s="5"/>
      <c r="E381" s="6"/>
      <c r="F381" s="4"/>
      <c r="G381" s="5"/>
      <c r="H381" s="6"/>
      <c r="I381" s="30">
        <v>469588</v>
      </c>
      <c r="J381" s="30">
        <v>0</v>
      </c>
      <c r="K381" s="30">
        <v>0</v>
      </c>
      <c r="L381" s="31">
        <f aca="true" t="shared" si="92" ref="L381:L432">SUM(I381:K383)</f>
        <v>469588</v>
      </c>
    </row>
    <row r="382" spans="1:12" ht="18" customHeight="1">
      <c r="A382" s="25"/>
      <c r="B382" s="28"/>
      <c r="C382" s="7"/>
      <c r="D382" s="8"/>
      <c r="E382" s="9"/>
      <c r="F382" s="7"/>
      <c r="G382" s="8"/>
      <c r="H382" s="9"/>
      <c r="I382" s="28"/>
      <c r="J382" s="28"/>
      <c r="K382" s="28"/>
      <c r="L382" s="32"/>
    </row>
    <row r="383" spans="1:12" ht="15">
      <c r="A383" s="26"/>
      <c r="B383" s="29"/>
      <c r="C383" s="10"/>
      <c r="D383" s="11"/>
      <c r="E383" s="12"/>
      <c r="F383" s="10"/>
      <c r="G383" s="11"/>
      <c r="H383" s="12"/>
      <c r="I383" s="29"/>
      <c r="J383" s="29"/>
      <c r="K383" s="29"/>
      <c r="L383" s="33"/>
    </row>
    <row r="384" spans="1:12" ht="15">
      <c r="A384" s="24" t="s">
        <v>263</v>
      </c>
      <c r="B384" s="27" t="s">
        <v>264</v>
      </c>
      <c r="C384" s="4"/>
      <c r="D384" s="5"/>
      <c r="E384" s="6"/>
      <c r="F384" s="4"/>
      <c r="G384" s="5"/>
      <c r="H384" s="6"/>
      <c r="I384" s="30">
        <v>885000</v>
      </c>
      <c r="J384" s="30">
        <v>0</v>
      </c>
      <c r="K384" s="30">
        <v>0</v>
      </c>
      <c r="L384" s="31">
        <f t="shared" si="92"/>
        <v>885000</v>
      </c>
    </row>
    <row r="385" spans="1:12" ht="18" customHeight="1">
      <c r="A385" s="25"/>
      <c r="B385" s="28"/>
      <c r="C385" s="7"/>
      <c r="D385" s="8"/>
      <c r="E385" s="9"/>
      <c r="F385" s="7"/>
      <c r="G385" s="8"/>
      <c r="H385" s="9"/>
      <c r="I385" s="28"/>
      <c r="J385" s="28"/>
      <c r="K385" s="28"/>
      <c r="L385" s="32"/>
    </row>
    <row r="386" spans="1:12" ht="15">
      <c r="A386" s="26"/>
      <c r="B386" s="29"/>
      <c r="C386" s="10"/>
      <c r="D386" s="11"/>
      <c r="E386" s="12"/>
      <c r="F386" s="10"/>
      <c r="G386" s="11"/>
      <c r="H386" s="12"/>
      <c r="I386" s="29"/>
      <c r="J386" s="29"/>
      <c r="K386" s="29"/>
      <c r="L386" s="33"/>
    </row>
    <row r="387" spans="1:12" ht="15">
      <c r="A387" s="24" t="s">
        <v>265</v>
      </c>
      <c r="B387" s="27" t="s">
        <v>266</v>
      </c>
      <c r="C387" s="4"/>
      <c r="D387" s="5"/>
      <c r="E387" s="6"/>
      <c r="F387" s="4"/>
      <c r="G387" s="5"/>
      <c r="H387" s="6"/>
      <c r="I387" s="30">
        <v>-15201</v>
      </c>
      <c r="J387" s="30">
        <v>0</v>
      </c>
      <c r="K387" s="30">
        <v>0</v>
      </c>
      <c r="L387" s="31">
        <f t="shared" si="92"/>
        <v>-15201</v>
      </c>
    </row>
    <row r="388" spans="1:12" ht="18" customHeight="1">
      <c r="A388" s="25"/>
      <c r="B388" s="28"/>
      <c r="C388" s="7"/>
      <c r="D388" s="8"/>
      <c r="E388" s="9"/>
      <c r="F388" s="7"/>
      <c r="G388" s="8"/>
      <c r="H388" s="9"/>
      <c r="I388" s="28"/>
      <c r="J388" s="28"/>
      <c r="K388" s="28"/>
      <c r="L388" s="32"/>
    </row>
    <row r="389" spans="1:12" ht="15">
      <c r="A389" s="26"/>
      <c r="B389" s="29"/>
      <c r="C389" s="10"/>
      <c r="D389" s="11"/>
      <c r="E389" s="12"/>
      <c r="F389" s="10"/>
      <c r="G389" s="11"/>
      <c r="H389" s="12"/>
      <c r="I389" s="29"/>
      <c r="J389" s="29"/>
      <c r="K389" s="29"/>
      <c r="L389" s="33"/>
    </row>
    <row r="390" spans="1:12" ht="15">
      <c r="A390" s="24" t="s">
        <v>267</v>
      </c>
      <c r="B390" s="27" t="s">
        <v>268</v>
      </c>
      <c r="C390" s="4"/>
      <c r="D390" s="5"/>
      <c r="E390" s="6"/>
      <c r="F390" s="4"/>
      <c r="G390" s="5"/>
      <c r="H390" s="6"/>
      <c r="I390" s="30">
        <v>-12060</v>
      </c>
      <c r="J390" s="30">
        <v>0</v>
      </c>
      <c r="K390" s="30">
        <v>0</v>
      </c>
      <c r="L390" s="31">
        <f t="shared" si="92"/>
        <v>-12060</v>
      </c>
    </row>
    <row r="391" spans="1:12" ht="18" customHeight="1">
      <c r="A391" s="25"/>
      <c r="B391" s="28"/>
      <c r="C391" s="7"/>
      <c r="D391" s="8"/>
      <c r="E391" s="9"/>
      <c r="F391" s="7"/>
      <c r="G391" s="8"/>
      <c r="H391" s="9"/>
      <c r="I391" s="28"/>
      <c r="J391" s="28"/>
      <c r="K391" s="28"/>
      <c r="L391" s="32"/>
    </row>
    <row r="392" spans="1:12" ht="15">
      <c r="A392" s="26"/>
      <c r="B392" s="29"/>
      <c r="C392" s="10"/>
      <c r="D392" s="11"/>
      <c r="E392" s="12"/>
      <c r="F392" s="10"/>
      <c r="G392" s="11"/>
      <c r="H392" s="12"/>
      <c r="I392" s="29"/>
      <c r="J392" s="29"/>
      <c r="K392" s="29"/>
      <c r="L392" s="33"/>
    </row>
    <row r="393" spans="1:12" ht="15">
      <c r="A393" s="24" t="s">
        <v>269</v>
      </c>
      <c r="B393" s="27" t="s">
        <v>270</v>
      </c>
      <c r="C393" s="4"/>
      <c r="D393" s="5"/>
      <c r="E393" s="6"/>
      <c r="F393" s="4"/>
      <c r="G393" s="5"/>
      <c r="H393" s="6"/>
      <c r="I393" s="30">
        <v>572500</v>
      </c>
      <c r="J393" s="30">
        <v>0</v>
      </c>
      <c r="K393" s="30">
        <v>0</v>
      </c>
      <c r="L393" s="31">
        <f t="shared" si="92"/>
        <v>572500</v>
      </c>
    </row>
    <row r="394" spans="1:12" ht="18" customHeight="1">
      <c r="A394" s="25"/>
      <c r="B394" s="28"/>
      <c r="C394" s="7"/>
      <c r="D394" s="8"/>
      <c r="E394" s="9"/>
      <c r="F394" s="7"/>
      <c r="G394" s="8"/>
      <c r="H394" s="9"/>
      <c r="I394" s="28"/>
      <c r="J394" s="28"/>
      <c r="K394" s="28"/>
      <c r="L394" s="32"/>
    </row>
    <row r="395" spans="1:12" ht="15">
      <c r="A395" s="26"/>
      <c r="B395" s="29"/>
      <c r="C395" s="10"/>
      <c r="D395" s="11"/>
      <c r="E395" s="12"/>
      <c r="F395" s="10"/>
      <c r="G395" s="11"/>
      <c r="H395" s="12"/>
      <c r="I395" s="29"/>
      <c r="J395" s="29"/>
      <c r="K395" s="29"/>
      <c r="L395" s="33"/>
    </row>
    <row r="396" spans="1:12" ht="15">
      <c r="A396" s="24" t="s">
        <v>271</v>
      </c>
      <c r="B396" s="27" t="s">
        <v>272</v>
      </c>
      <c r="C396" s="4"/>
      <c r="D396" s="5"/>
      <c r="E396" s="6"/>
      <c r="F396" s="4"/>
      <c r="G396" s="5"/>
      <c r="H396" s="6"/>
      <c r="I396" s="30">
        <v>762500</v>
      </c>
      <c r="J396" s="30">
        <v>0</v>
      </c>
      <c r="K396" s="30">
        <v>0</v>
      </c>
      <c r="L396" s="31">
        <f t="shared" si="92"/>
        <v>762500</v>
      </c>
    </row>
    <row r="397" spans="1:12" ht="18" customHeight="1">
      <c r="A397" s="25"/>
      <c r="B397" s="28"/>
      <c r="C397" s="7"/>
      <c r="D397" s="8"/>
      <c r="E397" s="9"/>
      <c r="F397" s="7"/>
      <c r="G397" s="8"/>
      <c r="H397" s="9"/>
      <c r="I397" s="28"/>
      <c r="J397" s="28"/>
      <c r="K397" s="28"/>
      <c r="L397" s="32"/>
    </row>
    <row r="398" spans="1:12" ht="15">
      <c r="A398" s="26"/>
      <c r="B398" s="29"/>
      <c r="C398" s="10"/>
      <c r="D398" s="11"/>
      <c r="E398" s="12"/>
      <c r="F398" s="10"/>
      <c r="G398" s="11"/>
      <c r="H398" s="12"/>
      <c r="I398" s="29"/>
      <c r="J398" s="29"/>
      <c r="K398" s="29"/>
      <c r="L398" s="33"/>
    </row>
    <row r="399" spans="1:12" ht="15">
      <c r="A399" s="24" t="s">
        <v>273</v>
      </c>
      <c r="B399" s="27" t="s">
        <v>274</v>
      </c>
      <c r="C399" s="4"/>
      <c r="D399" s="5"/>
      <c r="E399" s="6"/>
      <c r="F399" s="4"/>
      <c r="G399" s="5"/>
      <c r="H399" s="6"/>
      <c r="I399" s="30">
        <v>612500</v>
      </c>
      <c r="J399" s="30">
        <v>0</v>
      </c>
      <c r="K399" s="30">
        <v>0</v>
      </c>
      <c r="L399" s="31">
        <f t="shared" si="92"/>
        <v>612500</v>
      </c>
    </row>
    <row r="400" spans="1:12" ht="18" customHeight="1">
      <c r="A400" s="25"/>
      <c r="B400" s="28"/>
      <c r="C400" s="7"/>
      <c r="D400" s="8"/>
      <c r="E400" s="9"/>
      <c r="F400" s="7"/>
      <c r="G400" s="8"/>
      <c r="H400" s="9"/>
      <c r="I400" s="28"/>
      <c r="J400" s="28"/>
      <c r="K400" s="28"/>
      <c r="L400" s="32"/>
    </row>
    <row r="401" spans="1:12" ht="15">
      <c r="A401" s="26"/>
      <c r="B401" s="29"/>
      <c r="C401" s="10"/>
      <c r="D401" s="11"/>
      <c r="E401" s="12"/>
      <c r="F401" s="10"/>
      <c r="G401" s="11"/>
      <c r="H401" s="12"/>
      <c r="I401" s="29"/>
      <c r="J401" s="29"/>
      <c r="K401" s="29"/>
      <c r="L401" s="33"/>
    </row>
    <row r="402" spans="1:12" ht="15">
      <c r="A402" s="24" t="s">
        <v>275</v>
      </c>
      <c r="B402" s="27" t="s">
        <v>276</v>
      </c>
      <c r="C402" s="4"/>
      <c r="D402" s="5"/>
      <c r="E402" s="6"/>
      <c r="F402" s="4"/>
      <c r="G402" s="5"/>
      <c r="H402" s="6"/>
      <c r="I402" s="30">
        <v>2000000</v>
      </c>
      <c r="J402" s="30">
        <v>0</v>
      </c>
      <c r="K402" s="30">
        <v>0</v>
      </c>
      <c r="L402" s="31">
        <f t="shared" si="92"/>
        <v>2000000</v>
      </c>
    </row>
    <row r="403" spans="1:12" ht="18" customHeight="1">
      <c r="A403" s="25"/>
      <c r="B403" s="28"/>
      <c r="C403" s="7"/>
      <c r="D403" s="8"/>
      <c r="E403" s="9"/>
      <c r="F403" s="7"/>
      <c r="G403" s="8"/>
      <c r="H403" s="9"/>
      <c r="I403" s="28"/>
      <c r="J403" s="28"/>
      <c r="K403" s="28"/>
      <c r="L403" s="32"/>
    </row>
    <row r="404" spans="1:12" ht="15">
      <c r="A404" s="26"/>
      <c r="B404" s="29"/>
      <c r="C404" s="10"/>
      <c r="D404" s="11"/>
      <c r="E404" s="12"/>
      <c r="F404" s="10"/>
      <c r="G404" s="11"/>
      <c r="H404" s="12"/>
      <c r="I404" s="29"/>
      <c r="J404" s="29"/>
      <c r="K404" s="29"/>
      <c r="L404" s="33"/>
    </row>
    <row r="405" spans="1:12" ht="15">
      <c r="A405" s="24" t="s">
        <v>277</v>
      </c>
      <c r="B405" s="27" t="s">
        <v>278</v>
      </c>
      <c r="C405" s="4"/>
      <c r="D405" s="5"/>
      <c r="E405" s="6"/>
      <c r="F405" s="4"/>
      <c r="G405" s="5"/>
      <c r="H405" s="6"/>
      <c r="I405" s="30">
        <v>1550000</v>
      </c>
      <c r="J405" s="30">
        <v>0</v>
      </c>
      <c r="K405" s="30">
        <v>0</v>
      </c>
      <c r="L405" s="31">
        <f t="shared" si="92"/>
        <v>1550000</v>
      </c>
    </row>
    <row r="406" spans="1:12" ht="18" customHeight="1">
      <c r="A406" s="25"/>
      <c r="B406" s="28"/>
      <c r="C406" s="7"/>
      <c r="D406" s="8"/>
      <c r="E406" s="9"/>
      <c r="F406" s="7"/>
      <c r="G406" s="8"/>
      <c r="H406" s="9"/>
      <c r="I406" s="28"/>
      <c r="J406" s="28"/>
      <c r="K406" s="28"/>
      <c r="L406" s="32"/>
    </row>
    <row r="407" spans="1:12" ht="15">
      <c r="A407" s="26"/>
      <c r="B407" s="29"/>
      <c r="C407" s="10"/>
      <c r="D407" s="11"/>
      <c r="E407" s="12"/>
      <c r="F407" s="10"/>
      <c r="G407" s="11"/>
      <c r="H407" s="12"/>
      <c r="I407" s="29"/>
      <c r="J407" s="29"/>
      <c r="K407" s="29"/>
      <c r="L407" s="33"/>
    </row>
    <row r="408" spans="1:12" ht="15">
      <c r="A408" s="24" t="s">
        <v>279</v>
      </c>
      <c r="B408" s="27" t="s">
        <v>280</v>
      </c>
      <c r="C408" s="4"/>
      <c r="D408" s="5"/>
      <c r="E408" s="6"/>
      <c r="F408" s="4"/>
      <c r="G408" s="5"/>
      <c r="H408" s="6"/>
      <c r="I408" s="30">
        <v>289250</v>
      </c>
      <c r="J408" s="30">
        <v>0</v>
      </c>
      <c r="K408" s="30">
        <v>0</v>
      </c>
      <c r="L408" s="31">
        <f t="shared" si="92"/>
        <v>289250</v>
      </c>
    </row>
    <row r="409" spans="1:12" ht="18" customHeight="1">
      <c r="A409" s="25"/>
      <c r="B409" s="28"/>
      <c r="C409" s="7"/>
      <c r="D409" s="8"/>
      <c r="E409" s="9"/>
      <c r="F409" s="7"/>
      <c r="G409" s="8"/>
      <c r="H409" s="9"/>
      <c r="I409" s="28"/>
      <c r="J409" s="28"/>
      <c r="K409" s="28"/>
      <c r="L409" s="32"/>
    </row>
    <row r="410" spans="1:12" ht="15">
      <c r="A410" s="26"/>
      <c r="B410" s="29"/>
      <c r="C410" s="10"/>
      <c r="D410" s="11"/>
      <c r="E410" s="12"/>
      <c r="F410" s="10"/>
      <c r="G410" s="11"/>
      <c r="H410" s="12"/>
      <c r="I410" s="29"/>
      <c r="J410" s="29"/>
      <c r="K410" s="29"/>
      <c r="L410" s="33"/>
    </row>
    <row r="411" spans="1:12" ht="15">
      <c r="A411" s="24" t="s">
        <v>281</v>
      </c>
      <c r="B411" s="27" t="s">
        <v>282</v>
      </c>
      <c r="C411" s="4"/>
      <c r="D411" s="5"/>
      <c r="E411" s="6"/>
      <c r="F411" s="4"/>
      <c r="G411" s="5"/>
      <c r="H411" s="6"/>
      <c r="I411" s="30">
        <v>1500000</v>
      </c>
      <c r="J411" s="30">
        <v>0</v>
      </c>
      <c r="K411" s="30">
        <v>0</v>
      </c>
      <c r="L411" s="31">
        <f t="shared" si="92"/>
        <v>1500000</v>
      </c>
    </row>
    <row r="412" spans="1:12" ht="18" customHeight="1">
      <c r="A412" s="25"/>
      <c r="B412" s="28"/>
      <c r="C412" s="7"/>
      <c r="D412" s="8"/>
      <c r="E412" s="9"/>
      <c r="F412" s="7"/>
      <c r="G412" s="8"/>
      <c r="H412" s="9"/>
      <c r="I412" s="28"/>
      <c r="J412" s="28"/>
      <c r="K412" s="28"/>
      <c r="L412" s="32"/>
    </row>
    <row r="413" spans="1:12" ht="15">
      <c r="A413" s="26"/>
      <c r="B413" s="29"/>
      <c r="C413" s="10"/>
      <c r="D413" s="11"/>
      <c r="E413" s="12"/>
      <c r="F413" s="10"/>
      <c r="G413" s="11"/>
      <c r="H413" s="12"/>
      <c r="I413" s="29"/>
      <c r="J413" s="29"/>
      <c r="K413" s="29"/>
      <c r="L413" s="33"/>
    </row>
    <row r="414" spans="1:12" ht="15">
      <c r="A414" s="24" t="s">
        <v>283</v>
      </c>
      <c r="B414" s="27" t="s">
        <v>284</v>
      </c>
      <c r="C414" s="4"/>
      <c r="D414" s="5"/>
      <c r="E414" s="6"/>
      <c r="F414" s="4"/>
      <c r="G414" s="5"/>
      <c r="H414" s="6"/>
      <c r="I414" s="30">
        <v>10000</v>
      </c>
      <c r="J414" s="30">
        <v>0</v>
      </c>
      <c r="K414" s="30">
        <v>0</v>
      </c>
      <c r="L414" s="31">
        <f t="shared" si="92"/>
        <v>10000</v>
      </c>
    </row>
    <row r="415" spans="1:12" ht="18" customHeight="1">
      <c r="A415" s="25"/>
      <c r="B415" s="28"/>
      <c r="C415" s="7"/>
      <c r="D415" s="8"/>
      <c r="E415" s="9"/>
      <c r="F415" s="7"/>
      <c r="G415" s="8"/>
      <c r="H415" s="9"/>
      <c r="I415" s="28"/>
      <c r="J415" s="28"/>
      <c r="K415" s="28"/>
      <c r="L415" s="32"/>
    </row>
    <row r="416" spans="1:12" ht="15">
      <c r="A416" s="26"/>
      <c r="B416" s="29"/>
      <c r="C416" s="10"/>
      <c r="D416" s="11"/>
      <c r="E416" s="12"/>
      <c r="F416" s="10"/>
      <c r="G416" s="11"/>
      <c r="H416" s="12"/>
      <c r="I416" s="29"/>
      <c r="J416" s="29"/>
      <c r="K416" s="29"/>
      <c r="L416" s="33"/>
    </row>
    <row r="417" spans="1:12" ht="15">
      <c r="A417" s="24" t="s">
        <v>285</v>
      </c>
      <c r="B417" s="27" t="s">
        <v>286</v>
      </c>
      <c r="C417" s="4"/>
      <c r="D417" s="5"/>
      <c r="E417" s="6"/>
      <c r="F417" s="4"/>
      <c r="G417" s="5"/>
      <c r="H417" s="6"/>
      <c r="I417" s="30">
        <v>776750</v>
      </c>
      <c r="J417" s="30">
        <v>0</v>
      </c>
      <c r="K417" s="30">
        <v>0</v>
      </c>
      <c r="L417" s="31">
        <f t="shared" si="92"/>
        <v>776750</v>
      </c>
    </row>
    <row r="418" spans="1:12" ht="18" customHeight="1">
      <c r="A418" s="25"/>
      <c r="B418" s="28"/>
      <c r="C418" s="7"/>
      <c r="D418" s="8"/>
      <c r="E418" s="9"/>
      <c r="F418" s="7"/>
      <c r="G418" s="8"/>
      <c r="H418" s="9"/>
      <c r="I418" s="28"/>
      <c r="J418" s="28"/>
      <c r="K418" s="28"/>
      <c r="L418" s="32"/>
    </row>
    <row r="419" spans="1:12" ht="15">
      <c r="A419" s="26"/>
      <c r="B419" s="29"/>
      <c r="C419" s="10"/>
      <c r="D419" s="11"/>
      <c r="E419" s="12"/>
      <c r="F419" s="10"/>
      <c r="G419" s="11"/>
      <c r="H419" s="12"/>
      <c r="I419" s="29"/>
      <c r="J419" s="29"/>
      <c r="K419" s="29"/>
      <c r="L419" s="33"/>
    </row>
    <row r="420" spans="1:12" ht="15">
      <c r="A420" s="24" t="s">
        <v>287</v>
      </c>
      <c r="B420" s="27" t="s">
        <v>288</v>
      </c>
      <c r="C420" s="4"/>
      <c r="D420" s="5"/>
      <c r="E420" s="6"/>
      <c r="F420" s="4"/>
      <c r="G420" s="5"/>
      <c r="H420" s="6"/>
      <c r="I420" s="30">
        <v>487500</v>
      </c>
      <c r="J420" s="30">
        <v>0</v>
      </c>
      <c r="K420" s="30">
        <v>0</v>
      </c>
      <c r="L420" s="31">
        <f t="shared" si="92"/>
        <v>487500</v>
      </c>
    </row>
    <row r="421" spans="1:12" ht="18" customHeight="1">
      <c r="A421" s="25"/>
      <c r="B421" s="28"/>
      <c r="C421" s="7"/>
      <c r="D421" s="8"/>
      <c r="E421" s="9"/>
      <c r="F421" s="7"/>
      <c r="G421" s="8"/>
      <c r="H421" s="9"/>
      <c r="I421" s="28"/>
      <c r="J421" s="28"/>
      <c r="K421" s="28"/>
      <c r="L421" s="32"/>
    </row>
    <row r="422" spans="1:12" ht="15">
      <c r="A422" s="26"/>
      <c r="B422" s="29"/>
      <c r="C422" s="10"/>
      <c r="D422" s="11"/>
      <c r="E422" s="12"/>
      <c r="F422" s="10"/>
      <c r="G422" s="11"/>
      <c r="H422" s="12"/>
      <c r="I422" s="29"/>
      <c r="J422" s="29"/>
      <c r="K422" s="29"/>
      <c r="L422" s="33"/>
    </row>
    <row r="423" spans="1:12" ht="15">
      <c r="A423" s="24" t="s">
        <v>289</v>
      </c>
      <c r="B423" s="27" t="s">
        <v>290</v>
      </c>
      <c r="C423" s="4"/>
      <c r="D423" s="5"/>
      <c r="E423" s="6"/>
      <c r="F423" s="4"/>
      <c r="G423" s="5"/>
      <c r="H423" s="6"/>
      <c r="I423" s="30">
        <v>420000</v>
      </c>
      <c r="J423" s="30">
        <v>0</v>
      </c>
      <c r="K423" s="30">
        <v>0</v>
      </c>
      <c r="L423" s="31">
        <f t="shared" si="92"/>
        <v>420000</v>
      </c>
    </row>
    <row r="424" spans="1:12" ht="18" customHeight="1">
      <c r="A424" s="25"/>
      <c r="B424" s="28"/>
      <c r="C424" s="7"/>
      <c r="D424" s="8"/>
      <c r="E424" s="9"/>
      <c r="F424" s="7"/>
      <c r="G424" s="8"/>
      <c r="H424" s="9"/>
      <c r="I424" s="28"/>
      <c r="J424" s="28"/>
      <c r="K424" s="28"/>
      <c r="L424" s="32"/>
    </row>
    <row r="425" spans="1:12" ht="15">
      <c r="A425" s="26"/>
      <c r="B425" s="29"/>
      <c r="C425" s="10"/>
      <c r="D425" s="11"/>
      <c r="E425" s="12"/>
      <c r="F425" s="10"/>
      <c r="G425" s="11"/>
      <c r="H425" s="12"/>
      <c r="I425" s="29"/>
      <c r="J425" s="29"/>
      <c r="K425" s="29"/>
      <c r="L425" s="33"/>
    </row>
    <row r="426" spans="1:12" ht="15">
      <c r="A426" s="24" t="s">
        <v>291</v>
      </c>
      <c r="B426" s="27" t="s">
        <v>292</v>
      </c>
      <c r="C426" s="4"/>
      <c r="D426" s="5"/>
      <c r="E426" s="6"/>
      <c r="F426" s="4"/>
      <c r="G426" s="5"/>
      <c r="H426" s="6"/>
      <c r="I426" s="30">
        <v>66038</v>
      </c>
      <c r="J426" s="30">
        <v>0</v>
      </c>
      <c r="K426" s="30">
        <v>0</v>
      </c>
      <c r="L426" s="31">
        <f t="shared" si="92"/>
        <v>66038</v>
      </c>
    </row>
    <row r="427" spans="1:12" ht="18" customHeight="1">
      <c r="A427" s="25"/>
      <c r="B427" s="28"/>
      <c r="C427" s="7"/>
      <c r="D427" s="8"/>
      <c r="E427" s="9"/>
      <c r="F427" s="7"/>
      <c r="G427" s="8"/>
      <c r="H427" s="9"/>
      <c r="I427" s="28"/>
      <c r="J427" s="28"/>
      <c r="K427" s="28"/>
      <c r="L427" s="32"/>
    </row>
    <row r="428" spans="1:12" ht="15">
      <c r="A428" s="26"/>
      <c r="B428" s="29"/>
      <c r="C428" s="10"/>
      <c r="D428" s="11"/>
      <c r="E428" s="12"/>
      <c r="F428" s="10"/>
      <c r="G428" s="11"/>
      <c r="H428" s="12"/>
      <c r="I428" s="29"/>
      <c r="J428" s="29"/>
      <c r="K428" s="29"/>
      <c r="L428" s="33"/>
    </row>
    <row r="429" spans="1:12" ht="15">
      <c r="A429" s="24" t="s">
        <v>293</v>
      </c>
      <c r="B429" s="27" t="s">
        <v>294</v>
      </c>
      <c r="C429" s="4"/>
      <c r="D429" s="5"/>
      <c r="E429" s="6"/>
      <c r="F429" s="4"/>
      <c r="G429" s="5"/>
      <c r="H429" s="6"/>
      <c r="I429" s="30">
        <v>247588</v>
      </c>
      <c r="J429" s="30">
        <v>0</v>
      </c>
      <c r="K429" s="30">
        <v>0</v>
      </c>
      <c r="L429" s="31">
        <f t="shared" si="92"/>
        <v>247588</v>
      </c>
    </row>
    <row r="430" spans="1:12" ht="18" customHeight="1">
      <c r="A430" s="25"/>
      <c r="B430" s="28"/>
      <c r="C430" s="7"/>
      <c r="D430" s="8"/>
      <c r="E430" s="9"/>
      <c r="F430" s="7"/>
      <c r="G430" s="8"/>
      <c r="H430" s="9"/>
      <c r="I430" s="28"/>
      <c r="J430" s="28"/>
      <c r="K430" s="28"/>
      <c r="L430" s="32"/>
    </row>
    <row r="431" spans="1:12" ht="15">
      <c r="A431" s="26"/>
      <c r="B431" s="29"/>
      <c r="C431" s="10"/>
      <c r="D431" s="11"/>
      <c r="E431" s="12"/>
      <c r="F431" s="10"/>
      <c r="G431" s="11"/>
      <c r="H431" s="12"/>
      <c r="I431" s="29"/>
      <c r="J431" s="29"/>
      <c r="K431" s="29"/>
      <c r="L431" s="33"/>
    </row>
    <row r="432" spans="1:12" ht="15">
      <c r="A432" s="24" t="s">
        <v>295</v>
      </c>
      <c r="B432" s="27" t="s">
        <v>296</v>
      </c>
      <c r="C432" s="4"/>
      <c r="D432" s="5"/>
      <c r="E432" s="6"/>
      <c r="F432" s="4"/>
      <c r="G432" s="5"/>
      <c r="H432" s="6"/>
      <c r="I432" s="30">
        <v>425000</v>
      </c>
      <c r="J432" s="30">
        <v>0</v>
      </c>
      <c r="K432" s="30">
        <v>0</v>
      </c>
      <c r="L432" s="31">
        <f t="shared" si="92"/>
        <v>425000</v>
      </c>
    </row>
    <row r="433" spans="1:12" ht="18" customHeight="1">
      <c r="A433" s="25"/>
      <c r="B433" s="28"/>
      <c r="C433" s="7"/>
      <c r="D433" s="8"/>
      <c r="E433" s="9"/>
      <c r="F433" s="7"/>
      <c r="G433" s="8"/>
      <c r="H433" s="9"/>
      <c r="I433" s="28"/>
      <c r="J433" s="28"/>
      <c r="K433" s="28"/>
      <c r="L433" s="32"/>
    </row>
    <row r="434" spans="1:12" ht="15">
      <c r="A434" s="26"/>
      <c r="B434" s="29"/>
      <c r="C434" s="10"/>
      <c r="D434" s="11"/>
      <c r="E434" s="12"/>
      <c r="F434" s="10"/>
      <c r="G434" s="11"/>
      <c r="H434" s="12"/>
      <c r="I434" s="29"/>
      <c r="J434" s="29"/>
      <c r="K434" s="29"/>
      <c r="L434" s="33"/>
    </row>
    <row r="435" spans="1:12" ht="18" customHeight="1">
      <c r="A435" s="49" t="s">
        <v>297</v>
      </c>
      <c r="B435" s="50"/>
      <c r="C435" s="51" t="s">
        <v>171</v>
      </c>
      <c r="D435" s="52"/>
      <c r="E435" s="53"/>
      <c r="F435" s="51" t="s">
        <v>172</v>
      </c>
      <c r="G435" s="52"/>
      <c r="H435" s="53"/>
      <c r="I435" s="13">
        <f>SUM(I315:I434)</f>
        <v>5913394</v>
      </c>
      <c r="J435" s="13">
        <f aca="true" t="shared" si="93" ref="J435:K435">SUM(J315:J434)</f>
        <v>0</v>
      </c>
      <c r="K435" s="13">
        <f t="shared" si="93"/>
        <v>0</v>
      </c>
      <c r="L435" s="14">
        <f>SUM(I435:K435)</f>
        <v>5913394</v>
      </c>
    </row>
    <row r="436" spans="1:12" ht="6.75" customHeight="1">
      <c r="A436" s="54" t="s">
        <v>172</v>
      </c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5"/>
    </row>
    <row r="437" spans="1:12" ht="18" customHeight="1">
      <c r="A437" s="56" t="s">
        <v>298</v>
      </c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8"/>
    </row>
    <row r="438" spans="1:12" ht="27.6">
      <c r="A438" s="1" t="s">
        <v>174</v>
      </c>
      <c r="B438" s="2" t="s">
        <v>175</v>
      </c>
      <c r="C438" s="59" t="s">
        <v>176</v>
      </c>
      <c r="D438" s="50"/>
      <c r="E438" s="50"/>
      <c r="F438" s="59" t="s">
        <v>177</v>
      </c>
      <c r="G438" s="50"/>
      <c r="H438" s="50"/>
      <c r="I438" s="23" t="s">
        <v>178</v>
      </c>
      <c r="J438" s="23" t="s">
        <v>179</v>
      </c>
      <c r="K438" s="23" t="s">
        <v>180</v>
      </c>
      <c r="L438" s="3" t="s">
        <v>7</v>
      </c>
    </row>
    <row r="439" spans="1:12" ht="15">
      <c r="A439" s="24" t="s">
        <v>299</v>
      </c>
      <c r="B439" s="27" t="s">
        <v>300</v>
      </c>
      <c r="C439" s="4"/>
      <c r="D439" s="5"/>
      <c r="E439" s="6"/>
      <c r="F439" s="4"/>
      <c r="G439" s="5"/>
      <c r="H439" s="6"/>
      <c r="I439" s="30">
        <v>1700000</v>
      </c>
      <c r="J439" s="30">
        <v>31436000</v>
      </c>
      <c r="K439" s="30">
        <v>0</v>
      </c>
      <c r="L439" s="31">
        <f>SUM(I439:K441)</f>
        <v>33136000</v>
      </c>
    </row>
    <row r="440" spans="1:12" ht="18" customHeight="1">
      <c r="A440" s="25"/>
      <c r="B440" s="28"/>
      <c r="C440" s="7"/>
      <c r="D440" s="8"/>
      <c r="E440" s="9"/>
      <c r="F440" s="7"/>
      <c r="G440" s="8"/>
      <c r="H440" s="9"/>
      <c r="I440" s="28"/>
      <c r="J440" s="28"/>
      <c r="K440" s="28"/>
      <c r="L440" s="32"/>
    </row>
    <row r="441" spans="1:12" ht="15">
      <c r="A441" s="26"/>
      <c r="B441" s="29"/>
      <c r="C441" s="10"/>
      <c r="D441" s="11"/>
      <c r="E441" s="12"/>
      <c r="F441" s="10"/>
      <c r="G441" s="11"/>
      <c r="H441" s="12"/>
      <c r="I441" s="29"/>
      <c r="J441" s="29"/>
      <c r="K441" s="29"/>
      <c r="L441" s="33"/>
    </row>
    <row r="442" spans="1:12" ht="15">
      <c r="A442" s="24" t="s">
        <v>301</v>
      </c>
      <c r="B442" s="27" t="s">
        <v>302</v>
      </c>
      <c r="C442" s="4"/>
      <c r="D442" s="5"/>
      <c r="E442" s="6"/>
      <c r="F442" s="4"/>
      <c r="G442" s="5"/>
      <c r="H442" s="6"/>
      <c r="I442" s="30">
        <v>1400000</v>
      </c>
      <c r="J442" s="30">
        <v>26933000</v>
      </c>
      <c r="K442" s="30">
        <v>0</v>
      </c>
      <c r="L442" s="31">
        <f aca="true" t="shared" si="94" ref="L442">SUM(I442:K444)</f>
        <v>28333000</v>
      </c>
    </row>
    <row r="443" spans="1:12" ht="18" customHeight="1">
      <c r="A443" s="25"/>
      <c r="B443" s="28"/>
      <c r="C443" s="7"/>
      <c r="D443" s="8"/>
      <c r="E443" s="9"/>
      <c r="F443" s="7"/>
      <c r="G443" s="8"/>
      <c r="H443" s="9"/>
      <c r="I443" s="28"/>
      <c r="J443" s="28"/>
      <c r="K443" s="28"/>
      <c r="L443" s="32"/>
    </row>
    <row r="444" spans="1:12" ht="15">
      <c r="A444" s="26"/>
      <c r="B444" s="29"/>
      <c r="C444" s="10"/>
      <c r="D444" s="11"/>
      <c r="E444" s="12"/>
      <c r="F444" s="10"/>
      <c r="G444" s="11"/>
      <c r="H444" s="12"/>
      <c r="I444" s="29"/>
      <c r="J444" s="29"/>
      <c r="K444" s="29"/>
      <c r="L444" s="33"/>
    </row>
    <row r="445" spans="1:12" ht="15">
      <c r="A445" s="24" t="s">
        <v>303</v>
      </c>
      <c r="B445" s="27" t="s">
        <v>304</v>
      </c>
      <c r="C445" s="4"/>
      <c r="D445" s="5"/>
      <c r="E445" s="6"/>
      <c r="F445" s="4"/>
      <c r="G445" s="5"/>
      <c r="H445" s="6"/>
      <c r="I445" s="30">
        <v>1410000</v>
      </c>
      <c r="J445" s="30">
        <v>11358059</v>
      </c>
      <c r="K445" s="30">
        <v>9348941</v>
      </c>
      <c r="L445" s="31">
        <f aca="true" t="shared" si="95" ref="L445">SUM(I445:K447)</f>
        <v>22117000</v>
      </c>
    </row>
    <row r="446" spans="1:12" ht="18" customHeight="1">
      <c r="A446" s="25"/>
      <c r="B446" s="28"/>
      <c r="C446" s="7"/>
      <c r="D446" s="8"/>
      <c r="E446" s="9"/>
      <c r="F446" s="7"/>
      <c r="G446" s="8"/>
      <c r="H446" s="9"/>
      <c r="I446" s="28"/>
      <c r="J446" s="28"/>
      <c r="K446" s="28"/>
      <c r="L446" s="32"/>
    </row>
    <row r="447" spans="1:12" ht="15">
      <c r="A447" s="26"/>
      <c r="B447" s="29"/>
      <c r="C447" s="10"/>
      <c r="D447" s="11"/>
      <c r="E447" s="12"/>
      <c r="F447" s="10"/>
      <c r="G447" s="11"/>
      <c r="H447" s="12"/>
      <c r="I447" s="29"/>
      <c r="J447" s="29"/>
      <c r="K447" s="29"/>
      <c r="L447" s="33"/>
    </row>
    <row r="448" spans="1:12" s="17" customFormat="1" ht="14.55" customHeight="1">
      <c r="A448" s="34" t="s">
        <v>386</v>
      </c>
      <c r="B448" s="37" t="s">
        <v>387</v>
      </c>
      <c r="C448" s="40"/>
      <c r="D448" s="40"/>
      <c r="E448" s="40"/>
      <c r="F448" s="31"/>
      <c r="G448" s="34"/>
      <c r="H448" s="37"/>
      <c r="I448" s="40">
        <v>51660000</v>
      </c>
      <c r="J448" s="40">
        <v>0</v>
      </c>
      <c r="K448" s="40">
        <v>0</v>
      </c>
      <c r="L448" s="31">
        <f aca="true" t="shared" si="96" ref="L448">SUM(I448:K450)</f>
        <v>51660000</v>
      </c>
    </row>
    <row r="449" spans="1:12" s="17" customFormat="1" ht="15">
      <c r="A449" s="35"/>
      <c r="B449" s="38"/>
      <c r="C449" s="38"/>
      <c r="D449" s="38"/>
      <c r="E449" s="38"/>
      <c r="F449" s="41"/>
      <c r="G449" s="35"/>
      <c r="H449" s="38"/>
      <c r="I449" s="38"/>
      <c r="J449" s="38"/>
      <c r="K449" s="38"/>
      <c r="L449" s="41"/>
    </row>
    <row r="450" spans="1:12" s="17" customFormat="1" ht="15">
      <c r="A450" s="36"/>
      <c r="B450" s="39"/>
      <c r="C450" s="39"/>
      <c r="D450" s="39"/>
      <c r="E450" s="39"/>
      <c r="F450" s="42"/>
      <c r="G450" s="36"/>
      <c r="H450" s="39"/>
      <c r="I450" s="39"/>
      <c r="J450" s="39"/>
      <c r="K450" s="39"/>
      <c r="L450" s="42"/>
    </row>
    <row r="451" spans="1:12" ht="15">
      <c r="A451" s="24" t="s">
        <v>305</v>
      </c>
      <c r="B451" s="27" t="s">
        <v>306</v>
      </c>
      <c r="C451" s="4"/>
      <c r="D451" s="5"/>
      <c r="E451" s="6"/>
      <c r="F451" s="4"/>
      <c r="G451" s="5"/>
      <c r="H451" s="6"/>
      <c r="I451" s="30">
        <v>2269711</v>
      </c>
      <c r="J451" s="30">
        <v>0</v>
      </c>
      <c r="K451" s="30">
        <v>0</v>
      </c>
      <c r="L451" s="31">
        <f aca="true" t="shared" si="97" ref="L451">SUM(I451:K453)</f>
        <v>2269711</v>
      </c>
    </row>
    <row r="452" spans="1:12" ht="18" customHeight="1">
      <c r="A452" s="25"/>
      <c r="B452" s="28"/>
      <c r="C452" s="7"/>
      <c r="D452" s="8"/>
      <c r="E452" s="9"/>
      <c r="F452" s="7"/>
      <c r="G452" s="8"/>
      <c r="H452" s="9"/>
      <c r="I452" s="28"/>
      <c r="J452" s="28"/>
      <c r="K452" s="28"/>
      <c r="L452" s="32"/>
    </row>
    <row r="453" spans="1:12" ht="15">
      <c r="A453" s="26"/>
      <c r="B453" s="29"/>
      <c r="C453" s="10"/>
      <c r="D453" s="11"/>
      <c r="E453" s="12"/>
      <c r="F453" s="10"/>
      <c r="G453" s="11"/>
      <c r="H453" s="12"/>
      <c r="I453" s="29"/>
      <c r="J453" s="29"/>
      <c r="K453" s="29"/>
      <c r="L453" s="33"/>
    </row>
    <row r="454" spans="1:12" ht="15">
      <c r="A454" s="24" t="s">
        <v>307</v>
      </c>
      <c r="B454" s="27" t="s">
        <v>308</v>
      </c>
      <c r="C454" s="4"/>
      <c r="D454" s="5"/>
      <c r="E454" s="6"/>
      <c r="F454" s="4"/>
      <c r="G454" s="5"/>
      <c r="H454" s="6"/>
      <c r="I454" s="30">
        <v>1900000</v>
      </c>
      <c r="J454" s="30">
        <v>22250670</v>
      </c>
      <c r="K454" s="30">
        <v>33200000</v>
      </c>
      <c r="L454" s="31">
        <f aca="true" t="shared" si="98" ref="L454">SUM(I454:K456)</f>
        <v>57350670</v>
      </c>
    </row>
    <row r="455" spans="1:12" ht="18" customHeight="1">
      <c r="A455" s="25"/>
      <c r="B455" s="28"/>
      <c r="C455" s="7"/>
      <c r="D455" s="8"/>
      <c r="E455" s="9"/>
      <c r="F455" s="7"/>
      <c r="G455" s="8"/>
      <c r="H455" s="9"/>
      <c r="I455" s="28"/>
      <c r="J455" s="28"/>
      <c r="K455" s="28"/>
      <c r="L455" s="32"/>
    </row>
    <row r="456" spans="1:12" ht="15">
      <c r="A456" s="26"/>
      <c r="B456" s="29"/>
      <c r="C456" s="10"/>
      <c r="D456" s="11"/>
      <c r="E456" s="12"/>
      <c r="F456" s="10"/>
      <c r="G456" s="11"/>
      <c r="H456" s="12"/>
      <c r="I456" s="29"/>
      <c r="J456" s="29"/>
      <c r="K456" s="29"/>
      <c r="L456" s="33"/>
    </row>
    <row r="457" spans="1:12" ht="18" customHeight="1">
      <c r="A457" s="49" t="s">
        <v>309</v>
      </c>
      <c r="B457" s="50"/>
      <c r="C457" s="51" t="s">
        <v>171</v>
      </c>
      <c r="D457" s="52"/>
      <c r="E457" s="53"/>
      <c r="F457" s="51" t="s">
        <v>172</v>
      </c>
      <c r="G457" s="52"/>
      <c r="H457" s="53"/>
      <c r="I457" s="13">
        <f>SUM(I439:I456)</f>
        <v>60339711</v>
      </c>
      <c r="J457" s="13">
        <f aca="true" t="shared" si="99" ref="J457:K457">SUM(J439:J456)</f>
        <v>91977729</v>
      </c>
      <c r="K457" s="13">
        <f t="shared" si="99"/>
        <v>42548941</v>
      </c>
      <c r="L457" s="14">
        <f>SUM(I457:K457)</f>
        <v>194866381</v>
      </c>
    </row>
    <row r="458" spans="1:12" ht="6.75" customHeight="1">
      <c r="A458" s="54" t="s">
        <v>172</v>
      </c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5"/>
    </row>
    <row r="459" spans="1:12" ht="18" customHeight="1">
      <c r="A459" s="56" t="s">
        <v>310</v>
      </c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8"/>
    </row>
    <row r="460" spans="1:12" ht="27.6">
      <c r="A460" s="1" t="s">
        <v>174</v>
      </c>
      <c r="B460" s="2" t="s">
        <v>175</v>
      </c>
      <c r="C460" s="59" t="s">
        <v>176</v>
      </c>
      <c r="D460" s="50"/>
      <c r="E460" s="50"/>
      <c r="F460" s="59" t="s">
        <v>177</v>
      </c>
      <c r="G460" s="50"/>
      <c r="H460" s="50"/>
      <c r="I460" s="23" t="s">
        <v>178</v>
      </c>
      <c r="J460" s="23" t="s">
        <v>179</v>
      </c>
      <c r="K460" s="23" t="s">
        <v>180</v>
      </c>
      <c r="L460" s="3" t="s">
        <v>7</v>
      </c>
    </row>
    <row r="461" spans="1:12" ht="15">
      <c r="A461" s="24" t="s">
        <v>311</v>
      </c>
      <c r="B461" s="27" t="s">
        <v>312</v>
      </c>
      <c r="C461" s="4"/>
      <c r="D461" s="5"/>
      <c r="E461" s="6"/>
      <c r="F461" s="4"/>
      <c r="G461" s="5"/>
      <c r="H461" s="6"/>
      <c r="I461" s="30">
        <v>10420518</v>
      </c>
      <c r="J461" s="30">
        <v>0</v>
      </c>
      <c r="K461" s="30">
        <v>0</v>
      </c>
      <c r="L461" s="31">
        <f>SUM(I461:K463)</f>
        <v>10420518</v>
      </c>
    </row>
    <row r="462" spans="1:12" ht="18" customHeight="1">
      <c r="A462" s="25"/>
      <c r="B462" s="28"/>
      <c r="C462" s="7"/>
      <c r="D462" s="8"/>
      <c r="E462" s="9"/>
      <c r="F462" s="7"/>
      <c r="G462" s="8"/>
      <c r="H462" s="9"/>
      <c r="I462" s="28"/>
      <c r="J462" s="28"/>
      <c r="K462" s="28"/>
      <c r="L462" s="32"/>
    </row>
    <row r="463" spans="1:12" ht="15">
      <c r="A463" s="26"/>
      <c r="B463" s="29"/>
      <c r="C463" s="10"/>
      <c r="D463" s="11"/>
      <c r="E463" s="12"/>
      <c r="F463" s="10"/>
      <c r="G463" s="11"/>
      <c r="H463" s="12"/>
      <c r="I463" s="29"/>
      <c r="J463" s="29"/>
      <c r="K463" s="29"/>
      <c r="L463" s="33"/>
    </row>
    <row r="464" spans="1:12" ht="15">
      <c r="A464" s="24" t="s">
        <v>313</v>
      </c>
      <c r="B464" s="27" t="s">
        <v>314</v>
      </c>
      <c r="C464" s="4"/>
      <c r="D464" s="5"/>
      <c r="E464" s="6"/>
      <c r="F464" s="4"/>
      <c r="G464" s="5"/>
      <c r="H464" s="6"/>
      <c r="I464" s="30">
        <v>4457446</v>
      </c>
      <c r="J464" s="30">
        <v>0</v>
      </c>
      <c r="K464" s="30">
        <v>0</v>
      </c>
      <c r="L464" s="31">
        <f aca="true" t="shared" si="100" ref="L464">SUM(I464:K466)</f>
        <v>4457446</v>
      </c>
    </row>
    <row r="465" spans="1:12" ht="18" customHeight="1">
      <c r="A465" s="25"/>
      <c r="B465" s="28"/>
      <c r="C465" s="7"/>
      <c r="D465" s="8"/>
      <c r="E465" s="9"/>
      <c r="F465" s="7"/>
      <c r="G465" s="8"/>
      <c r="H465" s="9"/>
      <c r="I465" s="28"/>
      <c r="J465" s="28"/>
      <c r="K465" s="28"/>
      <c r="L465" s="32"/>
    </row>
    <row r="466" spans="1:12" ht="15">
      <c r="A466" s="26"/>
      <c r="B466" s="29"/>
      <c r="C466" s="10"/>
      <c r="D466" s="11"/>
      <c r="E466" s="12"/>
      <c r="F466" s="10"/>
      <c r="G466" s="11"/>
      <c r="H466" s="12"/>
      <c r="I466" s="29"/>
      <c r="J466" s="29"/>
      <c r="K466" s="29"/>
      <c r="L466" s="33"/>
    </row>
    <row r="467" spans="1:12" ht="15">
      <c r="A467" s="24" t="s">
        <v>315</v>
      </c>
      <c r="B467" s="27" t="s">
        <v>316</v>
      </c>
      <c r="C467" s="4"/>
      <c r="D467" s="5"/>
      <c r="E467" s="6"/>
      <c r="F467" s="4"/>
      <c r="G467" s="5"/>
      <c r="H467" s="6"/>
      <c r="I467" s="30">
        <v>8751793</v>
      </c>
      <c r="J467" s="30">
        <v>0</v>
      </c>
      <c r="K467" s="30">
        <v>0</v>
      </c>
      <c r="L467" s="31">
        <f aca="true" t="shared" si="101" ref="L467">SUM(I467:K469)</f>
        <v>8751793</v>
      </c>
    </row>
    <row r="468" spans="1:12" ht="18" customHeight="1">
      <c r="A468" s="25"/>
      <c r="B468" s="28"/>
      <c r="C468" s="7"/>
      <c r="D468" s="8"/>
      <c r="E468" s="9"/>
      <c r="F468" s="7"/>
      <c r="G468" s="8"/>
      <c r="H468" s="9"/>
      <c r="I468" s="28"/>
      <c r="J468" s="28"/>
      <c r="K468" s="28"/>
      <c r="L468" s="32"/>
    </row>
    <row r="469" spans="1:12" ht="15">
      <c r="A469" s="26"/>
      <c r="B469" s="29"/>
      <c r="C469" s="10"/>
      <c r="D469" s="11"/>
      <c r="E469" s="12"/>
      <c r="F469" s="10"/>
      <c r="G469" s="11"/>
      <c r="H469" s="12"/>
      <c r="I469" s="29"/>
      <c r="J469" s="29"/>
      <c r="K469" s="29"/>
      <c r="L469" s="33"/>
    </row>
    <row r="470" spans="1:12" ht="15">
      <c r="A470" s="24" t="s">
        <v>317</v>
      </c>
      <c r="B470" s="27" t="s">
        <v>318</v>
      </c>
      <c r="C470" s="4"/>
      <c r="D470" s="5"/>
      <c r="E470" s="6"/>
      <c r="F470" s="4"/>
      <c r="G470" s="5"/>
      <c r="H470" s="6"/>
      <c r="I470" s="30">
        <v>3628808</v>
      </c>
      <c r="J470" s="30">
        <v>0</v>
      </c>
      <c r="K470" s="30">
        <v>0</v>
      </c>
      <c r="L470" s="31">
        <f aca="true" t="shared" si="102" ref="L470">SUM(I470:K472)</f>
        <v>3628808</v>
      </c>
    </row>
    <row r="471" spans="1:12" ht="18" customHeight="1">
      <c r="A471" s="25"/>
      <c r="B471" s="28"/>
      <c r="C471" s="7"/>
      <c r="D471" s="8"/>
      <c r="E471" s="9"/>
      <c r="F471" s="7"/>
      <c r="G471" s="8"/>
      <c r="H471" s="9"/>
      <c r="I471" s="28"/>
      <c r="J471" s="28"/>
      <c r="K471" s="28"/>
      <c r="L471" s="32"/>
    </row>
    <row r="472" spans="1:12" ht="15">
      <c r="A472" s="26"/>
      <c r="B472" s="29"/>
      <c r="C472" s="10"/>
      <c r="D472" s="11"/>
      <c r="E472" s="12"/>
      <c r="F472" s="10"/>
      <c r="G472" s="11"/>
      <c r="H472" s="12"/>
      <c r="I472" s="29"/>
      <c r="J472" s="29"/>
      <c r="K472" s="29"/>
      <c r="L472" s="33"/>
    </row>
    <row r="473" spans="1:12" ht="15">
      <c r="A473" s="24" t="s">
        <v>319</v>
      </c>
      <c r="B473" s="27" t="s">
        <v>320</v>
      </c>
      <c r="C473" s="4"/>
      <c r="D473" s="5"/>
      <c r="E473" s="6"/>
      <c r="F473" s="4"/>
      <c r="G473" s="5"/>
      <c r="H473" s="6"/>
      <c r="I473" s="30">
        <v>7014142</v>
      </c>
      <c r="J473" s="30">
        <v>0</v>
      </c>
      <c r="K473" s="30">
        <v>0</v>
      </c>
      <c r="L473" s="31">
        <f aca="true" t="shared" si="103" ref="L473">SUM(I473:K475)</f>
        <v>7014142</v>
      </c>
    </row>
    <row r="474" spans="1:12" ht="18" customHeight="1">
      <c r="A474" s="25"/>
      <c r="B474" s="28"/>
      <c r="C474" s="7"/>
      <c r="D474" s="8"/>
      <c r="E474" s="9"/>
      <c r="F474" s="7"/>
      <c r="G474" s="8"/>
      <c r="H474" s="9"/>
      <c r="I474" s="28"/>
      <c r="J474" s="28"/>
      <c r="K474" s="28"/>
      <c r="L474" s="32"/>
    </row>
    <row r="475" spans="1:12" ht="15">
      <c r="A475" s="26"/>
      <c r="B475" s="29"/>
      <c r="C475" s="10"/>
      <c r="D475" s="11"/>
      <c r="E475" s="12"/>
      <c r="F475" s="10"/>
      <c r="G475" s="11"/>
      <c r="H475" s="12"/>
      <c r="I475" s="29"/>
      <c r="J475" s="29"/>
      <c r="K475" s="29"/>
      <c r="L475" s="33"/>
    </row>
    <row r="476" spans="1:12" ht="15">
      <c r="A476" s="24" t="s">
        <v>321</v>
      </c>
      <c r="B476" s="27" t="s">
        <v>322</v>
      </c>
      <c r="C476" s="4"/>
      <c r="D476" s="5"/>
      <c r="E476" s="6"/>
      <c r="F476" s="4"/>
      <c r="G476" s="5"/>
      <c r="H476" s="6"/>
      <c r="I476" s="30">
        <v>21239424</v>
      </c>
      <c r="J476" s="30">
        <v>0</v>
      </c>
      <c r="K476" s="30">
        <v>0</v>
      </c>
      <c r="L476" s="31">
        <f aca="true" t="shared" si="104" ref="L476">SUM(I476:K478)</f>
        <v>21239424</v>
      </c>
    </row>
    <row r="477" spans="1:12" ht="18" customHeight="1">
      <c r="A477" s="25"/>
      <c r="B477" s="28"/>
      <c r="C477" s="7"/>
      <c r="D477" s="8"/>
      <c r="E477" s="9"/>
      <c r="F477" s="7"/>
      <c r="G477" s="8"/>
      <c r="H477" s="9"/>
      <c r="I477" s="28"/>
      <c r="J477" s="28"/>
      <c r="K477" s="28"/>
      <c r="L477" s="32"/>
    </row>
    <row r="478" spans="1:12" ht="15">
      <c r="A478" s="26"/>
      <c r="B478" s="29"/>
      <c r="C478" s="10"/>
      <c r="D478" s="11"/>
      <c r="E478" s="12"/>
      <c r="F478" s="10"/>
      <c r="G478" s="11"/>
      <c r="H478" s="12"/>
      <c r="I478" s="29"/>
      <c r="J478" s="29"/>
      <c r="K478" s="29"/>
      <c r="L478" s="33"/>
    </row>
    <row r="479" spans="1:12" ht="15">
      <c r="A479" s="24" t="s">
        <v>323</v>
      </c>
      <c r="B479" s="27" t="s">
        <v>324</v>
      </c>
      <c r="C479" s="4"/>
      <c r="D479" s="5"/>
      <c r="E479" s="6"/>
      <c r="F479" s="4"/>
      <c r="G479" s="5"/>
      <c r="H479" s="6"/>
      <c r="I479" s="30">
        <v>6646208</v>
      </c>
      <c r="J479" s="30">
        <v>0</v>
      </c>
      <c r="K479" s="30">
        <v>0</v>
      </c>
      <c r="L479" s="31">
        <f aca="true" t="shared" si="105" ref="L479">SUM(I479:K481)</f>
        <v>6646208</v>
      </c>
    </row>
    <row r="480" spans="1:12" ht="18" customHeight="1">
      <c r="A480" s="25"/>
      <c r="B480" s="28"/>
      <c r="C480" s="7"/>
      <c r="D480" s="8"/>
      <c r="E480" s="9"/>
      <c r="F480" s="7"/>
      <c r="G480" s="8"/>
      <c r="H480" s="9"/>
      <c r="I480" s="28"/>
      <c r="J480" s="28"/>
      <c r="K480" s="28"/>
      <c r="L480" s="32"/>
    </row>
    <row r="481" spans="1:12" ht="15">
      <c r="A481" s="26"/>
      <c r="B481" s="29"/>
      <c r="C481" s="10"/>
      <c r="D481" s="11"/>
      <c r="E481" s="12"/>
      <c r="F481" s="10"/>
      <c r="G481" s="11"/>
      <c r="H481" s="12"/>
      <c r="I481" s="29"/>
      <c r="J481" s="29"/>
      <c r="K481" s="29"/>
      <c r="L481" s="33"/>
    </row>
    <row r="482" spans="1:12" ht="18" customHeight="1">
      <c r="A482" s="49" t="s">
        <v>325</v>
      </c>
      <c r="B482" s="50"/>
      <c r="C482" s="51" t="s">
        <v>171</v>
      </c>
      <c r="D482" s="52"/>
      <c r="E482" s="53"/>
      <c r="F482" s="51" t="s">
        <v>172</v>
      </c>
      <c r="G482" s="52"/>
      <c r="H482" s="53"/>
      <c r="I482" s="13">
        <f>SUM(I461:I481)</f>
        <v>62158339</v>
      </c>
      <c r="J482" s="13">
        <f aca="true" t="shared" si="106" ref="J482:K482">SUM(J461:J481)</f>
        <v>0</v>
      </c>
      <c r="K482" s="13">
        <f t="shared" si="106"/>
        <v>0</v>
      </c>
      <c r="L482" s="14">
        <f>SUM(I482:K482)</f>
        <v>62158339</v>
      </c>
    </row>
    <row r="483" spans="1:12" ht="6.75" customHeight="1">
      <c r="A483" s="54" t="s">
        <v>172</v>
      </c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5"/>
    </row>
    <row r="484" spans="1:12" ht="18" customHeight="1">
      <c r="A484" s="56" t="s">
        <v>326</v>
      </c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8"/>
    </row>
    <row r="485" spans="1:12" ht="27.6">
      <c r="A485" s="1" t="s">
        <v>174</v>
      </c>
      <c r="B485" s="2" t="s">
        <v>175</v>
      </c>
      <c r="C485" s="59" t="s">
        <v>176</v>
      </c>
      <c r="D485" s="50"/>
      <c r="E485" s="50"/>
      <c r="F485" s="59" t="s">
        <v>177</v>
      </c>
      <c r="G485" s="50"/>
      <c r="H485" s="50"/>
      <c r="I485" s="23" t="s">
        <v>178</v>
      </c>
      <c r="J485" s="23" t="s">
        <v>179</v>
      </c>
      <c r="K485" s="23" t="s">
        <v>180</v>
      </c>
      <c r="L485" s="3" t="s">
        <v>7</v>
      </c>
    </row>
    <row r="486" spans="1:12" ht="15">
      <c r="A486" s="24" t="s">
        <v>327</v>
      </c>
      <c r="B486" s="27" t="s">
        <v>328</v>
      </c>
      <c r="C486" s="4"/>
      <c r="D486" s="5"/>
      <c r="E486" s="6"/>
      <c r="F486" s="4"/>
      <c r="G486" s="5"/>
      <c r="H486" s="6"/>
      <c r="I486" s="30">
        <v>-750000</v>
      </c>
      <c r="J486" s="30">
        <v>0</v>
      </c>
      <c r="K486" s="30">
        <v>0</v>
      </c>
      <c r="L486" s="31">
        <f>SUM(I486:K488)</f>
        <v>-750000</v>
      </c>
    </row>
    <row r="487" spans="1:12" ht="18" customHeight="1">
      <c r="A487" s="25"/>
      <c r="B487" s="28"/>
      <c r="C487" s="7"/>
      <c r="D487" s="8"/>
      <c r="E487" s="9"/>
      <c r="F487" s="7"/>
      <c r="G487" s="8"/>
      <c r="H487" s="9"/>
      <c r="I487" s="28"/>
      <c r="J487" s="28"/>
      <c r="K487" s="28"/>
      <c r="L487" s="32"/>
    </row>
    <row r="488" spans="1:12" ht="15">
      <c r="A488" s="26"/>
      <c r="B488" s="29"/>
      <c r="C488" s="10"/>
      <c r="D488" s="11"/>
      <c r="E488" s="12"/>
      <c r="F488" s="10"/>
      <c r="G488" s="11"/>
      <c r="H488" s="12"/>
      <c r="I488" s="29"/>
      <c r="J488" s="29"/>
      <c r="K488" s="29"/>
      <c r="L488" s="33"/>
    </row>
    <row r="489" spans="1:12" ht="18" customHeight="1">
      <c r="A489" s="49" t="s">
        <v>329</v>
      </c>
      <c r="B489" s="50"/>
      <c r="C489" s="51" t="s">
        <v>171</v>
      </c>
      <c r="D489" s="52"/>
      <c r="E489" s="53"/>
      <c r="F489" s="51" t="s">
        <v>172</v>
      </c>
      <c r="G489" s="52"/>
      <c r="H489" s="53"/>
      <c r="I489" s="13">
        <f>SUM(I486)</f>
        <v>-750000</v>
      </c>
      <c r="J489" s="13">
        <f aca="true" t="shared" si="107" ref="J489:K489">SUM(J486)</f>
        <v>0</v>
      </c>
      <c r="K489" s="13">
        <f t="shared" si="107"/>
        <v>0</v>
      </c>
      <c r="L489" s="14">
        <f>SUM(I489:K489)</f>
        <v>-750000</v>
      </c>
    </row>
    <row r="490" spans="1:12" ht="6.75" customHeight="1">
      <c r="A490" s="54" t="s">
        <v>172</v>
      </c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5"/>
    </row>
    <row r="491" spans="1:12" ht="18" customHeight="1">
      <c r="A491" s="56" t="s">
        <v>330</v>
      </c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8"/>
    </row>
    <row r="492" spans="1:12" ht="27.6">
      <c r="A492" s="1" t="s">
        <v>174</v>
      </c>
      <c r="B492" s="2" t="s">
        <v>175</v>
      </c>
      <c r="C492" s="59" t="s">
        <v>176</v>
      </c>
      <c r="D492" s="50"/>
      <c r="E492" s="50"/>
      <c r="F492" s="59" t="s">
        <v>177</v>
      </c>
      <c r="G492" s="50"/>
      <c r="H492" s="50"/>
      <c r="I492" s="23" t="s">
        <v>178</v>
      </c>
      <c r="J492" s="23" t="s">
        <v>179</v>
      </c>
      <c r="K492" s="23" t="s">
        <v>180</v>
      </c>
      <c r="L492" s="3" t="s">
        <v>7</v>
      </c>
    </row>
    <row r="493" spans="1:12" ht="15">
      <c r="A493" s="24" t="s">
        <v>331</v>
      </c>
      <c r="B493" s="27" t="s">
        <v>332</v>
      </c>
      <c r="C493" s="4"/>
      <c r="D493" s="5"/>
      <c r="E493" s="6"/>
      <c r="F493" s="4"/>
      <c r="G493" s="5"/>
      <c r="H493" s="6"/>
      <c r="I493" s="30">
        <f>73107140</f>
        <v>73107140</v>
      </c>
      <c r="J493" s="30">
        <v>0</v>
      </c>
      <c r="K493" s="30">
        <v>0</v>
      </c>
      <c r="L493" s="31">
        <f>SUM(I493:K495)</f>
        <v>73107140</v>
      </c>
    </row>
    <row r="494" spans="1:12" ht="18" customHeight="1">
      <c r="A494" s="25"/>
      <c r="B494" s="28"/>
      <c r="C494" s="7"/>
      <c r="D494" s="8"/>
      <c r="E494" s="9"/>
      <c r="F494" s="7"/>
      <c r="G494" s="8"/>
      <c r="H494" s="9"/>
      <c r="I494" s="28"/>
      <c r="J494" s="28"/>
      <c r="K494" s="28"/>
      <c r="L494" s="32"/>
    </row>
    <row r="495" spans="1:12" ht="15">
      <c r="A495" s="26"/>
      <c r="B495" s="29"/>
      <c r="C495" s="10"/>
      <c r="D495" s="11"/>
      <c r="E495" s="12"/>
      <c r="F495" s="10"/>
      <c r="G495" s="11"/>
      <c r="H495" s="12"/>
      <c r="I495" s="29"/>
      <c r="J495" s="29"/>
      <c r="K495" s="29"/>
      <c r="L495" s="33"/>
    </row>
    <row r="496" spans="1:12" ht="18" customHeight="1">
      <c r="A496" s="49" t="s">
        <v>333</v>
      </c>
      <c r="B496" s="50"/>
      <c r="C496" s="51" t="s">
        <v>171</v>
      </c>
      <c r="D496" s="52"/>
      <c r="E496" s="53"/>
      <c r="F496" s="51" t="s">
        <v>172</v>
      </c>
      <c r="G496" s="52"/>
      <c r="H496" s="53"/>
      <c r="I496" s="13">
        <f>SUM(I493)</f>
        <v>73107140</v>
      </c>
      <c r="J496" s="13">
        <f aca="true" t="shared" si="108" ref="J496:K496">SUM(J493)</f>
        <v>0</v>
      </c>
      <c r="K496" s="13">
        <f t="shared" si="108"/>
        <v>0</v>
      </c>
      <c r="L496" s="14">
        <f>SUM(I496:K496)</f>
        <v>73107140</v>
      </c>
    </row>
    <row r="497" spans="1:12" ht="6.75" customHeight="1">
      <c r="A497" s="54" t="s">
        <v>172</v>
      </c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5"/>
    </row>
    <row r="498" spans="1:12" ht="18" customHeight="1">
      <c r="A498" s="56" t="s">
        <v>334</v>
      </c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8"/>
    </row>
    <row r="499" spans="1:12" ht="27.6">
      <c r="A499" s="1" t="s">
        <v>174</v>
      </c>
      <c r="B499" s="2" t="s">
        <v>175</v>
      </c>
      <c r="C499" s="59" t="s">
        <v>176</v>
      </c>
      <c r="D499" s="50"/>
      <c r="E499" s="50"/>
      <c r="F499" s="59" t="s">
        <v>177</v>
      </c>
      <c r="G499" s="50"/>
      <c r="H499" s="50"/>
      <c r="I499" s="23" t="s">
        <v>178</v>
      </c>
      <c r="J499" s="23" t="s">
        <v>179</v>
      </c>
      <c r="K499" s="23" t="s">
        <v>180</v>
      </c>
      <c r="L499" s="3" t="s">
        <v>7</v>
      </c>
    </row>
    <row r="500" spans="1:12" ht="15">
      <c r="A500" s="24" t="s">
        <v>335</v>
      </c>
      <c r="B500" s="27" t="s">
        <v>336</v>
      </c>
      <c r="C500" s="4"/>
      <c r="D500" s="5"/>
      <c r="E500" s="6"/>
      <c r="F500" s="4"/>
      <c r="G500" s="5"/>
      <c r="H500" s="6"/>
      <c r="I500" s="30">
        <v>1960000</v>
      </c>
      <c r="J500" s="30">
        <v>0</v>
      </c>
      <c r="K500" s="30">
        <v>0</v>
      </c>
      <c r="L500" s="31">
        <f>SUM(I500:K502)</f>
        <v>1960000</v>
      </c>
    </row>
    <row r="501" spans="1:12" ht="18" customHeight="1">
      <c r="A501" s="25"/>
      <c r="B501" s="28"/>
      <c r="C501" s="7"/>
      <c r="D501" s="8"/>
      <c r="E501" s="9"/>
      <c r="F501" s="7"/>
      <c r="G501" s="8"/>
      <c r="H501" s="9"/>
      <c r="I501" s="28"/>
      <c r="J501" s="28"/>
      <c r="K501" s="28"/>
      <c r="L501" s="32"/>
    </row>
    <row r="502" spans="1:12" ht="15">
      <c r="A502" s="26"/>
      <c r="B502" s="29"/>
      <c r="C502" s="10"/>
      <c r="D502" s="11"/>
      <c r="E502" s="12"/>
      <c r="F502" s="10"/>
      <c r="G502" s="11"/>
      <c r="H502" s="12"/>
      <c r="I502" s="29"/>
      <c r="J502" s="29"/>
      <c r="K502" s="29"/>
      <c r="L502" s="33"/>
    </row>
    <row r="503" spans="1:12" ht="27.75" customHeight="1">
      <c r="A503" s="49" t="s">
        <v>337</v>
      </c>
      <c r="B503" s="50"/>
      <c r="C503" s="51" t="s">
        <v>171</v>
      </c>
      <c r="D503" s="52"/>
      <c r="E503" s="53"/>
      <c r="F503" s="51" t="s">
        <v>172</v>
      </c>
      <c r="G503" s="52"/>
      <c r="H503" s="53"/>
      <c r="I503" s="13">
        <f>SUM(I500)</f>
        <v>1960000</v>
      </c>
      <c r="J503" s="13">
        <f aca="true" t="shared" si="109" ref="J503:K503">SUM(J500)</f>
        <v>0</v>
      </c>
      <c r="K503" s="13">
        <f t="shared" si="109"/>
        <v>0</v>
      </c>
      <c r="L503" s="14">
        <f>SUM(I503:K503)</f>
        <v>1960000</v>
      </c>
    </row>
    <row r="504" spans="1:12" ht="6.75" customHeight="1">
      <c r="A504" s="54" t="s">
        <v>172</v>
      </c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5"/>
    </row>
    <row r="505" spans="1:12" ht="18" customHeight="1">
      <c r="A505" s="56" t="s">
        <v>338</v>
      </c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8"/>
    </row>
    <row r="506" spans="1:12" ht="27.6">
      <c r="A506" s="1" t="s">
        <v>174</v>
      </c>
      <c r="B506" s="2" t="s">
        <v>175</v>
      </c>
      <c r="C506" s="59" t="s">
        <v>176</v>
      </c>
      <c r="D506" s="50"/>
      <c r="E506" s="50"/>
      <c r="F506" s="59" t="s">
        <v>177</v>
      </c>
      <c r="G506" s="50"/>
      <c r="H506" s="50"/>
      <c r="I506" s="23" t="s">
        <v>178</v>
      </c>
      <c r="J506" s="23" t="s">
        <v>179</v>
      </c>
      <c r="K506" s="23" t="s">
        <v>180</v>
      </c>
      <c r="L506" s="3" t="s">
        <v>7</v>
      </c>
    </row>
    <row r="507" spans="1:12" ht="15">
      <c r="A507" s="24" t="s">
        <v>339</v>
      </c>
      <c r="B507" s="27" t="s">
        <v>340</v>
      </c>
      <c r="C507" s="4"/>
      <c r="D507" s="5"/>
      <c r="E507" s="6"/>
      <c r="F507" s="4"/>
      <c r="G507" s="5"/>
      <c r="H507" s="6"/>
      <c r="I507" s="30">
        <v>11000000</v>
      </c>
      <c r="J507" s="30">
        <v>0</v>
      </c>
      <c r="K507" s="30">
        <v>0</v>
      </c>
      <c r="L507" s="31">
        <f>SUM(I507:K509)</f>
        <v>11000000</v>
      </c>
    </row>
    <row r="508" spans="1:12" ht="18" customHeight="1">
      <c r="A508" s="25"/>
      <c r="B508" s="28"/>
      <c r="C508" s="7"/>
      <c r="D508" s="8"/>
      <c r="E508" s="9"/>
      <c r="F508" s="7"/>
      <c r="G508" s="8"/>
      <c r="H508" s="9"/>
      <c r="I508" s="28"/>
      <c r="J508" s="28"/>
      <c r="K508" s="28"/>
      <c r="L508" s="32"/>
    </row>
    <row r="509" spans="1:12" ht="15">
      <c r="A509" s="26"/>
      <c r="B509" s="29"/>
      <c r="C509" s="10"/>
      <c r="D509" s="11"/>
      <c r="E509" s="12"/>
      <c r="F509" s="10"/>
      <c r="G509" s="11"/>
      <c r="H509" s="12"/>
      <c r="I509" s="29"/>
      <c r="J509" s="29"/>
      <c r="K509" s="29"/>
      <c r="L509" s="33"/>
    </row>
    <row r="510" spans="1:12" ht="15">
      <c r="A510" s="24" t="s">
        <v>341</v>
      </c>
      <c r="B510" s="27" t="s">
        <v>342</v>
      </c>
      <c r="C510" s="4"/>
      <c r="D510" s="5"/>
      <c r="E510" s="6"/>
      <c r="F510" s="4"/>
      <c r="G510" s="5"/>
      <c r="H510" s="6"/>
      <c r="I510" s="30">
        <v>268000</v>
      </c>
      <c r="J510" s="30">
        <v>0</v>
      </c>
      <c r="K510" s="30">
        <v>0</v>
      </c>
      <c r="L510" s="31">
        <f aca="true" t="shared" si="110" ref="L510">SUM(I510:K512)</f>
        <v>268000</v>
      </c>
    </row>
    <row r="511" spans="1:12" ht="18" customHeight="1">
      <c r="A511" s="25"/>
      <c r="B511" s="28"/>
      <c r="C511" s="7"/>
      <c r="D511" s="8"/>
      <c r="E511" s="9"/>
      <c r="F511" s="7"/>
      <c r="G511" s="8"/>
      <c r="H511" s="9"/>
      <c r="I511" s="28"/>
      <c r="J511" s="28"/>
      <c r="K511" s="28"/>
      <c r="L511" s="32"/>
    </row>
    <row r="512" spans="1:12" ht="15">
      <c r="A512" s="26"/>
      <c r="B512" s="29"/>
      <c r="C512" s="10"/>
      <c r="D512" s="11"/>
      <c r="E512" s="12"/>
      <c r="F512" s="10"/>
      <c r="G512" s="11"/>
      <c r="H512" s="12"/>
      <c r="I512" s="29"/>
      <c r="J512" s="29"/>
      <c r="K512" s="29"/>
      <c r="L512" s="33"/>
    </row>
    <row r="513" spans="1:12" ht="15">
      <c r="A513" s="24" t="s">
        <v>343</v>
      </c>
      <c r="B513" s="27" t="s">
        <v>344</v>
      </c>
      <c r="C513" s="4"/>
      <c r="D513" s="5"/>
      <c r="E513" s="6"/>
      <c r="F513" s="4"/>
      <c r="G513" s="5"/>
      <c r="H513" s="6"/>
      <c r="I513" s="30">
        <v>1817000</v>
      </c>
      <c r="J513" s="30">
        <v>16580000</v>
      </c>
      <c r="K513" s="30">
        <v>12297000</v>
      </c>
      <c r="L513" s="31">
        <f aca="true" t="shared" si="111" ref="L513">SUM(I513:K515)</f>
        <v>30694000</v>
      </c>
    </row>
    <row r="514" spans="1:12" ht="18" customHeight="1">
      <c r="A514" s="25"/>
      <c r="B514" s="28"/>
      <c r="C514" s="7"/>
      <c r="D514" s="8"/>
      <c r="E514" s="9"/>
      <c r="F514" s="7"/>
      <c r="G514" s="8"/>
      <c r="H514" s="9"/>
      <c r="I514" s="28"/>
      <c r="J514" s="28"/>
      <c r="K514" s="28"/>
      <c r="L514" s="32"/>
    </row>
    <row r="515" spans="1:12" ht="15">
      <c r="A515" s="26"/>
      <c r="B515" s="29"/>
      <c r="C515" s="10"/>
      <c r="D515" s="11"/>
      <c r="E515" s="12"/>
      <c r="F515" s="10"/>
      <c r="G515" s="11"/>
      <c r="H515" s="12"/>
      <c r="I515" s="29"/>
      <c r="J515" s="29"/>
      <c r="K515" s="29"/>
      <c r="L515" s="33"/>
    </row>
    <row r="516" spans="1:12" ht="15">
      <c r="A516" s="24" t="s">
        <v>345</v>
      </c>
      <c r="B516" s="27" t="s">
        <v>346</v>
      </c>
      <c r="C516" s="4"/>
      <c r="D516" s="5"/>
      <c r="E516" s="6"/>
      <c r="F516" s="4"/>
      <c r="G516" s="5"/>
      <c r="H516" s="6"/>
      <c r="I516" s="30">
        <v>-322000</v>
      </c>
      <c r="J516" s="30">
        <v>0</v>
      </c>
      <c r="K516" s="30">
        <v>0</v>
      </c>
      <c r="L516" s="31">
        <f aca="true" t="shared" si="112" ref="L516">SUM(I516:K518)</f>
        <v>-322000</v>
      </c>
    </row>
    <row r="517" spans="1:12" ht="18" customHeight="1">
      <c r="A517" s="25"/>
      <c r="B517" s="28"/>
      <c r="C517" s="7"/>
      <c r="D517" s="8"/>
      <c r="E517" s="9"/>
      <c r="F517" s="7"/>
      <c r="G517" s="8"/>
      <c r="H517" s="9"/>
      <c r="I517" s="28"/>
      <c r="J517" s="28"/>
      <c r="K517" s="28"/>
      <c r="L517" s="32"/>
    </row>
    <row r="518" spans="1:12" ht="15">
      <c r="A518" s="26"/>
      <c r="B518" s="29"/>
      <c r="C518" s="10"/>
      <c r="D518" s="11"/>
      <c r="E518" s="12"/>
      <c r="F518" s="10"/>
      <c r="G518" s="11"/>
      <c r="H518" s="12"/>
      <c r="I518" s="29"/>
      <c r="J518" s="29"/>
      <c r="K518" s="29"/>
      <c r="L518" s="33"/>
    </row>
    <row r="519" spans="1:12" ht="15">
      <c r="A519" s="24" t="s">
        <v>347</v>
      </c>
      <c r="B519" s="27" t="s">
        <v>348</v>
      </c>
      <c r="C519" s="4"/>
      <c r="D519" s="5"/>
      <c r="E519" s="6"/>
      <c r="F519" s="4"/>
      <c r="G519" s="5"/>
      <c r="H519" s="6"/>
      <c r="I519" s="30">
        <v>-322000</v>
      </c>
      <c r="J519" s="30">
        <v>0</v>
      </c>
      <c r="K519" s="30">
        <v>0</v>
      </c>
      <c r="L519" s="31">
        <f aca="true" t="shared" si="113" ref="L519">SUM(I519:K521)</f>
        <v>-322000</v>
      </c>
    </row>
    <row r="520" spans="1:12" ht="18" customHeight="1">
      <c r="A520" s="25"/>
      <c r="B520" s="28"/>
      <c r="C520" s="7"/>
      <c r="D520" s="8"/>
      <c r="E520" s="9"/>
      <c r="F520" s="7"/>
      <c r="G520" s="8"/>
      <c r="H520" s="9"/>
      <c r="I520" s="28"/>
      <c r="J520" s="28"/>
      <c r="K520" s="28"/>
      <c r="L520" s="32"/>
    </row>
    <row r="521" spans="1:12" ht="15">
      <c r="A521" s="26"/>
      <c r="B521" s="29"/>
      <c r="C521" s="10"/>
      <c r="D521" s="11"/>
      <c r="E521" s="12"/>
      <c r="F521" s="10"/>
      <c r="G521" s="11"/>
      <c r="H521" s="12"/>
      <c r="I521" s="29"/>
      <c r="J521" s="29"/>
      <c r="K521" s="29"/>
      <c r="L521" s="33"/>
    </row>
    <row r="522" spans="1:12" ht="15">
      <c r="A522" s="24" t="s">
        <v>349</v>
      </c>
      <c r="B522" s="27" t="s">
        <v>350</v>
      </c>
      <c r="C522" s="4"/>
      <c r="D522" s="5"/>
      <c r="E522" s="6"/>
      <c r="F522" s="4"/>
      <c r="G522" s="5"/>
      <c r="H522" s="6"/>
      <c r="I522" s="30">
        <v>-1389000</v>
      </c>
      <c r="J522" s="30">
        <v>0</v>
      </c>
      <c r="K522" s="30">
        <v>0</v>
      </c>
      <c r="L522" s="31">
        <f aca="true" t="shared" si="114" ref="L522">SUM(I522:K524)</f>
        <v>-1389000</v>
      </c>
    </row>
    <row r="523" spans="1:12" ht="18" customHeight="1">
      <c r="A523" s="25"/>
      <c r="B523" s="28"/>
      <c r="C523" s="7"/>
      <c r="D523" s="8"/>
      <c r="E523" s="9"/>
      <c r="F523" s="7"/>
      <c r="G523" s="8"/>
      <c r="H523" s="9"/>
      <c r="I523" s="28"/>
      <c r="J523" s="28"/>
      <c r="K523" s="28"/>
      <c r="L523" s="32"/>
    </row>
    <row r="524" spans="1:12" ht="15">
      <c r="A524" s="26"/>
      <c r="B524" s="29"/>
      <c r="C524" s="10"/>
      <c r="D524" s="11"/>
      <c r="E524" s="12"/>
      <c r="F524" s="10"/>
      <c r="G524" s="11"/>
      <c r="H524" s="12"/>
      <c r="I524" s="29"/>
      <c r="J524" s="29"/>
      <c r="K524" s="29"/>
      <c r="L524" s="33"/>
    </row>
    <row r="525" spans="1:12" ht="18" customHeight="1">
      <c r="A525" s="49" t="s">
        <v>351</v>
      </c>
      <c r="B525" s="50"/>
      <c r="C525" s="51" t="s">
        <v>171</v>
      </c>
      <c r="D525" s="52"/>
      <c r="E525" s="53"/>
      <c r="F525" s="51" t="s">
        <v>172</v>
      </c>
      <c r="G525" s="52"/>
      <c r="H525" s="53"/>
      <c r="I525" s="13">
        <f>SUM(I507:I524)</f>
        <v>11052000</v>
      </c>
      <c r="J525" s="13">
        <f aca="true" t="shared" si="115" ref="J525:K525">SUM(J507:J524)</f>
        <v>16580000</v>
      </c>
      <c r="K525" s="13">
        <f t="shared" si="115"/>
        <v>12297000</v>
      </c>
      <c r="L525" s="14">
        <f>SUM(I525:K525)</f>
        <v>39929000</v>
      </c>
    </row>
    <row r="526" spans="1:12" ht="6.75" customHeight="1">
      <c r="A526" s="54" t="s">
        <v>172</v>
      </c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5"/>
    </row>
    <row r="527" spans="1:12" ht="18" customHeight="1">
      <c r="A527" s="56" t="s">
        <v>352</v>
      </c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8"/>
    </row>
    <row r="528" spans="1:12" ht="27.6">
      <c r="A528" s="1" t="s">
        <v>174</v>
      </c>
      <c r="B528" s="2" t="s">
        <v>175</v>
      </c>
      <c r="C528" s="59" t="s">
        <v>176</v>
      </c>
      <c r="D528" s="50"/>
      <c r="E528" s="50"/>
      <c r="F528" s="59" t="s">
        <v>177</v>
      </c>
      <c r="G528" s="50"/>
      <c r="H528" s="50"/>
      <c r="I528" s="23" t="s">
        <v>178</v>
      </c>
      <c r="J528" s="23" t="s">
        <v>179</v>
      </c>
      <c r="K528" s="23" t="s">
        <v>180</v>
      </c>
      <c r="L528" s="3" t="s">
        <v>7</v>
      </c>
    </row>
    <row r="529" spans="1:12" ht="15">
      <c r="A529" s="24" t="s">
        <v>353</v>
      </c>
      <c r="B529" s="27" t="s">
        <v>354</v>
      </c>
      <c r="C529" s="4"/>
      <c r="D529" s="5"/>
      <c r="E529" s="6"/>
      <c r="F529" s="4"/>
      <c r="G529" s="5"/>
      <c r="H529" s="6"/>
      <c r="I529" s="30">
        <v>268000</v>
      </c>
      <c r="J529" s="30">
        <v>0</v>
      </c>
      <c r="K529" s="30">
        <v>0</v>
      </c>
      <c r="L529" s="31">
        <f>SUM(I529:K531)</f>
        <v>268000</v>
      </c>
    </row>
    <row r="530" spans="1:12" ht="18" customHeight="1">
      <c r="A530" s="25"/>
      <c r="B530" s="28"/>
      <c r="C530" s="7"/>
      <c r="D530" s="8"/>
      <c r="E530" s="9"/>
      <c r="F530" s="7"/>
      <c r="G530" s="8"/>
      <c r="H530" s="9"/>
      <c r="I530" s="28"/>
      <c r="J530" s="28"/>
      <c r="K530" s="28"/>
      <c r="L530" s="32"/>
    </row>
    <row r="531" spans="1:12" ht="15">
      <c r="A531" s="26"/>
      <c r="B531" s="29"/>
      <c r="C531" s="10"/>
      <c r="D531" s="11"/>
      <c r="E531" s="12"/>
      <c r="F531" s="10"/>
      <c r="G531" s="11"/>
      <c r="H531" s="12"/>
      <c r="I531" s="29"/>
      <c r="J531" s="29"/>
      <c r="K531" s="29"/>
      <c r="L531" s="33"/>
    </row>
    <row r="532" spans="1:12" ht="15">
      <c r="A532" s="24" t="s">
        <v>355</v>
      </c>
      <c r="B532" s="27" t="s">
        <v>356</v>
      </c>
      <c r="C532" s="4"/>
      <c r="D532" s="5"/>
      <c r="E532" s="6"/>
      <c r="F532" s="4"/>
      <c r="G532" s="5"/>
      <c r="H532" s="6"/>
      <c r="I532" s="30">
        <v>-1318000</v>
      </c>
      <c r="J532" s="30">
        <v>0</v>
      </c>
      <c r="K532" s="30">
        <v>0</v>
      </c>
      <c r="L532" s="31">
        <f aca="true" t="shared" si="116" ref="L532">SUM(I532:K534)</f>
        <v>-1318000</v>
      </c>
    </row>
    <row r="533" spans="1:12" ht="18" customHeight="1">
      <c r="A533" s="25"/>
      <c r="B533" s="28"/>
      <c r="C533" s="7"/>
      <c r="D533" s="8"/>
      <c r="E533" s="9"/>
      <c r="F533" s="7"/>
      <c r="G533" s="8"/>
      <c r="H533" s="9"/>
      <c r="I533" s="28"/>
      <c r="J533" s="28"/>
      <c r="K533" s="28"/>
      <c r="L533" s="32"/>
    </row>
    <row r="534" spans="1:12" ht="15">
      <c r="A534" s="26"/>
      <c r="B534" s="29"/>
      <c r="C534" s="10"/>
      <c r="D534" s="11"/>
      <c r="E534" s="12"/>
      <c r="F534" s="10"/>
      <c r="G534" s="11"/>
      <c r="H534" s="12"/>
      <c r="I534" s="29"/>
      <c r="J534" s="29"/>
      <c r="K534" s="29"/>
      <c r="L534" s="33"/>
    </row>
    <row r="535" spans="1:12" ht="15">
      <c r="A535" s="24" t="s">
        <v>357</v>
      </c>
      <c r="B535" s="27" t="s">
        <v>358</v>
      </c>
      <c r="C535" s="4"/>
      <c r="D535" s="5"/>
      <c r="E535" s="6"/>
      <c r="F535" s="4"/>
      <c r="G535" s="5"/>
      <c r="H535" s="6"/>
      <c r="I535" s="30">
        <v>1389000</v>
      </c>
      <c r="J535" s="30">
        <v>0</v>
      </c>
      <c r="K535" s="30">
        <v>0</v>
      </c>
      <c r="L535" s="31">
        <f aca="true" t="shared" si="117" ref="L535">SUM(I535:K537)</f>
        <v>1389000</v>
      </c>
    </row>
    <row r="536" spans="1:12" ht="18" customHeight="1">
      <c r="A536" s="25"/>
      <c r="B536" s="28"/>
      <c r="C536" s="7"/>
      <c r="D536" s="8"/>
      <c r="E536" s="9"/>
      <c r="F536" s="7"/>
      <c r="G536" s="8"/>
      <c r="H536" s="9"/>
      <c r="I536" s="28"/>
      <c r="J536" s="28"/>
      <c r="K536" s="28"/>
      <c r="L536" s="32"/>
    </row>
    <row r="537" spans="1:12" ht="15">
      <c r="A537" s="26"/>
      <c r="B537" s="29"/>
      <c r="C537" s="10"/>
      <c r="D537" s="11"/>
      <c r="E537" s="12"/>
      <c r="F537" s="10"/>
      <c r="G537" s="11"/>
      <c r="H537" s="12"/>
      <c r="I537" s="29"/>
      <c r="J537" s="29"/>
      <c r="K537" s="29"/>
      <c r="L537" s="33"/>
    </row>
    <row r="538" spans="1:12" ht="18" customHeight="1">
      <c r="A538" s="49" t="s">
        <v>359</v>
      </c>
      <c r="B538" s="50"/>
      <c r="C538" s="51" t="s">
        <v>171</v>
      </c>
      <c r="D538" s="52"/>
      <c r="E538" s="53"/>
      <c r="F538" s="51" t="s">
        <v>172</v>
      </c>
      <c r="G538" s="52"/>
      <c r="H538" s="53"/>
      <c r="I538" s="13">
        <f>SUM(I529:I537)</f>
        <v>339000</v>
      </c>
      <c r="J538" s="13">
        <f aca="true" t="shared" si="118" ref="J538:K538">SUM(J529:J537)</f>
        <v>0</v>
      </c>
      <c r="K538" s="13">
        <f t="shared" si="118"/>
        <v>0</v>
      </c>
      <c r="L538" s="14">
        <f>SUM(I538:K538)</f>
        <v>339000</v>
      </c>
    </row>
    <row r="539" spans="1:12" ht="6.75" customHeight="1">
      <c r="A539" s="54" t="s">
        <v>172</v>
      </c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5"/>
    </row>
    <row r="540" spans="1:12" ht="18" customHeight="1">
      <c r="A540" s="56" t="s">
        <v>360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8"/>
    </row>
    <row r="541" spans="1:12" ht="27.6">
      <c r="A541" s="1" t="s">
        <v>174</v>
      </c>
      <c r="B541" s="2" t="s">
        <v>175</v>
      </c>
      <c r="C541" s="59" t="s">
        <v>176</v>
      </c>
      <c r="D541" s="50"/>
      <c r="E541" s="50"/>
      <c r="F541" s="59" t="s">
        <v>177</v>
      </c>
      <c r="G541" s="50"/>
      <c r="H541" s="50"/>
      <c r="I541" s="23" t="s">
        <v>178</v>
      </c>
      <c r="J541" s="23" t="s">
        <v>179</v>
      </c>
      <c r="K541" s="23" t="s">
        <v>180</v>
      </c>
      <c r="L541" s="3" t="s">
        <v>7</v>
      </c>
    </row>
    <row r="542" spans="1:12" ht="15">
      <c r="A542" s="24" t="s">
        <v>361</v>
      </c>
      <c r="B542" s="27" t="s">
        <v>362</v>
      </c>
      <c r="C542" s="4"/>
      <c r="D542" s="5"/>
      <c r="E542" s="6"/>
      <c r="F542" s="4"/>
      <c r="G542" s="5"/>
      <c r="H542" s="6"/>
      <c r="I542" s="30">
        <v>979879</v>
      </c>
      <c r="J542" s="30">
        <v>0</v>
      </c>
      <c r="K542" s="30">
        <v>0</v>
      </c>
      <c r="L542" s="31">
        <f>SUM(I542:K544)</f>
        <v>979879</v>
      </c>
    </row>
    <row r="543" spans="1:12" ht="18" customHeight="1">
      <c r="A543" s="25"/>
      <c r="B543" s="28"/>
      <c r="C543" s="7"/>
      <c r="D543" s="8"/>
      <c r="E543" s="9"/>
      <c r="F543" s="7"/>
      <c r="G543" s="8"/>
      <c r="H543" s="9"/>
      <c r="I543" s="28"/>
      <c r="J543" s="28"/>
      <c r="K543" s="28"/>
      <c r="L543" s="32"/>
    </row>
    <row r="544" spans="1:12" ht="15">
      <c r="A544" s="26"/>
      <c r="B544" s="29"/>
      <c r="C544" s="10"/>
      <c r="D544" s="11"/>
      <c r="E544" s="12"/>
      <c r="F544" s="10"/>
      <c r="G544" s="11"/>
      <c r="H544" s="12"/>
      <c r="I544" s="29"/>
      <c r="J544" s="29"/>
      <c r="K544" s="29"/>
      <c r="L544" s="33"/>
    </row>
    <row r="545" spans="1:12" ht="15">
      <c r="A545" s="24" t="s">
        <v>363</v>
      </c>
      <c r="B545" s="27" t="s">
        <v>364</v>
      </c>
      <c r="C545" s="4"/>
      <c r="D545" s="5"/>
      <c r="E545" s="6"/>
      <c r="F545" s="4"/>
      <c r="G545" s="5"/>
      <c r="H545" s="6"/>
      <c r="I545" s="30">
        <v>583492</v>
      </c>
      <c r="J545" s="30">
        <v>0</v>
      </c>
      <c r="K545" s="30">
        <v>0</v>
      </c>
      <c r="L545" s="31">
        <f aca="true" t="shared" si="119" ref="L545">SUM(I545:K547)</f>
        <v>583492</v>
      </c>
    </row>
    <row r="546" spans="1:12" ht="18" customHeight="1">
      <c r="A546" s="25"/>
      <c r="B546" s="28"/>
      <c r="C546" s="7"/>
      <c r="D546" s="8"/>
      <c r="E546" s="9"/>
      <c r="F546" s="7"/>
      <c r="G546" s="8"/>
      <c r="H546" s="9"/>
      <c r="I546" s="28"/>
      <c r="J546" s="28"/>
      <c r="K546" s="28"/>
      <c r="L546" s="32"/>
    </row>
    <row r="547" spans="1:12" ht="15">
      <c r="A547" s="26"/>
      <c r="B547" s="29"/>
      <c r="C547" s="10"/>
      <c r="D547" s="11"/>
      <c r="E547" s="12"/>
      <c r="F547" s="10"/>
      <c r="G547" s="11"/>
      <c r="H547" s="12"/>
      <c r="I547" s="29"/>
      <c r="J547" s="29"/>
      <c r="K547" s="29"/>
      <c r="L547" s="33"/>
    </row>
    <row r="548" spans="1:12" ht="15">
      <c r="A548" s="24" t="s">
        <v>365</v>
      </c>
      <c r="B548" s="27" t="s">
        <v>366</v>
      </c>
      <c r="C548" s="4"/>
      <c r="D548" s="5"/>
      <c r="E548" s="6"/>
      <c r="F548" s="4"/>
      <c r="G548" s="5"/>
      <c r="H548" s="6"/>
      <c r="I548" s="30">
        <v>2019999</v>
      </c>
      <c r="J548" s="30">
        <v>0</v>
      </c>
      <c r="K548" s="30">
        <v>0</v>
      </c>
      <c r="L548" s="31">
        <f aca="true" t="shared" si="120" ref="L548">SUM(I548:K550)</f>
        <v>2019999</v>
      </c>
    </row>
    <row r="549" spans="1:12" ht="18" customHeight="1">
      <c r="A549" s="25"/>
      <c r="B549" s="28"/>
      <c r="C549" s="7"/>
      <c r="D549" s="8"/>
      <c r="E549" s="9"/>
      <c r="F549" s="7"/>
      <c r="G549" s="8"/>
      <c r="H549" s="9"/>
      <c r="I549" s="28"/>
      <c r="J549" s="28"/>
      <c r="K549" s="28"/>
      <c r="L549" s="32"/>
    </row>
    <row r="550" spans="1:12" ht="15">
      <c r="A550" s="26"/>
      <c r="B550" s="29"/>
      <c r="C550" s="10"/>
      <c r="D550" s="11"/>
      <c r="E550" s="12"/>
      <c r="F550" s="10"/>
      <c r="G550" s="11"/>
      <c r="H550" s="12"/>
      <c r="I550" s="29"/>
      <c r="J550" s="29"/>
      <c r="K550" s="29"/>
      <c r="L550" s="33"/>
    </row>
    <row r="551" spans="1:12" ht="15">
      <c r="A551" s="24" t="s">
        <v>367</v>
      </c>
      <c r="B551" s="27" t="s">
        <v>368</v>
      </c>
      <c r="C551" s="4"/>
      <c r="D551" s="5"/>
      <c r="E551" s="6"/>
      <c r="F551" s="4"/>
      <c r="G551" s="5"/>
      <c r="H551" s="6"/>
      <c r="I551" s="30">
        <v>3006102</v>
      </c>
      <c r="J551" s="30">
        <v>0</v>
      </c>
      <c r="K551" s="30">
        <v>0</v>
      </c>
      <c r="L551" s="31">
        <f aca="true" t="shared" si="121" ref="L551">SUM(I551:K553)</f>
        <v>3006102</v>
      </c>
    </row>
    <row r="552" spans="1:12" ht="18" customHeight="1">
      <c r="A552" s="25"/>
      <c r="B552" s="28"/>
      <c r="C552" s="7"/>
      <c r="D552" s="8"/>
      <c r="E552" s="9"/>
      <c r="F552" s="7"/>
      <c r="G552" s="8"/>
      <c r="H552" s="9"/>
      <c r="I552" s="28"/>
      <c r="J552" s="28"/>
      <c r="K552" s="28"/>
      <c r="L552" s="32"/>
    </row>
    <row r="553" spans="1:12" ht="15">
      <c r="A553" s="26"/>
      <c r="B553" s="29"/>
      <c r="C553" s="10"/>
      <c r="D553" s="11"/>
      <c r="E553" s="12"/>
      <c r="F553" s="10"/>
      <c r="G553" s="11"/>
      <c r="H553" s="12"/>
      <c r="I553" s="29"/>
      <c r="J553" s="29"/>
      <c r="K553" s="29"/>
      <c r="L553" s="33"/>
    </row>
    <row r="554" spans="1:12" ht="18" customHeight="1">
      <c r="A554" s="49" t="s">
        <v>369</v>
      </c>
      <c r="B554" s="50"/>
      <c r="C554" s="51" t="s">
        <v>171</v>
      </c>
      <c r="D554" s="52"/>
      <c r="E554" s="53"/>
      <c r="F554" s="51" t="s">
        <v>172</v>
      </c>
      <c r="G554" s="52"/>
      <c r="H554" s="53"/>
      <c r="I554" s="13">
        <f>SUM(I542:I553)</f>
        <v>6589472</v>
      </c>
      <c r="J554" s="13">
        <f>SUM(J542:J553)</f>
        <v>0</v>
      </c>
      <c r="K554" s="13">
        <f>SUM(K542:K553)</f>
        <v>0</v>
      </c>
      <c r="L554" s="14">
        <f>SUM(I554:K554)</f>
        <v>6589472</v>
      </c>
    </row>
    <row r="555" spans="1:12" ht="6.75" customHeight="1">
      <c r="A555" s="54" t="s">
        <v>172</v>
      </c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5"/>
    </row>
    <row r="556" spans="1:12" ht="18" customHeight="1">
      <c r="A556" s="56" t="s">
        <v>370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8"/>
    </row>
    <row r="557" spans="1:12" ht="27.6">
      <c r="A557" s="1" t="s">
        <v>174</v>
      </c>
      <c r="B557" s="2" t="s">
        <v>175</v>
      </c>
      <c r="C557" s="59" t="s">
        <v>176</v>
      </c>
      <c r="D557" s="50"/>
      <c r="E557" s="50"/>
      <c r="F557" s="59" t="s">
        <v>177</v>
      </c>
      <c r="G557" s="50"/>
      <c r="H557" s="50"/>
      <c r="I557" s="23" t="s">
        <v>178</v>
      </c>
      <c r="J557" s="23" t="s">
        <v>179</v>
      </c>
      <c r="K557" s="23" t="s">
        <v>180</v>
      </c>
      <c r="L557" s="3" t="s">
        <v>7</v>
      </c>
    </row>
    <row r="558" spans="1:12" ht="15">
      <c r="A558" s="24" t="s">
        <v>371</v>
      </c>
      <c r="B558" s="27" t="s">
        <v>372</v>
      </c>
      <c r="C558" s="4"/>
      <c r="D558" s="5"/>
      <c r="E558" s="6"/>
      <c r="F558" s="4"/>
      <c r="G558" s="5"/>
      <c r="H558" s="6"/>
      <c r="I558" s="30">
        <v>2939179</v>
      </c>
      <c r="J558" s="30">
        <v>0</v>
      </c>
      <c r="K558" s="30">
        <v>0</v>
      </c>
      <c r="L558" s="31">
        <f>SUM(I558:K560)</f>
        <v>2939179</v>
      </c>
    </row>
    <row r="559" spans="1:12" ht="18" customHeight="1">
      <c r="A559" s="25"/>
      <c r="B559" s="28"/>
      <c r="C559" s="7"/>
      <c r="D559" s="8"/>
      <c r="E559" s="9"/>
      <c r="F559" s="7"/>
      <c r="G559" s="8"/>
      <c r="H559" s="9"/>
      <c r="I559" s="28"/>
      <c r="J559" s="28"/>
      <c r="K559" s="28"/>
      <c r="L559" s="32"/>
    </row>
    <row r="560" spans="1:12" ht="15">
      <c r="A560" s="26"/>
      <c r="B560" s="29"/>
      <c r="C560" s="10"/>
      <c r="D560" s="11"/>
      <c r="E560" s="12"/>
      <c r="F560" s="10"/>
      <c r="G560" s="11"/>
      <c r="H560" s="12"/>
      <c r="I560" s="29"/>
      <c r="J560" s="29"/>
      <c r="K560" s="29"/>
      <c r="L560" s="33"/>
    </row>
    <row r="561" spans="1:12" ht="15">
      <c r="A561" s="24" t="s">
        <v>373</v>
      </c>
      <c r="B561" s="27" t="s">
        <v>374</v>
      </c>
      <c r="C561" s="4"/>
      <c r="D561" s="5"/>
      <c r="E561" s="6"/>
      <c r="F561" s="4"/>
      <c r="G561" s="5"/>
      <c r="H561" s="6"/>
      <c r="I561" s="30">
        <v>3400000</v>
      </c>
      <c r="J561" s="30">
        <v>19600000</v>
      </c>
      <c r="K561" s="30">
        <v>0</v>
      </c>
      <c r="L561" s="31">
        <f>SUM(I561:K563)</f>
        <v>23000000</v>
      </c>
    </row>
    <row r="562" spans="1:12" ht="18" customHeight="1">
      <c r="A562" s="25"/>
      <c r="B562" s="28"/>
      <c r="C562" s="7"/>
      <c r="D562" s="8"/>
      <c r="E562" s="9"/>
      <c r="F562" s="7"/>
      <c r="G562" s="8"/>
      <c r="H562" s="9"/>
      <c r="I562" s="28"/>
      <c r="J562" s="28"/>
      <c r="K562" s="28"/>
      <c r="L562" s="32"/>
    </row>
    <row r="563" spans="1:12" ht="15">
      <c r="A563" s="26"/>
      <c r="B563" s="29"/>
      <c r="C563" s="10"/>
      <c r="D563" s="11"/>
      <c r="E563" s="12"/>
      <c r="F563" s="10"/>
      <c r="G563" s="11"/>
      <c r="H563" s="12"/>
      <c r="I563" s="29"/>
      <c r="J563" s="29"/>
      <c r="K563" s="29"/>
      <c r="L563" s="33"/>
    </row>
    <row r="564" spans="1:12" ht="18" customHeight="1">
      <c r="A564" s="49" t="s">
        <v>375</v>
      </c>
      <c r="B564" s="50"/>
      <c r="C564" s="51" t="s">
        <v>171</v>
      </c>
      <c r="D564" s="52"/>
      <c r="E564" s="53"/>
      <c r="F564" s="51" t="s">
        <v>172</v>
      </c>
      <c r="G564" s="52"/>
      <c r="H564" s="53"/>
      <c r="I564" s="13">
        <f>SUM(I558:I563)</f>
        <v>6339179</v>
      </c>
      <c r="J564" s="13">
        <f aca="true" t="shared" si="122" ref="J564:K564">SUM(J558:J563)</f>
        <v>19600000</v>
      </c>
      <c r="K564" s="13">
        <f t="shared" si="122"/>
        <v>0</v>
      </c>
      <c r="L564" s="14">
        <f>SUM(I564:K564)</f>
        <v>25939179</v>
      </c>
    </row>
    <row r="565" spans="1:12" ht="6.75" customHeight="1">
      <c r="A565" s="54" t="s">
        <v>172</v>
      </c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5"/>
    </row>
    <row r="566" spans="1:12" ht="18" customHeight="1">
      <c r="A566" s="56" t="s">
        <v>376</v>
      </c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8"/>
    </row>
    <row r="567" spans="1:12" ht="27.6">
      <c r="A567" s="1" t="s">
        <v>174</v>
      </c>
      <c r="B567" s="2" t="s">
        <v>175</v>
      </c>
      <c r="C567" s="59" t="s">
        <v>176</v>
      </c>
      <c r="D567" s="50"/>
      <c r="E567" s="50"/>
      <c r="F567" s="59" t="s">
        <v>177</v>
      </c>
      <c r="G567" s="50"/>
      <c r="H567" s="50"/>
      <c r="I567" s="23" t="s">
        <v>178</v>
      </c>
      <c r="J567" s="23" t="s">
        <v>179</v>
      </c>
      <c r="K567" s="23" t="s">
        <v>180</v>
      </c>
      <c r="L567" s="3" t="s">
        <v>7</v>
      </c>
    </row>
    <row r="568" spans="1:12" ht="15">
      <c r="A568" s="24" t="s">
        <v>377</v>
      </c>
      <c r="B568" s="27" t="s">
        <v>378</v>
      </c>
      <c r="C568" s="4"/>
      <c r="D568" s="5"/>
      <c r="E568" s="6"/>
      <c r="F568" s="4"/>
      <c r="G568" s="5"/>
      <c r="H568" s="6"/>
      <c r="I568" s="30">
        <v>100000</v>
      </c>
      <c r="J568" s="30">
        <v>0</v>
      </c>
      <c r="K568" s="30">
        <v>0</v>
      </c>
      <c r="L568" s="31">
        <f>SUM(I568:K570)</f>
        <v>100000</v>
      </c>
    </row>
    <row r="569" spans="1:12" ht="18" customHeight="1">
      <c r="A569" s="25"/>
      <c r="B569" s="28"/>
      <c r="C569" s="7"/>
      <c r="D569" s="8"/>
      <c r="E569" s="9"/>
      <c r="F569" s="7"/>
      <c r="G569" s="8"/>
      <c r="H569" s="9"/>
      <c r="I569" s="28"/>
      <c r="J569" s="28"/>
      <c r="K569" s="28"/>
      <c r="L569" s="32"/>
    </row>
    <row r="570" spans="1:12" ht="15">
      <c r="A570" s="26"/>
      <c r="B570" s="29"/>
      <c r="C570" s="10"/>
      <c r="D570" s="11"/>
      <c r="E570" s="12"/>
      <c r="F570" s="10"/>
      <c r="G570" s="11"/>
      <c r="H570" s="12"/>
      <c r="I570" s="29"/>
      <c r="J570" s="29"/>
      <c r="K570" s="29"/>
      <c r="L570" s="33"/>
    </row>
    <row r="571" spans="1:12" s="17" customFormat="1" ht="15">
      <c r="A571" s="24" t="s">
        <v>379</v>
      </c>
      <c r="B571" s="27" t="s">
        <v>380</v>
      </c>
      <c r="C571" s="4"/>
      <c r="D571" s="5"/>
      <c r="E571" s="6"/>
      <c r="F571" s="4"/>
      <c r="G571" s="5"/>
      <c r="H571" s="6"/>
      <c r="I571" s="30">
        <v>600000</v>
      </c>
      <c r="J571" s="30">
        <v>0</v>
      </c>
      <c r="K571" s="30">
        <v>0</v>
      </c>
      <c r="L571" s="31">
        <f>SUM(I571:K573)</f>
        <v>600000</v>
      </c>
    </row>
    <row r="572" spans="1:12" s="17" customFormat="1" ht="15">
      <c r="A572" s="25"/>
      <c r="B572" s="28"/>
      <c r="C572" s="7"/>
      <c r="D572" s="8"/>
      <c r="E572" s="9"/>
      <c r="F572" s="7"/>
      <c r="G572" s="8"/>
      <c r="H572" s="9"/>
      <c r="I572" s="28"/>
      <c r="J572" s="28"/>
      <c r="K572" s="28"/>
      <c r="L572" s="32"/>
    </row>
    <row r="573" spans="1:12" s="17" customFormat="1" ht="15">
      <c r="A573" s="26"/>
      <c r="B573" s="29"/>
      <c r="C573" s="10"/>
      <c r="D573" s="11"/>
      <c r="E573" s="12"/>
      <c r="F573" s="10"/>
      <c r="G573" s="11"/>
      <c r="H573" s="12"/>
      <c r="I573" s="29"/>
      <c r="J573" s="29"/>
      <c r="K573" s="29"/>
      <c r="L573" s="33"/>
    </row>
    <row r="574" spans="1:12" ht="15">
      <c r="A574" s="24" t="s">
        <v>388</v>
      </c>
      <c r="B574" s="27" t="s">
        <v>389</v>
      </c>
      <c r="C574" s="4"/>
      <c r="D574" s="5"/>
      <c r="E574" s="6"/>
      <c r="F574" s="4"/>
      <c r="G574" s="5"/>
      <c r="H574" s="6"/>
      <c r="I574" s="30">
        <v>36400000</v>
      </c>
      <c r="J574" s="30">
        <v>0</v>
      </c>
      <c r="K574" s="30">
        <v>0</v>
      </c>
      <c r="L574" s="31">
        <f>SUM(I574:K576)</f>
        <v>36400000</v>
      </c>
    </row>
    <row r="575" spans="1:12" ht="18" customHeight="1">
      <c r="A575" s="25"/>
      <c r="B575" s="28"/>
      <c r="C575" s="7"/>
      <c r="D575" s="8"/>
      <c r="E575" s="9"/>
      <c r="F575" s="7"/>
      <c r="G575" s="8"/>
      <c r="H575" s="9"/>
      <c r="I575" s="28"/>
      <c r="J575" s="28"/>
      <c r="K575" s="28"/>
      <c r="L575" s="32"/>
    </row>
    <row r="576" spans="1:12" ht="15">
      <c r="A576" s="26"/>
      <c r="B576" s="29"/>
      <c r="C576" s="10"/>
      <c r="D576" s="11"/>
      <c r="E576" s="12"/>
      <c r="F576" s="10"/>
      <c r="G576" s="11"/>
      <c r="H576" s="12"/>
      <c r="I576" s="29"/>
      <c r="J576" s="29"/>
      <c r="K576" s="29"/>
      <c r="L576" s="33"/>
    </row>
    <row r="577" spans="1:12" ht="23.25" customHeight="1">
      <c r="A577" s="49" t="s">
        <v>381</v>
      </c>
      <c r="B577" s="50"/>
      <c r="C577" s="51" t="s">
        <v>171</v>
      </c>
      <c r="D577" s="52"/>
      <c r="E577" s="53"/>
      <c r="F577" s="51" t="s">
        <v>172</v>
      </c>
      <c r="G577" s="52"/>
      <c r="H577" s="53"/>
      <c r="I577" s="13">
        <f>SUM(I568:I576)</f>
        <v>37100000</v>
      </c>
      <c r="J577" s="13">
        <f aca="true" t="shared" si="123" ref="J577:K577">SUM(J568:J576)</f>
        <v>0</v>
      </c>
      <c r="K577" s="13">
        <f t="shared" si="123"/>
        <v>0</v>
      </c>
      <c r="L577" s="14">
        <f>SUM(I577:K577)</f>
        <v>37100000</v>
      </c>
    </row>
    <row r="578" spans="1:12" ht="6.75" customHeight="1">
      <c r="A578" s="54" t="s">
        <v>172</v>
      </c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5"/>
    </row>
    <row r="579" spans="1:12" ht="15">
      <c r="A579" s="43" t="s">
        <v>382</v>
      </c>
      <c r="B579" s="44"/>
      <c r="C579" s="44"/>
      <c r="D579" s="44"/>
      <c r="E579" s="45"/>
      <c r="F579" s="46" t="s">
        <v>172</v>
      </c>
      <c r="G579" s="44"/>
      <c r="H579" s="45"/>
      <c r="I579" s="15">
        <f>SUM(Total1:I577)/2</f>
        <v>369034702</v>
      </c>
      <c r="J579" s="15">
        <f>SUM(Total2:J577)/2</f>
        <v>138254502</v>
      </c>
      <c r="K579" s="15">
        <f>SUM(Total3:K577)/2</f>
        <v>54845941</v>
      </c>
      <c r="L579" s="16">
        <f>SUM(TotalAll:L577)/2</f>
        <v>562135145</v>
      </c>
    </row>
    <row r="580" ht="15" hidden="1"/>
    <row r="581" ht="2.1" customHeight="1"/>
  </sheetData>
  <mergeCells count="1137">
    <mergeCell ref="L9:L11"/>
    <mergeCell ref="A12:A14"/>
    <mergeCell ref="B12:B14"/>
    <mergeCell ref="I12:I14"/>
    <mergeCell ref="J12:J14"/>
    <mergeCell ref="K12:K14"/>
    <mergeCell ref="L12:L14"/>
    <mergeCell ref="A9:A11"/>
    <mergeCell ref="B9:B11"/>
    <mergeCell ref="I9:I11"/>
    <mergeCell ref="J9:J11"/>
    <mergeCell ref="K9:K11"/>
    <mergeCell ref="A2:L2"/>
    <mergeCell ref="A4:L4"/>
    <mergeCell ref="A8:L8"/>
    <mergeCell ref="L21:L23"/>
    <mergeCell ref="A24:A26"/>
    <mergeCell ref="B24:B26"/>
    <mergeCell ref="I24:I26"/>
    <mergeCell ref="J24:J26"/>
    <mergeCell ref="K24:K26"/>
    <mergeCell ref="L24:L26"/>
    <mergeCell ref="A21:A23"/>
    <mergeCell ref="B21:B23"/>
    <mergeCell ref="I21:I23"/>
    <mergeCell ref="J21:J23"/>
    <mergeCell ref="K21:K23"/>
    <mergeCell ref="L15:L17"/>
    <mergeCell ref="A18:A20"/>
    <mergeCell ref="B18:B20"/>
    <mergeCell ref="I18:I20"/>
    <mergeCell ref="J18:J20"/>
    <mergeCell ref="K18:K20"/>
    <mergeCell ref="L18:L20"/>
    <mergeCell ref="A15:A17"/>
    <mergeCell ref="B15:B17"/>
    <mergeCell ref="I15:I17"/>
    <mergeCell ref="J15:J17"/>
    <mergeCell ref="K15:K17"/>
    <mergeCell ref="L33:L35"/>
    <mergeCell ref="A36:A38"/>
    <mergeCell ref="B36:B38"/>
    <mergeCell ref="I36:I38"/>
    <mergeCell ref="J36:J38"/>
    <mergeCell ref="K36:K38"/>
    <mergeCell ref="L36:L38"/>
    <mergeCell ref="A33:A35"/>
    <mergeCell ref="B33:B35"/>
    <mergeCell ref="I33:I35"/>
    <mergeCell ref="J33:J35"/>
    <mergeCell ref="K33:K35"/>
    <mergeCell ref="L27:L29"/>
    <mergeCell ref="A30:A32"/>
    <mergeCell ref="B30:B32"/>
    <mergeCell ref="I30:I32"/>
    <mergeCell ref="J30:J32"/>
    <mergeCell ref="K30:K32"/>
    <mergeCell ref="L30:L32"/>
    <mergeCell ref="A27:A29"/>
    <mergeCell ref="B27:B29"/>
    <mergeCell ref="I27:I29"/>
    <mergeCell ref="J27:J29"/>
    <mergeCell ref="K27:K29"/>
    <mergeCell ref="L45:L47"/>
    <mergeCell ref="A48:A50"/>
    <mergeCell ref="B48:B50"/>
    <mergeCell ref="I48:I50"/>
    <mergeCell ref="J48:J50"/>
    <mergeCell ref="K48:K50"/>
    <mergeCell ref="L48:L50"/>
    <mergeCell ref="A45:A47"/>
    <mergeCell ref="B45:B47"/>
    <mergeCell ref="I45:I47"/>
    <mergeCell ref="J45:J47"/>
    <mergeCell ref="K45:K47"/>
    <mergeCell ref="L39:L41"/>
    <mergeCell ref="A42:A44"/>
    <mergeCell ref="B42:B44"/>
    <mergeCell ref="I42:I44"/>
    <mergeCell ref="J42:J44"/>
    <mergeCell ref="K42:K44"/>
    <mergeCell ref="L42:L44"/>
    <mergeCell ref="A39:A41"/>
    <mergeCell ref="B39:B41"/>
    <mergeCell ref="I39:I41"/>
    <mergeCell ref="J39:J41"/>
    <mergeCell ref="K39:K41"/>
    <mergeCell ref="L57:L59"/>
    <mergeCell ref="A60:A62"/>
    <mergeCell ref="B60:B62"/>
    <mergeCell ref="I60:I62"/>
    <mergeCell ref="J60:J62"/>
    <mergeCell ref="K60:K62"/>
    <mergeCell ref="L60:L62"/>
    <mergeCell ref="A57:A59"/>
    <mergeCell ref="B57:B59"/>
    <mergeCell ref="I57:I59"/>
    <mergeCell ref="J57:J59"/>
    <mergeCell ref="K57:K59"/>
    <mergeCell ref="L51:L53"/>
    <mergeCell ref="A54:A56"/>
    <mergeCell ref="B54:B56"/>
    <mergeCell ref="I54:I56"/>
    <mergeCell ref="J54:J56"/>
    <mergeCell ref="K54:K56"/>
    <mergeCell ref="L54:L56"/>
    <mergeCell ref="A51:A53"/>
    <mergeCell ref="B51:B53"/>
    <mergeCell ref="I51:I53"/>
    <mergeCell ref="J51:J53"/>
    <mergeCell ref="K51:K53"/>
    <mergeCell ref="L69:L71"/>
    <mergeCell ref="A72:A74"/>
    <mergeCell ref="B72:B74"/>
    <mergeCell ref="I72:I74"/>
    <mergeCell ref="J72:J74"/>
    <mergeCell ref="K72:K74"/>
    <mergeCell ref="L72:L74"/>
    <mergeCell ref="A69:A71"/>
    <mergeCell ref="B69:B71"/>
    <mergeCell ref="I69:I71"/>
    <mergeCell ref="J69:J71"/>
    <mergeCell ref="K69:K71"/>
    <mergeCell ref="L63:L65"/>
    <mergeCell ref="A66:A68"/>
    <mergeCell ref="B66:B68"/>
    <mergeCell ref="I66:I68"/>
    <mergeCell ref="J66:J68"/>
    <mergeCell ref="K66:K68"/>
    <mergeCell ref="L66:L68"/>
    <mergeCell ref="A63:A65"/>
    <mergeCell ref="B63:B65"/>
    <mergeCell ref="I63:I65"/>
    <mergeCell ref="J63:J65"/>
    <mergeCell ref="K63:K65"/>
    <mergeCell ref="L81:L83"/>
    <mergeCell ref="A84:A86"/>
    <mergeCell ref="B84:B86"/>
    <mergeCell ref="I84:I86"/>
    <mergeCell ref="J84:J86"/>
    <mergeCell ref="K84:K86"/>
    <mergeCell ref="L84:L86"/>
    <mergeCell ref="A81:A83"/>
    <mergeCell ref="B81:B83"/>
    <mergeCell ref="I81:I83"/>
    <mergeCell ref="J81:J83"/>
    <mergeCell ref="K81:K83"/>
    <mergeCell ref="L75:L77"/>
    <mergeCell ref="A78:A80"/>
    <mergeCell ref="B78:B80"/>
    <mergeCell ref="I78:I80"/>
    <mergeCell ref="J78:J80"/>
    <mergeCell ref="K78:K80"/>
    <mergeCell ref="L78:L80"/>
    <mergeCell ref="A75:A77"/>
    <mergeCell ref="B75:B77"/>
    <mergeCell ref="I75:I77"/>
    <mergeCell ref="J75:J77"/>
    <mergeCell ref="K75:K77"/>
    <mergeCell ref="L93:L95"/>
    <mergeCell ref="A96:A98"/>
    <mergeCell ref="B96:B98"/>
    <mergeCell ref="I96:I98"/>
    <mergeCell ref="J96:J98"/>
    <mergeCell ref="K96:K98"/>
    <mergeCell ref="L96:L98"/>
    <mergeCell ref="A93:A95"/>
    <mergeCell ref="B93:B95"/>
    <mergeCell ref="I93:I95"/>
    <mergeCell ref="J93:J95"/>
    <mergeCell ref="K93:K95"/>
    <mergeCell ref="L87:L89"/>
    <mergeCell ref="A90:A92"/>
    <mergeCell ref="B90:B92"/>
    <mergeCell ref="I90:I92"/>
    <mergeCell ref="J90:J92"/>
    <mergeCell ref="K90:K92"/>
    <mergeCell ref="L90:L92"/>
    <mergeCell ref="A87:A89"/>
    <mergeCell ref="B87:B89"/>
    <mergeCell ref="I87:I89"/>
    <mergeCell ref="J87:J89"/>
    <mergeCell ref="K87:K89"/>
    <mergeCell ref="L105:L107"/>
    <mergeCell ref="A108:A110"/>
    <mergeCell ref="B108:B110"/>
    <mergeCell ref="I108:I110"/>
    <mergeCell ref="J108:J110"/>
    <mergeCell ref="K108:K110"/>
    <mergeCell ref="L108:L110"/>
    <mergeCell ref="A105:A107"/>
    <mergeCell ref="B105:B107"/>
    <mergeCell ref="I105:I107"/>
    <mergeCell ref="J105:J107"/>
    <mergeCell ref="K105:K107"/>
    <mergeCell ref="L99:L101"/>
    <mergeCell ref="A102:A104"/>
    <mergeCell ref="B102:B104"/>
    <mergeCell ref="I102:I104"/>
    <mergeCell ref="J102:J104"/>
    <mergeCell ref="K102:K104"/>
    <mergeCell ref="L102:L104"/>
    <mergeCell ref="A99:A101"/>
    <mergeCell ref="B99:B101"/>
    <mergeCell ref="I99:I101"/>
    <mergeCell ref="J99:J101"/>
    <mergeCell ref="K99:K101"/>
    <mergeCell ref="L117:L119"/>
    <mergeCell ref="A120:A122"/>
    <mergeCell ref="B120:B122"/>
    <mergeCell ref="I120:I122"/>
    <mergeCell ref="J120:J122"/>
    <mergeCell ref="K120:K122"/>
    <mergeCell ref="L120:L122"/>
    <mergeCell ref="A117:A119"/>
    <mergeCell ref="B117:B119"/>
    <mergeCell ref="I117:I119"/>
    <mergeCell ref="J117:J119"/>
    <mergeCell ref="K117:K119"/>
    <mergeCell ref="L111:L113"/>
    <mergeCell ref="A114:A116"/>
    <mergeCell ref="B114:B116"/>
    <mergeCell ref="I114:I116"/>
    <mergeCell ref="J114:J116"/>
    <mergeCell ref="K114:K116"/>
    <mergeCell ref="L114:L116"/>
    <mergeCell ref="A111:A113"/>
    <mergeCell ref="B111:B113"/>
    <mergeCell ref="I111:I113"/>
    <mergeCell ref="J111:J113"/>
    <mergeCell ref="K111:K113"/>
    <mergeCell ref="L129:L131"/>
    <mergeCell ref="A132:A134"/>
    <mergeCell ref="B132:B134"/>
    <mergeCell ref="I132:I134"/>
    <mergeCell ref="J132:J134"/>
    <mergeCell ref="K132:K134"/>
    <mergeCell ref="L132:L134"/>
    <mergeCell ref="A129:A131"/>
    <mergeCell ref="B129:B131"/>
    <mergeCell ref="I129:I131"/>
    <mergeCell ref="J129:J131"/>
    <mergeCell ref="K129:K131"/>
    <mergeCell ref="L123:L125"/>
    <mergeCell ref="A126:A128"/>
    <mergeCell ref="B126:B128"/>
    <mergeCell ref="I126:I128"/>
    <mergeCell ref="J126:J128"/>
    <mergeCell ref="K126:K128"/>
    <mergeCell ref="L126:L128"/>
    <mergeCell ref="A123:A125"/>
    <mergeCell ref="B123:B125"/>
    <mergeCell ref="I123:I125"/>
    <mergeCell ref="J123:J125"/>
    <mergeCell ref="K123:K125"/>
    <mergeCell ref="L141:L143"/>
    <mergeCell ref="A144:A146"/>
    <mergeCell ref="B144:B146"/>
    <mergeCell ref="I144:I146"/>
    <mergeCell ref="J144:J146"/>
    <mergeCell ref="K144:K146"/>
    <mergeCell ref="L144:L146"/>
    <mergeCell ref="A141:A143"/>
    <mergeCell ref="B141:B143"/>
    <mergeCell ref="I141:I143"/>
    <mergeCell ref="J141:J143"/>
    <mergeCell ref="K141:K143"/>
    <mergeCell ref="L135:L137"/>
    <mergeCell ref="A138:A140"/>
    <mergeCell ref="B138:B140"/>
    <mergeCell ref="I138:I140"/>
    <mergeCell ref="J138:J140"/>
    <mergeCell ref="K138:K140"/>
    <mergeCell ref="L138:L140"/>
    <mergeCell ref="A135:A137"/>
    <mergeCell ref="B135:B137"/>
    <mergeCell ref="I135:I137"/>
    <mergeCell ref="J135:J137"/>
    <mergeCell ref="K135:K137"/>
    <mergeCell ref="L153:L155"/>
    <mergeCell ref="A156:A158"/>
    <mergeCell ref="B156:B158"/>
    <mergeCell ref="I156:I158"/>
    <mergeCell ref="J156:J158"/>
    <mergeCell ref="K156:K158"/>
    <mergeCell ref="L156:L158"/>
    <mergeCell ref="A153:A155"/>
    <mergeCell ref="B153:B155"/>
    <mergeCell ref="I153:I155"/>
    <mergeCell ref="J153:J155"/>
    <mergeCell ref="K153:K155"/>
    <mergeCell ref="L147:L149"/>
    <mergeCell ref="A150:A152"/>
    <mergeCell ref="B150:B152"/>
    <mergeCell ref="I150:I152"/>
    <mergeCell ref="J150:J152"/>
    <mergeCell ref="K150:K152"/>
    <mergeCell ref="L150:L152"/>
    <mergeCell ref="A147:A149"/>
    <mergeCell ref="B147:B149"/>
    <mergeCell ref="I147:I149"/>
    <mergeCell ref="J147:J149"/>
    <mergeCell ref="K147:K149"/>
    <mergeCell ref="L165:L167"/>
    <mergeCell ref="A168:A170"/>
    <mergeCell ref="B168:B170"/>
    <mergeCell ref="I168:I170"/>
    <mergeCell ref="J168:J170"/>
    <mergeCell ref="K168:K170"/>
    <mergeCell ref="L168:L170"/>
    <mergeCell ref="A165:A167"/>
    <mergeCell ref="B165:B167"/>
    <mergeCell ref="I165:I167"/>
    <mergeCell ref="J165:J167"/>
    <mergeCell ref="K165:K167"/>
    <mergeCell ref="L159:L161"/>
    <mergeCell ref="A162:A164"/>
    <mergeCell ref="B162:B164"/>
    <mergeCell ref="I162:I164"/>
    <mergeCell ref="J162:J164"/>
    <mergeCell ref="K162:K164"/>
    <mergeCell ref="L162:L164"/>
    <mergeCell ref="A159:A161"/>
    <mergeCell ref="B159:B161"/>
    <mergeCell ref="I159:I161"/>
    <mergeCell ref="J159:J161"/>
    <mergeCell ref="K159:K161"/>
    <mergeCell ref="L177:L179"/>
    <mergeCell ref="A180:A182"/>
    <mergeCell ref="B180:B182"/>
    <mergeCell ref="I180:I182"/>
    <mergeCell ref="J180:J182"/>
    <mergeCell ref="K180:K182"/>
    <mergeCell ref="L180:L182"/>
    <mergeCell ref="A177:A179"/>
    <mergeCell ref="B177:B179"/>
    <mergeCell ref="I177:I179"/>
    <mergeCell ref="J177:J179"/>
    <mergeCell ref="K177:K179"/>
    <mergeCell ref="L171:L173"/>
    <mergeCell ref="A174:A176"/>
    <mergeCell ref="B174:B176"/>
    <mergeCell ref="I174:I176"/>
    <mergeCell ref="J174:J176"/>
    <mergeCell ref="K174:K176"/>
    <mergeCell ref="L174:L176"/>
    <mergeCell ref="A171:A173"/>
    <mergeCell ref="B171:B173"/>
    <mergeCell ref="I171:I173"/>
    <mergeCell ref="J171:J173"/>
    <mergeCell ref="K171:K173"/>
    <mergeCell ref="L189:L191"/>
    <mergeCell ref="A192:A194"/>
    <mergeCell ref="B192:B194"/>
    <mergeCell ref="I192:I194"/>
    <mergeCell ref="J192:J194"/>
    <mergeCell ref="K192:K194"/>
    <mergeCell ref="L192:L194"/>
    <mergeCell ref="A189:A191"/>
    <mergeCell ref="B189:B191"/>
    <mergeCell ref="I189:I191"/>
    <mergeCell ref="J189:J191"/>
    <mergeCell ref="K189:K191"/>
    <mergeCell ref="L183:L185"/>
    <mergeCell ref="A186:A188"/>
    <mergeCell ref="B186:B188"/>
    <mergeCell ref="I186:I188"/>
    <mergeCell ref="J186:J188"/>
    <mergeCell ref="K186:K188"/>
    <mergeCell ref="L186:L188"/>
    <mergeCell ref="A183:A185"/>
    <mergeCell ref="B183:B185"/>
    <mergeCell ref="I183:I185"/>
    <mergeCell ref="J183:J185"/>
    <mergeCell ref="K183:K185"/>
    <mergeCell ref="L201:L203"/>
    <mergeCell ref="A204:A206"/>
    <mergeCell ref="B204:B206"/>
    <mergeCell ref="I204:I206"/>
    <mergeCell ref="J204:J206"/>
    <mergeCell ref="K204:K206"/>
    <mergeCell ref="L204:L206"/>
    <mergeCell ref="A201:A203"/>
    <mergeCell ref="B201:B203"/>
    <mergeCell ref="I201:I203"/>
    <mergeCell ref="J201:J203"/>
    <mergeCell ref="K201:K203"/>
    <mergeCell ref="L195:L197"/>
    <mergeCell ref="A198:A200"/>
    <mergeCell ref="B198:B200"/>
    <mergeCell ref="I198:I200"/>
    <mergeCell ref="J198:J200"/>
    <mergeCell ref="K198:K200"/>
    <mergeCell ref="L198:L200"/>
    <mergeCell ref="A195:A197"/>
    <mergeCell ref="B195:B197"/>
    <mergeCell ref="I195:I197"/>
    <mergeCell ref="J195:J197"/>
    <mergeCell ref="K195:K197"/>
    <mergeCell ref="L213:L215"/>
    <mergeCell ref="A216:A218"/>
    <mergeCell ref="B216:B218"/>
    <mergeCell ref="I216:I218"/>
    <mergeCell ref="J216:J218"/>
    <mergeCell ref="K216:K218"/>
    <mergeCell ref="L216:L218"/>
    <mergeCell ref="A213:A215"/>
    <mergeCell ref="B213:B215"/>
    <mergeCell ref="I213:I215"/>
    <mergeCell ref="J213:J215"/>
    <mergeCell ref="K213:K215"/>
    <mergeCell ref="L207:L209"/>
    <mergeCell ref="A210:A212"/>
    <mergeCell ref="B210:B212"/>
    <mergeCell ref="I210:I212"/>
    <mergeCell ref="J210:J212"/>
    <mergeCell ref="K210:K212"/>
    <mergeCell ref="L210:L212"/>
    <mergeCell ref="A207:A209"/>
    <mergeCell ref="B207:B209"/>
    <mergeCell ref="I207:I209"/>
    <mergeCell ref="J207:J209"/>
    <mergeCell ref="K207:K209"/>
    <mergeCell ref="L225:L227"/>
    <mergeCell ref="A228:A230"/>
    <mergeCell ref="B228:B230"/>
    <mergeCell ref="I228:I230"/>
    <mergeCell ref="J228:J230"/>
    <mergeCell ref="K228:K230"/>
    <mergeCell ref="L228:L230"/>
    <mergeCell ref="A225:A227"/>
    <mergeCell ref="B225:B227"/>
    <mergeCell ref="I225:I227"/>
    <mergeCell ref="J225:J227"/>
    <mergeCell ref="K225:K227"/>
    <mergeCell ref="L219:L221"/>
    <mergeCell ref="A222:A224"/>
    <mergeCell ref="B222:B224"/>
    <mergeCell ref="I222:I224"/>
    <mergeCell ref="J222:J224"/>
    <mergeCell ref="K222:K224"/>
    <mergeCell ref="L222:L224"/>
    <mergeCell ref="A219:A221"/>
    <mergeCell ref="B219:B221"/>
    <mergeCell ref="I219:I221"/>
    <mergeCell ref="J219:J221"/>
    <mergeCell ref="K219:K221"/>
    <mergeCell ref="L237:L239"/>
    <mergeCell ref="A240:A242"/>
    <mergeCell ref="B240:B242"/>
    <mergeCell ref="I240:I242"/>
    <mergeCell ref="J240:J242"/>
    <mergeCell ref="K240:K242"/>
    <mergeCell ref="L240:L242"/>
    <mergeCell ref="A237:A239"/>
    <mergeCell ref="B237:B239"/>
    <mergeCell ref="I237:I239"/>
    <mergeCell ref="J237:J239"/>
    <mergeCell ref="K237:K239"/>
    <mergeCell ref="L231:L233"/>
    <mergeCell ref="A234:A236"/>
    <mergeCell ref="B234:B236"/>
    <mergeCell ref="I234:I236"/>
    <mergeCell ref="J234:J236"/>
    <mergeCell ref="K234:K236"/>
    <mergeCell ref="L234:L236"/>
    <mergeCell ref="A231:A233"/>
    <mergeCell ref="B231:B233"/>
    <mergeCell ref="I231:I233"/>
    <mergeCell ref="J231:J233"/>
    <mergeCell ref="K231:K233"/>
    <mergeCell ref="L249:L251"/>
    <mergeCell ref="A252:B252"/>
    <mergeCell ref="C252:E252"/>
    <mergeCell ref="F252:H252"/>
    <mergeCell ref="A253:L253"/>
    <mergeCell ref="A249:A251"/>
    <mergeCell ref="B249:B251"/>
    <mergeCell ref="I249:I251"/>
    <mergeCell ref="J249:J251"/>
    <mergeCell ref="K249:K251"/>
    <mergeCell ref="L243:L245"/>
    <mergeCell ref="A246:A248"/>
    <mergeCell ref="B246:B248"/>
    <mergeCell ref="I246:I248"/>
    <mergeCell ref="J246:J248"/>
    <mergeCell ref="K246:K248"/>
    <mergeCell ref="L246:L248"/>
    <mergeCell ref="A243:A245"/>
    <mergeCell ref="B243:B245"/>
    <mergeCell ref="I243:I245"/>
    <mergeCell ref="J243:J245"/>
    <mergeCell ref="K243:K245"/>
    <mergeCell ref="L259:L261"/>
    <mergeCell ref="A262:A264"/>
    <mergeCell ref="B262:B264"/>
    <mergeCell ref="I262:I264"/>
    <mergeCell ref="J262:J264"/>
    <mergeCell ref="K262:K264"/>
    <mergeCell ref="L262:L264"/>
    <mergeCell ref="A259:A261"/>
    <mergeCell ref="B259:B261"/>
    <mergeCell ref="I259:I261"/>
    <mergeCell ref="J259:J261"/>
    <mergeCell ref="K259:K261"/>
    <mergeCell ref="A254:L254"/>
    <mergeCell ref="C255:E255"/>
    <mergeCell ref="F255:H255"/>
    <mergeCell ref="A256:A258"/>
    <mergeCell ref="B256:B258"/>
    <mergeCell ref="I256:I258"/>
    <mergeCell ref="J256:J258"/>
    <mergeCell ref="K256:K258"/>
    <mergeCell ref="L256:L258"/>
    <mergeCell ref="A270:L270"/>
    <mergeCell ref="C271:E271"/>
    <mergeCell ref="F271:H271"/>
    <mergeCell ref="A272:A274"/>
    <mergeCell ref="B272:B274"/>
    <mergeCell ref="I272:I274"/>
    <mergeCell ref="J272:J274"/>
    <mergeCell ref="K272:K274"/>
    <mergeCell ref="L272:L274"/>
    <mergeCell ref="L265:L267"/>
    <mergeCell ref="A268:B268"/>
    <mergeCell ref="C268:E268"/>
    <mergeCell ref="F268:H268"/>
    <mergeCell ref="A269:L269"/>
    <mergeCell ref="A265:A267"/>
    <mergeCell ref="B265:B267"/>
    <mergeCell ref="I265:I267"/>
    <mergeCell ref="J265:J267"/>
    <mergeCell ref="K265:K267"/>
    <mergeCell ref="A280:L280"/>
    <mergeCell ref="C281:E281"/>
    <mergeCell ref="F281:H281"/>
    <mergeCell ref="A282:A284"/>
    <mergeCell ref="B282:B284"/>
    <mergeCell ref="I282:I284"/>
    <mergeCell ref="J282:J284"/>
    <mergeCell ref="K282:K284"/>
    <mergeCell ref="L282:L284"/>
    <mergeCell ref="L275:L277"/>
    <mergeCell ref="A278:B278"/>
    <mergeCell ref="C278:E278"/>
    <mergeCell ref="F278:H278"/>
    <mergeCell ref="A279:L279"/>
    <mergeCell ref="A275:A277"/>
    <mergeCell ref="B275:B277"/>
    <mergeCell ref="I275:I277"/>
    <mergeCell ref="J275:J277"/>
    <mergeCell ref="K275:K277"/>
    <mergeCell ref="J295:J297"/>
    <mergeCell ref="K295:K297"/>
    <mergeCell ref="L295:L297"/>
    <mergeCell ref="A298:B298"/>
    <mergeCell ref="C298:E298"/>
    <mergeCell ref="F298:H298"/>
    <mergeCell ref="C294:E294"/>
    <mergeCell ref="F294:H294"/>
    <mergeCell ref="A295:A297"/>
    <mergeCell ref="B295:B297"/>
    <mergeCell ref="I295:I297"/>
    <mergeCell ref="A291:B291"/>
    <mergeCell ref="C291:E291"/>
    <mergeCell ref="F291:H291"/>
    <mergeCell ref="A292:L292"/>
    <mergeCell ref="A293:L293"/>
    <mergeCell ref="L285:L287"/>
    <mergeCell ref="A288:A290"/>
    <mergeCell ref="B288:B290"/>
    <mergeCell ref="I288:I290"/>
    <mergeCell ref="J288:J290"/>
    <mergeCell ref="K288:K290"/>
    <mergeCell ref="L288:L290"/>
    <mergeCell ref="A285:A287"/>
    <mergeCell ref="B285:B287"/>
    <mergeCell ref="I285:I287"/>
    <mergeCell ref="J285:J287"/>
    <mergeCell ref="K285:K287"/>
    <mergeCell ref="L305:L307"/>
    <mergeCell ref="A308:A310"/>
    <mergeCell ref="B308:B310"/>
    <mergeCell ref="I308:I310"/>
    <mergeCell ref="J308:J310"/>
    <mergeCell ref="K308:K310"/>
    <mergeCell ref="L308:L310"/>
    <mergeCell ref="A305:A307"/>
    <mergeCell ref="B305:B307"/>
    <mergeCell ref="I305:I307"/>
    <mergeCell ref="J305:J307"/>
    <mergeCell ref="K305:K307"/>
    <mergeCell ref="A299:L299"/>
    <mergeCell ref="A300:L300"/>
    <mergeCell ref="C301:E301"/>
    <mergeCell ref="F301:H301"/>
    <mergeCell ref="A302:A304"/>
    <mergeCell ref="B302:B304"/>
    <mergeCell ref="I302:I304"/>
    <mergeCell ref="J302:J304"/>
    <mergeCell ref="K302:K304"/>
    <mergeCell ref="L302:L304"/>
    <mergeCell ref="J315:J317"/>
    <mergeCell ref="K315:K317"/>
    <mergeCell ref="L315:L317"/>
    <mergeCell ref="A318:A320"/>
    <mergeCell ref="B318:B320"/>
    <mergeCell ref="I318:I320"/>
    <mergeCell ref="J318:J320"/>
    <mergeCell ref="K318:K320"/>
    <mergeCell ref="L318:L320"/>
    <mergeCell ref="C314:E314"/>
    <mergeCell ref="F314:H314"/>
    <mergeCell ref="A315:A317"/>
    <mergeCell ref="B315:B317"/>
    <mergeCell ref="I315:I317"/>
    <mergeCell ref="A311:B311"/>
    <mergeCell ref="C311:E311"/>
    <mergeCell ref="F311:H311"/>
    <mergeCell ref="A312:L312"/>
    <mergeCell ref="A313:L313"/>
    <mergeCell ref="L327:L329"/>
    <mergeCell ref="A330:A332"/>
    <mergeCell ref="B330:B332"/>
    <mergeCell ref="I330:I332"/>
    <mergeCell ref="J330:J332"/>
    <mergeCell ref="K330:K332"/>
    <mergeCell ref="L330:L332"/>
    <mergeCell ref="A327:A329"/>
    <mergeCell ref="B327:B329"/>
    <mergeCell ref="I327:I329"/>
    <mergeCell ref="J327:J329"/>
    <mergeCell ref="K327:K329"/>
    <mergeCell ref="L321:L323"/>
    <mergeCell ref="A324:A326"/>
    <mergeCell ref="B324:B326"/>
    <mergeCell ref="I324:I326"/>
    <mergeCell ref="J324:J326"/>
    <mergeCell ref="K324:K326"/>
    <mergeCell ref="L324:L326"/>
    <mergeCell ref="A321:A323"/>
    <mergeCell ref="B321:B323"/>
    <mergeCell ref="I321:I323"/>
    <mergeCell ref="J321:J323"/>
    <mergeCell ref="K321:K323"/>
    <mergeCell ref="L339:L341"/>
    <mergeCell ref="A342:A344"/>
    <mergeCell ref="B342:B344"/>
    <mergeCell ref="I342:I344"/>
    <mergeCell ref="J342:J344"/>
    <mergeCell ref="K342:K344"/>
    <mergeCell ref="L342:L344"/>
    <mergeCell ref="A339:A341"/>
    <mergeCell ref="B339:B341"/>
    <mergeCell ref="I339:I341"/>
    <mergeCell ref="J339:J341"/>
    <mergeCell ref="K339:K341"/>
    <mergeCell ref="L333:L335"/>
    <mergeCell ref="A336:A338"/>
    <mergeCell ref="B336:B338"/>
    <mergeCell ref="I336:I338"/>
    <mergeCell ref="J336:J338"/>
    <mergeCell ref="K336:K338"/>
    <mergeCell ref="L336:L338"/>
    <mergeCell ref="A333:A335"/>
    <mergeCell ref="B333:B335"/>
    <mergeCell ref="I333:I335"/>
    <mergeCell ref="J333:J335"/>
    <mergeCell ref="K333:K335"/>
    <mergeCell ref="L351:L353"/>
    <mergeCell ref="A354:A356"/>
    <mergeCell ref="B354:B356"/>
    <mergeCell ref="I354:I356"/>
    <mergeCell ref="J354:J356"/>
    <mergeCell ref="K354:K356"/>
    <mergeCell ref="L354:L356"/>
    <mergeCell ref="A351:A353"/>
    <mergeCell ref="B351:B353"/>
    <mergeCell ref="I351:I353"/>
    <mergeCell ref="J351:J353"/>
    <mergeCell ref="K351:K353"/>
    <mergeCell ref="L345:L347"/>
    <mergeCell ref="A348:A350"/>
    <mergeCell ref="B348:B350"/>
    <mergeCell ref="I348:I350"/>
    <mergeCell ref="J348:J350"/>
    <mergeCell ref="K348:K350"/>
    <mergeCell ref="L348:L350"/>
    <mergeCell ref="A345:A347"/>
    <mergeCell ref="B345:B347"/>
    <mergeCell ref="I345:I347"/>
    <mergeCell ref="J345:J347"/>
    <mergeCell ref="K345:K347"/>
    <mergeCell ref="L363:L365"/>
    <mergeCell ref="A366:A368"/>
    <mergeCell ref="B366:B368"/>
    <mergeCell ref="I366:I368"/>
    <mergeCell ref="J366:J368"/>
    <mergeCell ref="K366:K368"/>
    <mergeCell ref="L366:L368"/>
    <mergeCell ref="A363:A365"/>
    <mergeCell ref="B363:B365"/>
    <mergeCell ref="I363:I365"/>
    <mergeCell ref="J363:J365"/>
    <mergeCell ref="K363:K365"/>
    <mergeCell ref="L357:L359"/>
    <mergeCell ref="A360:A362"/>
    <mergeCell ref="B360:B362"/>
    <mergeCell ref="I360:I362"/>
    <mergeCell ref="J360:J362"/>
    <mergeCell ref="K360:K362"/>
    <mergeCell ref="L360:L362"/>
    <mergeCell ref="A357:A359"/>
    <mergeCell ref="B357:B359"/>
    <mergeCell ref="I357:I359"/>
    <mergeCell ref="J357:J359"/>
    <mergeCell ref="K357:K359"/>
    <mergeCell ref="L375:L377"/>
    <mergeCell ref="A378:A380"/>
    <mergeCell ref="B378:B380"/>
    <mergeCell ref="I378:I380"/>
    <mergeCell ref="J378:J380"/>
    <mergeCell ref="K378:K380"/>
    <mergeCell ref="L378:L380"/>
    <mergeCell ref="A375:A377"/>
    <mergeCell ref="B375:B377"/>
    <mergeCell ref="I375:I377"/>
    <mergeCell ref="J375:J377"/>
    <mergeCell ref="K375:K377"/>
    <mergeCell ref="L369:L371"/>
    <mergeCell ref="A372:A374"/>
    <mergeCell ref="B372:B374"/>
    <mergeCell ref="I372:I374"/>
    <mergeCell ref="J372:J374"/>
    <mergeCell ref="K372:K374"/>
    <mergeCell ref="L372:L374"/>
    <mergeCell ref="A369:A371"/>
    <mergeCell ref="B369:B371"/>
    <mergeCell ref="I369:I371"/>
    <mergeCell ref="J369:J371"/>
    <mergeCell ref="K369:K371"/>
    <mergeCell ref="L387:L389"/>
    <mergeCell ref="A390:A392"/>
    <mergeCell ref="B390:B392"/>
    <mergeCell ref="I390:I392"/>
    <mergeCell ref="J390:J392"/>
    <mergeCell ref="K390:K392"/>
    <mergeCell ref="L390:L392"/>
    <mergeCell ref="A387:A389"/>
    <mergeCell ref="B387:B389"/>
    <mergeCell ref="I387:I389"/>
    <mergeCell ref="J387:J389"/>
    <mergeCell ref="K387:K389"/>
    <mergeCell ref="L381:L383"/>
    <mergeCell ref="A384:A386"/>
    <mergeCell ref="B384:B386"/>
    <mergeCell ref="I384:I386"/>
    <mergeCell ref="J384:J386"/>
    <mergeCell ref="K384:K386"/>
    <mergeCell ref="L384:L386"/>
    <mergeCell ref="A381:A383"/>
    <mergeCell ref="B381:B383"/>
    <mergeCell ref="I381:I383"/>
    <mergeCell ref="J381:J383"/>
    <mergeCell ref="K381:K383"/>
    <mergeCell ref="L399:L401"/>
    <mergeCell ref="A402:A404"/>
    <mergeCell ref="B402:B404"/>
    <mergeCell ref="I402:I404"/>
    <mergeCell ref="J402:J404"/>
    <mergeCell ref="K402:K404"/>
    <mergeCell ref="L402:L404"/>
    <mergeCell ref="A399:A401"/>
    <mergeCell ref="B399:B401"/>
    <mergeCell ref="I399:I401"/>
    <mergeCell ref="J399:J401"/>
    <mergeCell ref="K399:K401"/>
    <mergeCell ref="L393:L395"/>
    <mergeCell ref="A396:A398"/>
    <mergeCell ref="B396:B398"/>
    <mergeCell ref="I396:I398"/>
    <mergeCell ref="J396:J398"/>
    <mergeCell ref="K396:K398"/>
    <mergeCell ref="L396:L398"/>
    <mergeCell ref="A393:A395"/>
    <mergeCell ref="B393:B395"/>
    <mergeCell ref="I393:I395"/>
    <mergeCell ref="J393:J395"/>
    <mergeCell ref="K393:K395"/>
    <mergeCell ref="L411:L413"/>
    <mergeCell ref="A414:A416"/>
    <mergeCell ref="B414:B416"/>
    <mergeCell ref="I414:I416"/>
    <mergeCell ref="J414:J416"/>
    <mergeCell ref="K414:K416"/>
    <mergeCell ref="L414:L416"/>
    <mergeCell ref="A411:A413"/>
    <mergeCell ref="B411:B413"/>
    <mergeCell ref="I411:I413"/>
    <mergeCell ref="J411:J413"/>
    <mergeCell ref="K411:K413"/>
    <mergeCell ref="L405:L407"/>
    <mergeCell ref="A408:A410"/>
    <mergeCell ref="B408:B410"/>
    <mergeCell ref="I408:I410"/>
    <mergeCell ref="J408:J410"/>
    <mergeCell ref="K408:K410"/>
    <mergeCell ref="L408:L410"/>
    <mergeCell ref="A405:A407"/>
    <mergeCell ref="B405:B407"/>
    <mergeCell ref="I405:I407"/>
    <mergeCell ref="J405:J407"/>
    <mergeCell ref="K405:K407"/>
    <mergeCell ref="L423:L425"/>
    <mergeCell ref="A426:A428"/>
    <mergeCell ref="B426:B428"/>
    <mergeCell ref="I426:I428"/>
    <mergeCell ref="J426:J428"/>
    <mergeCell ref="K426:K428"/>
    <mergeCell ref="L426:L428"/>
    <mergeCell ref="A423:A425"/>
    <mergeCell ref="B423:B425"/>
    <mergeCell ref="I423:I425"/>
    <mergeCell ref="J423:J425"/>
    <mergeCell ref="K423:K425"/>
    <mergeCell ref="L417:L419"/>
    <mergeCell ref="A420:A422"/>
    <mergeCell ref="B420:B422"/>
    <mergeCell ref="I420:I422"/>
    <mergeCell ref="J420:J422"/>
    <mergeCell ref="K420:K422"/>
    <mergeCell ref="L420:L422"/>
    <mergeCell ref="A417:A419"/>
    <mergeCell ref="B417:B419"/>
    <mergeCell ref="I417:I419"/>
    <mergeCell ref="J417:J419"/>
    <mergeCell ref="K417:K419"/>
    <mergeCell ref="C438:E438"/>
    <mergeCell ref="F438:H438"/>
    <mergeCell ref="A439:A441"/>
    <mergeCell ref="B439:B441"/>
    <mergeCell ref="I439:I441"/>
    <mergeCell ref="A435:B435"/>
    <mergeCell ref="C435:E435"/>
    <mergeCell ref="F435:H435"/>
    <mergeCell ref="A436:L436"/>
    <mergeCell ref="A437:L437"/>
    <mergeCell ref="L429:L431"/>
    <mergeCell ref="A432:A434"/>
    <mergeCell ref="B432:B434"/>
    <mergeCell ref="I432:I434"/>
    <mergeCell ref="J432:J434"/>
    <mergeCell ref="K432:K434"/>
    <mergeCell ref="L432:L434"/>
    <mergeCell ref="A429:A431"/>
    <mergeCell ref="B429:B431"/>
    <mergeCell ref="I429:I431"/>
    <mergeCell ref="J429:J431"/>
    <mergeCell ref="K429:K431"/>
    <mergeCell ref="L445:L447"/>
    <mergeCell ref="A451:A453"/>
    <mergeCell ref="B451:B453"/>
    <mergeCell ref="I451:I453"/>
    <mergeCell ref="J451:J453"/>
    <mergeCell ref="K451:K453"/>
    <mergeCell ref="L451:L453"/>
    <mergeCell ref="A445:A447"/>
    <mergeCell ref="B445:B447"/>
    <mergeCell ref="I445:I447"/>
    <mergeCell ref="J445:J447"/>
    <mergeCell ref="K445:K447"/>
    <mergeCell ref="J439:J441"/>
    <mergeCell ref="K439:K441"/>
    <mergeCell ref="L439:L441"/>
    <mergeCell ref="A442:A444"/>
    <mergeCell ref="B442:B444"/>
    <mergeCell ref="I442:I444"/>
    <mergeCell ref="J442:J444"/>
    <mergeCell ref="K442:K444"/>
    <mergeCell ref="L442:L444"/>
    <mergeCell ref="A459:L459"/>
    <mergeCell ref="C460:E460"/>
    <mergeCell ref="F460:H460"/>
    <mergeCell ref="A461:A463"/>
    <mergeCell ref="B461:B463"/>
    <mergeCell ref="I461:I463"/>
    <mergeCell ref="J461:J463"/>
    <mergeCell ref="K461:K463"/>
    <mergeCell ref="L461:L463"/>
    <mergeCell ref="L454:L456"/>
    <mergeCell ref="A457:B457"/>
    <mergeCell ref="C457:E457"/>
    <mergeCell ref="F457:H457"/>
    <mergeCell ref="A458:L458"/>
    <mergeCell ref="A454:A456"/>
    <mergeCell ref="B454:B456"/>
    <mergeCell ref="I454:I456"/>
    <mergeCell ref="J454:J456"/>
    <mergeCell ref="K454:K456"/>
    <mergeCell ref="L470:L472"/>
    <mergeCell ref="A473:A475"/>
    <mergeCell ref="B473:B475"/>
    <mergeCell ref="I473:I475"/>
    <mergeCell ref="J473:J475"/>
    <mergeCell ref="K473:K475"/>
    <mergeCell ref="L473:L475"/>
    <mergeCell ref="A470:A472"/>
    <mergeCell ref="B470:B472"/>
    <mergeCell ref="I470:I472"/>
    <mergeCell ref="J470:J472"/>
    <mergeCell ref="K470:K472"/>
    <mergeCell ref="L464:L466"/>
    <mergeCell ref="A467:A469"/>
    <mergeCell ref="B467:B469"/>
    <mergeCell ref="I467:I469"/>
    <mergeCell ref="J467:J469"/>
    <mergeCell ref="K467:K469"/>
    <mergeCell ref="L467:L469"/>
    <mergeCell ref="A464:A466"/>
    <mergeCell ref="B464:B466"/>
    <mergeCell ref="I464:I466"/>
    <mergeCell ref="J464:J466"/>
    <mergeCell ref="K464:K466"/>
    <mergeCell ref="C485:E485"/>
    <mergeCell ref="F485:H485"/>
    <mergeCell ref="A486:A488"/>
    <mergeCell ref="B486:B488"/>
    <mergeCell ref="I486:I488"/>
    <mergeCell ref="A482:B482"/>
    <mergeCell ref="C482:E482"/>
    <mergeCell ref="F482:H482"/>
    <mergeCell ref="A483:L483"/>
    <mergeCell ref="A484:L484"/>
    <mergeCell ref="L476:L478"/>
    <mergeCell ref="A479:A481"/>
    <mergeCell ref="B479:B481"/>
    <mergeCell ref="I479:I481"/>
    <mergeCell ref="J479:J481"/>
    <mergeCell ref="K479:K481"/>
    <mergeCell ref="L479:L481"/>
    <mergeCell ref="A476:A478"/>
    <mergeCell ref="B476:B478"/>
    <mergeCell ref="I476:I478"/>
    <mergeCell ref="J476:J478"/>
    <mergeCell ref="K476:K478"/>
    <mergeCell ref="A496:B496"/>
    <mergeCell ref="C496:E496"/>
    <mergeCell ref="F496:H496"/>
    <mergeCell ref="A497:L497"/>
    <mergeCell ref="A498:L498"/>
    <mergeCell ref="A490:L490"/>
    <mergeCell ref="A491:L491"/>
    <mergeCell ref="C492:E492"/>
    <mergeCell ref="F492:H492"/>
    <mergeCell ref="A493:A495"/>
    <mergeCell ref="B493:B495"/>
    <mergeCell ref="I493:I495"/>
    <mergeCell ref="J493:J495"/>
    <mergeCell ref="K493:K495"/>
    <mergeCell ref="L493:L495"/>
    <mergeCell ref="J486:J488"/>
    <mergeCell ref="K486:K488"/>
    <mergeCell ref="L486:L488"/>
    <mergeCell ref="A489:B489"/>
    <mergeCell ref="C489:E489"/>
    <mergeCell ref="F489:H489"/>
    <mergeCell ref="A504:L504"/>
    <mergeCell ref="A505:L505"/>
    <mergeCell ref="C506:E506"/>
    <mergeCell ref="F506:H506"/>
    <mergeCell ref="A507:A509"/>
    <mergeCell ref="B507:B509"/>
    <mergeCell ref="I507:I509"/>
    <mergeCell ref="J507:J509"/>
    <mergeCell ref="K507:K509"/>
    <mergeCell ref="L507:L509"/>
    <mergeCell ref="J500:J502"/>
    <mergeCell ref="K500:K502"/>
    <mergeCell ref="L500:L502"/>
    <mergeCell ref="A503:B503"/>
    <mergeCell ref="C503:E503"/>
    <mergeCell ref="F503:H503"/>
    <mergeCell ref="C499:E499"/>
    <mergeCell ref="F499:H499"/>
    <mergeCell ref="A500:A502"/>
    <mergeCell ref="B500:B502"/>
    <mergeCell ref="I500:I502"/>
    <mergeCell ref="L516:L518"/>
    <mergeCell ref="A519:A521"/>
    <mergeCell ref="B519:B521"/>
    <mergeCell ref="I519:I521"/>
    <mergeCell ref="J519:J521"/>
    <mergeCell ref="K519:K521"/>
    <mergeCell ref="L519:L521"/>
    <mergeCell ref="A516:A518"/>
    <mergeCell ref="B516:B518"/>
    <mergeCell ref="I516:I518"/>
    <mergeCell ref="J516:J518"/>
    <mergeCell ref="K516:K518"/>
    <mergeCell ref="L510:L512"/>
    <mergeCell ref="A513:A515"/>
    <mergeCell ref="B513:B515"/>
    <mergeCell ref="I513:I515"/>
    <mergeCell ref="J513:J515"/>
    <mergeCell ref="K513:K515"/>
    <mergeCell ref="L513:L515"/>
    <mergeCell ref="A510:A512"/>
    <mergeCell ref="B510:B512"/>
    <mergeCell ref="I510:I512"/>
    <mergeCell ref="J510:J512"/>
    <mergeCell ref="K510:K512"/>
    <mergeCell ref="A527:L527"/>
    <mergeCell ref="C528:E528"/>
    <mergeCell ref="F528:H528"/>
    <mergeCell ref="A529:A531"/>
    <mergeCell ref="B529:B531"/>
    <mergeCell ref="I529:I531"/>
    <mergeCell ref="J529:J531"/>
    <mergeCell ref="K529:K531"/>
    <mergeCell ref="L529:L531"/>
    <mergeCell ref="L522:L524"/>
    <mergeCell ref="A525:B525"/>
    <mergeCell ref="C525:E525"/>
    <mergeCell ref="F525:H525"/>
    <mergeCell ref="A526:L526"/>
    <mergeCell ref="A522:A524"/>
    <mergeCell ref="B522:B524"/>
    <mergeCell ref="I522:I524"/>
    <mergeCell ref="J522:J524"/>
    <mergeCell ref="K522:K524"/>
    <mergeCell ref="C541:E541"/>
    <mergeCell ref="F541:H541"/>
    <mergeCell ref="A542:A544"/>
    <mergeCell ref="B542:B544"/>
    <mergeCell ref="I542:I544"/>
    <mergeCell ref="A538:B538"/>
    <mergeCell ref="C538:E538"/>
    <mergeCell ref="F538:H538"/>
    <mergeCell ref="A539:L539"/>
    <mergeCell ref="A540:L540"/>
    <mergeCell ref="L532:L534"/>
    <mergeCell ref="A535:A537"/>
    <mergeCell ref="B535:B537"/>
    <mergeCell ref="I535:I537"/>
    <mergeCell ref="J535:J537"/>
    <mergeCell ref="K535:K537"/>
    <mergeCell ref="L535:L537"/>
    <mergeCell ref="A532:A534"/>
    <mergeCell ref="B532:B534"/>
    <mergeCell ref="I532:I534"/>
    <mergeCell ref="J532:J534"/>
    <mergeCell ref="K532:K534"/>
    <mergeCell ref="L548:L550"/>
    <mergeCell ref="A551:A553"/>
    <mergeCell ref="B551:B553"/>
    <mergeCell ref="I551:I553"/>
    <mergeCell ref="J551:J553"/>
    <mergeCell ref="K551:K553"/>
    <mergeCell ref="L551:L553"/>
    <mergeCell ref="A548:A550"/>
    <mergeCell ref="B548:B550"/>
    <mergeCell ref="I548:I550"/>
    <mergeCell ref="J548:J550"/>
    <mergeCell ref="K548:K550"/>
    <mergeCell ref="J542:J544"/>
    <mergeCell ref="K542:K544"/>
    <mergeCell ref="L542:L544"/>
    <mergeCell ref="A545:A547"/>
    <mergeCell ref="B545:B547"/>
    <mergeCell ref="I545:I547"/>
    <mergeCell ref="J545:J547"/>
    <mergeCell ref="K545:K547"/>
    <mergeCell ref="L545:L547"/>
    <mergeCell ref="A579:E579"/>
    <mergeCell ref="F579:H579"/>
    <mergeCell ref="C6:E6"/>
    <mergeCell ref="F6:H6"/>
    <mergeCell ref="L574:L576"/>
    <mergeCell ref="A577:B577"/>
    <mergeCell ref="C577:E577"/>
    <mergeCell ref="F577:H577"/>
    <mergeCell ref="A578:L578"/>
    <mergeCell ref="A574:A576"/>
    <mergeCell ref="B574:B576"/>
    <mergeCell ref="I574:I576"/>
    <mergeCell ref="J574:J576"/>
    <mergeCell ref="K574:K576"/>
    <mergeCell ref="A566:L566"/>
    <mergeCell ref="C567:E567"/>
    <mergeCell ref="F567:H567"/>
    <mergeCell ref="A568:A570"/>
    <mergeCell ref="B568:B570"/>
    <mergeCell ref="I568:I570"/>
    <mergeCell ref="J568:J570"/>
    <mergeCell ref="K568:K570"/>
    <mergeCell ref="L568:L570"/>
    <mergeCell ref="L561:L563"/>
    <mergeCell ref="A564:B564"/>
    <mergeCell ref="C564:E564"/>
    <mergeCell ref="F564:H564"/>
    <mergeCell ref="A565:L565"/>
    <mergeCell ref="A561:A563"/>
    <mergeCell ref="B561:B563"/>
    <mergeCell ref="I561:I563"/>
    <mergeCell ref="J561:J563"/>
    <mergeCell ref="A571:A573"/>
    <mergeCell ref="B571:B573"/>
    <mergeCell ref="I571:I573"/>
    <mergeCell ref="J571:J573"/>
    <mergeCell ref="K571:K573"/>
    <mergeCell ref="L571:L573"/>
    <mergeCell ref="A448:A450"/>
    <mergeCell ref="B448:B450"/>
    <mergeCell ref="C448:C450"/>
    <mergeCell ref="D448:D450"/>
    <mergeCell ref="E448:E450"/>
    <mergeCell ref="F448:F450"/>
    <mergeCell ref="I448:I450"/>
    <mergeCell ref="J448:J450"/>
    <mergeCell ref="K448:K450"/>
    <mergeCell ref="L448:L450"/>
    <mergeCell ref="G448:G450"/>
    <mergeCell ref="H448:H450"/>
    <mergeCell ref="K561:K563"/>
    <mergeCell ref="A556:L556"/>
    <mergeCell ref="C557:E557"/>
    <mergeCell ref="F557:H557"/>
    <mergeCell ref="A558:A560"/>
    <mergeCell ref="B558:B560"/>
    <mergeCell ref="I558:I560"/>
    <mergeCell ref="J558:J560"/>
    <mergeCell ref="K558:K560"/>
    <mergeCell ref="L558:L560"/>
    <mergeCell ref="A554:B554"/>
    <mergeCell ref="C554:E554"/>
    <mergeCell ref="F554:H554"/>
    <mergeCell ref="A555:L555"/>
  </mergeCells>
  <printOptions/>
  <pageMargins left="0.25" right="0.25" top="0.5" bottom="0.719029921259843" header="0.5" footer="0.5"/>
  <pageSetup horizontalDpi="300" verticalDpi="300" orientation="portrait" r:id="rId2"/>
  <headerFooter alignWithMargins="0">
    <oddHeader>&amp;ROrdinance 19711</oddHeader>
    <oddFooter>&amp;L&amp;"Calibri,Regular"&amp;8 Ordinance Attachment by Fund - Created on: 09/24/2023 07:31 PM &amp;R&amp;"Calibri,Regular"&amp;8Page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23" ma:contentTypeDescription="Create a new document." ma:contentTypeScope="" ma:versionID="ec4433a5ddd9665c9335e8835e4f3048">
  <xsd:schema xmlns:xsd="http://www.w3.org/2001/XMLSchema" xmlns:xs="http://www.w3.org/2001/XMLSchema" xmlns:p="http://schemas.microsoft.com/office/2006/metadata/properties" xmlns:ns2="7e2aceee-b130-49c7-9ac9-b26cc173b916" xmlns:ns3="b26352fe-bbc0-46d5-84bb-ca8805f801b3" xmlns:ns4="2beaef9f-cf1f-479f-a374-c737fe2c05cb" targetNamespace="http://schemas.microsoft.com/office/2006/metadata/properties" ma:root="true" ma:fieldsID="42d9d62778cb3727385312ca74b9f6d8" ns2:_="" ns3:_="" ns4:_="">
    <xsd:import namespace="7e2aceee-b130-49c7-9ac9-b26cc173b916"/>
    <xsd:import namespace="b26352fe-bbc0-46d5-84bb-ca8805f801b3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FISCAL NOTE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  <xsd:enumeration value="COUNCIL QUESTIONS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A"/>
          <xsd:enumeration value="PE"/>
          <xsd:enumeration value="LSHHS"/>
          <xsd:enumeration value="CIP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6c7bd3f-49b2-47b4-9887-7fc34b060b2f}" ma:internalName="TaxCatchAll" ma:showField="CatchAllData" ma:web="b26352fe-bbc0-46d5-84bb-ca8805f80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7e2aceee-b130-49c7-9ac9-b26cc173b916">MANAGER Review</PHASE>
    <lcf76f155ced4ddcb4097134ff3c332f xmlns="7e2aceee-b130-49c7-9ac9-b26cc173b916">
      <Terms xmlns="http://schemas.microsoft.com/office/infopath/2007/PartnerControls"/>
    </lcf76f155ced4ddcb4097134ff3c332f>
    <Analyst xmlns="7e2aceee-b130-49c7-9ac9-b26cc173b916">
      <UserInfo>
        <DisplayName/>
        <AccountId xsi:nil="true"/>
        <AccountType/>
      </UserInfo>
    </Analyst>
    <PSBSection xmlns="7e2aceee-b130-49c7-9ac9-b26cc173b916">TT</PSBSection>
    <BookSection xmlns="7e2aceee-b130-49c7-9ac9-b26cc173b916" xsi:nil="true"/>
    <DocType xmlns="7e2aceee-b130-49c7-9ac9-b26cc173b916">LEGISLATION</DocType>
    <TaxCatchAll xmlns="2beaef9f-cf1f-479f-a374-c737fe2c05cb" xsi:nil="true"/>
    <SharedWithUsers xmlns="b26352fe-bbc0-46d5-84bb-ca8805f801b3">
      <UserInfo>
        <DisplayName>Wu, Peggy (PAO)</DisplayName>
        <AccountId>502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D68FF79-3860-49AF-B23D-670A1410B3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4CD8BA-3CFE-42B1-A2AA-CC386A7E3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6FDF40-06A7-42DE-A741-FB1C0CFB18CF}">
  <ds:schemaRefs>
    <ds:schemaRef ds:uri="http://schemas.microsoft.com/office/2006/metadata/properties"/>
    <ds:schemaRef ds:uri="http://schemas.microsoft.com/office/infopath/2007/PartnerControls"/>
    <ds:schemaRef ds:uri="7e2aceee-b130-49c7-9ac9-b26cc173b916"/>
    <ds:schemaRef ds:uri="2beaef9f-cf1f-479f-a374-c737fe2c05cb"/>
    <ds:schemaRef ds:uri="b26352fe-bbc0-46d5-84bb-ca8805f801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Camp, Cherie</cp:lastModifiedBy>
  <cp:lastPrinted>2023-12-07T21:47:57Z</cp:lastPrinted>
  <dcterms:created xsi:type="dcterms:W3CDTF">2023-09-25T02:33:56Z</dcterms:created>
  <dcterms:modified xsi:type="dcterms:W3CDTF">2023-12-07T21:48:05Z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MediaServiceImageTags">
    <vt:lpwstr/>
  </property>
</Properties>
</file>