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345" activeTab="0"/>
  </bookViews>
  <sheets>
    <sheet name="fiscal note 2008 Feb. Svc Chng" sheetId="1" r:id="rId1"/>
  </sheets>
  <definedNames>
    <definedName name="FIVE">#REF!</definedName>
    <definedName name="FOUR">#REF!</definedName>
    <definedName name="ONE">#REF!</definedName>
    <definedName name="_xlnm.Print_Area" localSheetId="0">'fiscal note 2008 Feb. Svc Chng'!$A$1:$F$46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<sst xmlns="http://schemas.openxmlformats.org/spreadsheetml/2006/main" count="48" uniqueCount="34">
  <si>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</si>
  <si>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</si>
  <si>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</si>
  <si>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</si>
  <si>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</si>
  <si>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</si>
  <si>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</si>
  <si>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</si>
  <si>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Salaries &amp; Benefits</t>
  </si>
  <si>
    <t>Supplies and Services</t>
  </si>
  <si>
    <t>Capital Outlay</t>
  </si>
  <si>
    <t>TOTAL</t>
  </si>
  <si>
    <t>Assumptions:</t>
  </si>
  <si>
    <t>Expenditures by Categories:</t>
  </si>
  <si>
    <t>Other</t>
  </si>
  <si>
    <t>Affected Agencies:  Transit</t>
  </si>
  <si>
    <t>Public Transportation</t>
  </si>
  <si>
    <t>Transit</t>
  </si>
  <si>
    <t>Standard Diesel</t>
  </si>
  <si>
    <t>Artic Diesel</t>
  </si>
  <si>
    <t>Net Hours</t>
  </si>
  <si>
    <t>Salaries and benefits in each year's marginal cost are as follows, by fleet type:</t>
  </si>
  <si>
    <t>Hours increase in 2007 and 2008 when the service is operated for a full year.</t>
  </si>
  <si>
    <t>30 foot Diesel</t>
  </si>
  <si>
    <t>Hybrid</t>
  </si>
  <si>
    <t>Fare Rev</t>
  </si>
  <si>
    <t>The 2007 marginal cost per service hour by fleet type is based on the adopted 2007 budget.   Cost growth in 2008 and 2009 is assumed to be 3% per year:</t>
  </si>
  <si>
    <t>Transit Van</t>
  </si>
  <si>
    <t>Ordinance/Motion No.:  2007-XXXX</t>
  </si>
  <si>
    <t>Note Prepared By:  Jonathon Bez</t>
  </si>
  <si>
    <t>Title:  2008 February Service Change</t>
  </si>
  <si>
    <t>Note Reviewed By:  Duncan Mitchell</t>
  </si>
  <si>
    <t>New fare paying ridership is estimated at 22 riders per added service hour, with an average fare of $0.85 per ride in 2008 growing to $0.87 in 2009.</t>
  </si>
  <si>
    <t>Various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</si>
</sst>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  <numFmt numFmtId="192" formatCode="&quot;$&quot;#,##0.00"/>
    <numFmt numFmtId="193" formatCode="0.0000"/>
    <numFmt numFmtId="194" formatCode="&quot;$&quot;#,##0.000"/>
    <numFmt numFmtId="195" formatCode="0.0_);\(0.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Alignment="1">
      <alignment horizontal="centerContinuous"/>
      <protection/>
    </xf>
    <xf numFmtId="3" fontId="4" fillId="0" borderId="0" xfId="21" applyNumberFormat="1" applyFont="1" applyBorder="1">
      <alignment/>
      <protection/>
    </xf>
    <xf numFmtId="0" fontId="0" fillId="0" borderId="0" xfId="21" applyBorder="1">
      <alignment/>
      <protection/>
    </xf>
    <xf numFmtId="3" fontId="0" fillId="0" borderId="0" xfId="21" applyNumberFormat="1" applyBorder="1">
      <alignment/>
      <protection/>
    </xf>
    <xf numFmtId="3" fontId="0" fillId="0" borderId="0" xfId="21" applyNumberFormat="1">
      <alignment/>
      <protection/>
    </xf>
    <xf numFmtId="0" fontId="0" fillId="0" borderId="0" xfId="21" applyAlignment="1">
      <alignment horizontal="left"/>
      <protection/>
    </xf>
    <xf numFmtId="0" fontId="0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Continuous"/>
      <protection/>
    </xf>
    <xf numFmtId="0" fontId="8" fillId="0" borderId="0" xfId="21" applyFont="1" applyAlignment="1">
      <alignment horizontal="left"/>
      <protection/>
    </xf>
    <xf numFmtId="0" fontId="6" fillId="0" borderId="0" xfId="21" applyFont="1" applyAlignment="1">
      <alignment horizontal="centerContinuous"/>
      <protection/>
    </xf>
    <xf numFmtId="0" fontId="6" fillId="0" borderId="1" xfId="21" applyFont="1" applyBorder="1" applyAlignment="1">
      <alignment horizontal="centerContinuous"/>
      <protection/>
    </xf>
    <xf numFmtId="0" fontId="6" fillId="0" borderId="2" xfId="21" applyFont="1" applyBorder="1" applyAlignment="1">
      <alignment horizontal="centerContinuous"/>
      <protection/>
    </xf>
    <xf numFmtId="0" fontId="6" fillId="0" borderId="0" xfId="21" applyFont="1" applyBorder="1" applyAlignment="1">
      <alignment horizontal="centerContinuous"/>
      <protection/>
    </xf>
    <xf numFmtId="0" fontId="6" fillId="0" borderId="3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6" fillId="0" borderId="5" xfId="21" applyFont="1" applyBorder="1">
      <alignment/>
      <protection/>
    </xf>
    <xf numFmtId="0" fontId="6" fillId="0" borderId="6" xfId="21" applyFont="1" applyBorder="1">
      <alignment/>
      <protection/>
    </xf>
    <xf numFmtId="0" fontId="6" fillId="0" borderId="7" xfId="21" applyFont="1" applyBorder="1">
      <alignment/>
      <protection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8" xfId="21" applyFont="1" applyBorder="1" applyAlignment="1">
      <alignment wrapText="1"/>
      <protection/>
    </xf>
    <xf numFmtId="190" fontId="6" fillId="0" borderId="9" xfId="21" applyNumberFormat="1" applyFont="1" applyBorder="1">
      <alignment/>
      <protection/>
    </xf>
    <xf numFmtId="0" fontId="6" fillId="0" borderId="9" xfId="21" applyFont="1" applyBorder="1" applyAlignment="1">
      <alignment horizontal="center" wrapText="1"/>
      <protection/>
    </xf>
    <xf numFmtId="3" fontId="6" fillId="0" borderId="10" xfId="21" applyNumberFormat="1" applyFont="1" applyBorder="1">
      <alignment/>
      <protection/>
    </xf>
    <xf numFmtId="3" fontId="6" fillId="0" borderId="9" xfId="21" applyNumberFormat="1" applyFont="1" applyBorder="1" applyAlignment="1">
      <alignment horizontal="right"/>
      <protection/>
    </xf>
    <xf numFmtId="3" fontId="6" fillId="0" borderId="10" xfId="21" applyNumberFormat="1" applyFont="1" applyBorder="1" applyAlignment="1">
      <alignment horizontal="right"/>
      <protection/>
    </xf>
    <xf numFmtId="3" fontId="6" fillId="0" borderId="11" xfId="21" applyNumberFormat="1" applyFont="1" applyBorder="1" applyAlignment="1">
      <alignment horizontal="right"/>
      <protection/>
    </xf>
    <xf numFmtId="0" fontId="6" fillId="0" borderId="12" xfId="21" applyFont="1" applyBorder="1">
      <alignment/>
      <protection/>
    </xf>
    <xf numFmtId="0" fontId="6" fillId="0" borderId="13" xfId="21" applyFont="1" applyBorder="1">
      <alignment/>
      <protection/>
    </xf>
    <xf numFmtId="3" fontId="6" fillId="0" borderId="0" xfId="21" applyNumberFormat="1" applyFont="1">
      <alignment/>
      <protection/>
    </xf>
    <xf numFmtId="0" fontId="5" fillId="0" borderId="0" xfId="21" applyFont="1" applyBorder="1">
      <alignment/>
      <protection/>
    </xf>
    <xf numFmtId="190" fontId="6" fillId="0" borderId="9" xfId="21" applyNumberFormat="1" applyFont="1" applyBorder="1" applyAlignment="1">
      <alignment horizontal="center" wrapText="1"/>
      <protection/>
    </xf>
    <xf numFmtId="0" fontId="6" fillId="0" borderId="8" xfId="21" applyFont="1" applyBorder="1">
      <alignment/>
      <protection/>
    </xf>
    <xf numFmtId="190" fontId="6" fillId="0" borderId="9" xfId="21" applyNumberFormat="1" applyFont="1" applyBorder="1" applyAlignment="1">
      <alignment horizontal="right"/>
      <protection/>
    </xf>
    <xf numFmtId="190" fontId="6" fillId="0" borderId="9" xfId="21" applyNumberFormat="1" applyFont="1" applyBorder="1" applyAlignment="1">
      <alignment horizontal="center"/>
      <protection/>
    </xf>
    <xf numFmtId="0" fontId="6" fillId="0" borderId="14" xfId="21" applyFont="1" applyBorder="1">
      <alignment/>
      <protection/>
    </xf>
    <xf numFmtId="0" fontId="6" fillId="0" borderId="15" xfId="21" applyFont="1" applyBorder="1" applyAlignment="1">
      <alignment horizontal="center"/>
      <protection/>
    </xf>
    <xf numFmtId="0" fontId="6" fillId="0" borderId="16" xfId="21" applyFont="1" applyBorder="1" applyAlignment="1">
      <alignment horizontal="center"/>
      <protection/>
    </xf>
    <xf numFmtId="0" fontId="6" fillId="0" borderId="17" xfId="21" applyFont="1" applyBorder="1" applyAlignment="1">
      <alignment horizontal="center"/>
      <protection/>
    </xf>
    <xf numFmtId="0" fontId="6" fillId="0" borderId="18" xfId="21" applyFont="1" applyBorder="1" applyAlignment="1">
      <alignment horizontal="center"/>
      <protection/>
    </xf>
    <xf numFmtId="0" fontId="6" fillId="0" borderId="17" xfId="21" applyFont="1" applyBorder="1">
      <alignment/>
      <protection/>
    </xf>
    <xf numFmtId="0" fontId="6" fillId="0" borderId="18" xfId="21" applyFont="1" applyBorder="1">
      <alignment/>
      <protection/>
    </xf>
    <xf numFmtId="0" fontId="6" fillId="0" borderId="19" xfId="21" applyFont="1" applyBorder="1">
      <alignment/>
      <protection/>
    </xf>
    <xf numFmtId="0" fontId="6" fillId="0" borderId="20" xfId="21" applyFont="1" applyBorder="1">
      <alignment/>
      <protection/>
    </xf>
    <xf numFmtId="173" fontId="0" fillId="0" borderId="9" xfId="15" applyNumberFormat="1" applyBorder="1" applyAlignment="1">
      <alignment/>
    </xf>
    <xf numFmtId="173" fontId="0" fillId="0" borderId="11" xfId="15" applyNumberFormat="1" applyBorder="1" applyAlignment="1">
      <alignment/>
    </xf>
    <xf numFmtId="0" fontId="8" fillId="0" borderId="0" xfId="21" applyFont="1" applyAlignment="1">
      <alignment horizontal="left" vertical="center" wrapText="1"/>
      <protection/>
    </xf>
    <xf numFmtId="191" fontId="6" fillId="0" borderId="10" xfId="21" applyNumberFormat="1" applyFont="1" applyBorder="1">
      <alignment/>
      <protection/>
    </xf>
    <xf numFmtId="191" fontId="6" fillId="0" borderId="9" xfId="15" applyNumberFormat="1" applyFont="1" applyBorder="1" applyAlignment="1">
      <alignment/>
    </xf>
    <xf numFmtId="191" fontId="6" fillId="0" borderId="10" xfId="15" applyNumberFormat="1" applyFont="1" applyBorder="1" applyAlignment="1">
      <alignment/>
    </xf>
    <xf numFmtId="191" fontId="6" fillId="0" borderId="11" xfId="15" applyNumberFormat="1" applyFont="1" applyBorder="1" applyAlignment="1">
      <alignment/>
    </xf>
    <xf numFmtId="191" fontId="6" fillId="0" borderId="11" xfId="21" applyNumberFormat="1" applyFont="1" applyBorder="1">
      <alignment/>
      <protection/>
    </xf>
    <xf numFmtId="191" fontId="6" fillId="0" borderId="9" xfId="21" applyNumberFormat="1" applyFont="1" applyBorder="1">
      <alignment/>
      <protection/>
    </xf>
    <xf numFmtId="191" fontId="0" fillId="0" borderId="0" xfId="21" applyNumberFormat="1" applyFont="1" applyBorder="1">
      <alignment/>
      <protection/>
    </xf>
    <xf numFmtId="191" fontId="5" fillId="0" borderId="13" xfId="21" applyNumberFormat="1" applyFont="1" applyBorder="1">
      <alignment/>
      <protection/>
    </xf>
    <xf numFmtId="191" fontId="5" fillId="0" borderId="21" xfId="21" applyNumberFormat="1" applyFont="1" applyBorder="1">
      <alignment/>
      <protection/>
    </xf>
    <xf numFmtId="191" fontId="6" fillId="0" borderId="10" xfId="21" applyNumberFormat="1" applyFont="1" applyFill="1" applyBorder="1">
      <alignment/>
      <protection/>
    </xf>
    <xf numFmtId="191" fontId="6" fillId="0" borderId="11" xfId="21" applyNumberFormat="1" applyFont="1" applyFill="1" applyBorder="1">
      <alignment/>
      <protection/>
    </xf>
    <xf numFmtId="0" fontId="8" fillId="0" borderId="0" xfId="21" applyFont="1" applyBorder="1" applyAlignment="1">
      <alignment horizontal="left" vertical="center"/>
      <protection/>
    </xf>
    <xf numFmtId="192" fontId="8" fillId="0" borderId="0" xfId="21" applyNumberFormat="1" applyFont="1" applyBorder="1" applyAlignment="1">
      <alignment horizontal="right" vertical="center"/>
      <protection/>
    </xf>
    <xf numFmtId="3" fontId="8" fillId="0" borderId="22" xfId="21" applyNumberFormat="1" applyFont="1" applyBorder="1" applyAlignment="1">
      <alignment horizontal="right" vertical="center" wrapText="1"/>
      <protection/>
    </xf>
    <xf numFmtId="0" fontId="5" fillId="0" borderId="14" xfId="21" applyFont="1" applyBorder="1" applyAlignment="1">
      <alignment/>
      <protection/>
    </xf>
    <xf numFmtId="0" fontId="5" fillId="0" borderId="23" xfId="21" applyFont="1" applyBorder="1" applyAlignment="1">
      <alignment horizontal="center" wrapText="1"/>
      <protection/>
    </xf>
    <xf numFmtId="0" fontId="5" fillId="0" borderId="23" xfId="21" applyFont="1" applyBorder="1" applyAlignment="1">
      <alignment horizontal="center"/>
      <protection/>
    </xf>
    <xf numFmtId="0" fontId="5" fillId="0" borderId="24" xfId="21" applyFont="1" applyBorder="1" applyAlignment="1">
      <alignment horizontal="center"/>
      <protection/>
    </xf>
    <xf numFmtId="0" fontId="5" fillId="0" borderId="25" xfId="21" applyFont="1" applyBorder="1" applyAlignment="1">
      <alignment horizontal="center"/>
      <protection/>
    </xf>
    <xf numFmtId="191" fontId="5" fillId="0" borderId="26" xfId="17" applyNumberFormat="1" applyFont="1" applyBorder="1" applyAlignment="1">
      <alignment horizontal="right"/>
    </xf>
    <xf numFmtId="191" fontId="5" fillId="0" borderId="21" xfId="17" applyNumberFormat="1" applyFont="1" applyBorder="1" applyAlignment="1">
      <alignment horizontal="right"/>
    </xf>
    <xf numFmtId="0" fontId="9" fillId="0" borderId="1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3" fontId="8" fillId="0" borderId="0" xfId="21" applyNumberFormat="1" applyFont="1" applyBorder="1" applyAlignment="1">
      <alignment horizontal="right" vertical="center" wrapText="1"/>
      <protection/>
    </xf>
    <xf numFmtId="0" fontId="8" fillId="0" borderId="22" xfId="21" applyFont="1" applyBorder="1" applyAlignment="1">
      <alignment horizontal="left" vertical="center"/>
      <protection/>
    </xf>
    <xf numFmtId="192" fontId="8" fillId="0" borderId="22" xfId="21" applyNumberFormat="1" applyFont="1" applyBorder="1" applyAlignment="1">
      <alignment horizontal="right" vertical="center"/>
      <protection/>
    </xf>
    <xf numFmtId="0" fontId="8" fillId="0" borderId="27" xfId="21" applyFont="1" applyBorder="1" applyAlignment="1">
      <alignment horizontal="left" vertical="center"/>
      <protection/>
    </xf>
    <xf numFmtId="192" fontId="8" fillId="0" borderId="27" xfId="21" applyNumberFormat="1" applyFont="1" applyBorder="1" applyAlignment="1">
      <alignment horizontal="right" vertical="center"/>
      <protection/>
    </xf>
    <xf numFmtId="191" fontId="0" fillId="0" borderId="0" xfId="21" applyNumberFormat="1">
      <alignment/>
      <protection/>
    </xf>
    <xf numFmtId="0" fontId="0" fillId="0" borderId="0" xfId="0" applyAlignment="1">
      <alignment/>
    </xf>
    <xf numFmtId="0" fontId="6" fillId="0" borderId="15" xfId="21" applyFont="1" applyBorder="1">
      <alignment/>
      <protection/>
    </xf>
    <xf numFmtId="0" fontId="3" fillId="0" borderId="15" xfId="21" applyFont="1" applyBorder="1">
      <alignment/>
      <protection/>
    </xf>
    <xf numFmtId="3" fontId="8" fillId="0" borderId="27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9" fillId="0" borderId="22" xfId="21" applyFont="1" applyBorder="1" applyAlignment="1">
      <alignment horizontal="left" vertical="center" wrapText="1"/>
      <protection/>
    </xf>
    <xf numFmtId="3" fontId="9" fillId="0" borderId="22" xfId="21" applyNumberFormat="1" applyFont="1" applyBorder="1" applyAlignment="1">
      <alignment horizontal="right" vertical="center" wrapText="1"/>
      <protection/>
    </xf>
    <xf numFmtId="192" fontId="8" fillId="0" borderId="0" xfId="21" applyNumberFormat="1" applyFont="1" applyFill="1" applyBorder="1" applyAlignment="1">
      <alignment horizontal="right" vertical="center"/>
      <protection/>
    </xf>
    <xf numFmtId="0" fontId="8" fillId="0" borderId="0" xfId="21" applyFont="1" applyAlignment="1">
      <alignment horizontal="left" wrapText="1"/>
      <protection/>
    </xf>
    <xf numFmtId="0" fontId="6" fillId="0" borderId="4" xfId="21" applyFont="1" applyBorder="1" applyAlignment="1">
      <alignment/>
      <protection/>
    </xf>
    <xf numFmtId="0" fontId="0" fillId="0" borderId="0" xfId="0" applyAlignment="1">
      <alignment/>
    </xf>
    <xf numFmtId="0" fontId="6" fillId="0" borderId="28" xfId="21" applyFont="1" applyBorder="1" applyAlignment="1">
      <alignment horizontal="left"/>
      <protection/>
    </xf>
    <xf numFmtId="0" fontId="0" fillId="0" borderId="1" xfId="0" applyBorder="1" applyAlignment="1">
      <alignment/>
    </xf>
    <xf numFmtId="0" fontId="6" fillId="0" borderId="4" xfId="21" applyFont="1" applyBorder="1" applyAlignment="1">
      <alignment horizontal="left"/>
      <protection/>
    </xf>
    <xf numFmtId="0" fontId="10" fillId="0" borderId="0" xfId="21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10" fillId="0" borderId="27" xfId="21" applyFont="1" applyBorder="1" applyAlignment="1">
      <alignment horizontal="left" vertical="center" wrapText="1"/>
      <protection/>
    </xf>
    <xf numFmtId="0" fontId="10" fillId="0" borderId="22" xfId="21" applyFont="1" applyBorder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1">
      <selection activeCell="F5" sqref="F5"/>
    </sheetView>
  </sheetViews>
  <sheetFormatPr defaultColWidth="9.140625" defaultRowHeight="12.75"/>
  <cols>
    <col min="1" max="1" width="22.421875" style="2" customWidth="1"/>
    <col min="2" max="2" width="6.421875" style="2" bestFit="1" customWidth="1"/>
    <col min="3" max="3" width="13.7109375" style="2" customWidth="1"/>
    <col min="4" max="4" width="13.57421875" style="2" customWidth="1"/>
    <col min="5" max="5" width="13.7109375" style="2" customWidth="1"/>
    <col min="6" max="6" width="14.140625" style="2" customWidth="1"/>
    <col min="7" max="16384" width="9.140625" style="2" customWidth="1"/>
  </cols>
  <sheetData>
    <row r="1" spans="1:8" ht="15.75">
      <c r="A1" s="9"/>
      <c r="B1" s="10"/>
      <c r="C1" s="11" t="s">
        <v>0</v>
      </c>
      <c r="D1" s="10"/>
      <c r="E1" s="10"/>
      <c r="F1" s="10"/>
      <c r="G1" s="1"/>
      <c r="H1" s="1"/>
    </row>
    <row r="2" spans="1:7" ht="14.25" thickBot="1">
      <c r="A2" s="12"/>
      <c r="B2" s="13"/>
      <c r="C2" s="13"/>
      <c r="D2" s="13"/>
      <c r="E2" s="13"/>
      <c r="F2" s="13"/>
      <c r="G2" s="3"/>
    </row>
    <row r="3" spans="1:7" ht="18" customHeight="1" thickTop="1">
      <c r="A3" s="95" t="s">
        <v>28</v>
      </c>
      <c r="B3" s="96"/>
      <c r="C3" s="96"/>
      <c r="D3" s="14"/>
      <c r="E3" s="14"/>
      <c r="F3" s="15"/>
      <c r="G3" s="3"/>
    </row>
    <row r="4" spans="1:7" ht="18" customHeight="1">
      <c r="A4" s="97" t="s">
        <v>30</v>
      </c>
      <c r="B4" s="94"/>
      <c r="C4" s="94"/>
      <c r="D4" s="16"/>
      <c r="E4" s="16"/>
      <c r="F4" s="17"/>
      <c r="G4" s="3"/>
    </row>
    <row r="5" spans="1:6" ht="18" customHeight="1">
      <c r="A5" s="93" t="s">
        <v>15</v>
      </c>
      <c r="B5" s="94"/>
      <c r="C5" s="20"/>
      <c r="D5" s="21"/>
      <c r="E5" s="19"/>
      <c r="F5" s="17"/>
    </row>
    <row r="6" spans="1:6" ht="18" customHeight="1">
      <c r="A6" s="18" t="s">
        <v>29</v>
      </c>
      <c r="B6" s="19"/>
      <c r="C6" s="19"/>
      <c r="D6" s="19"/>
      <c r="E6" s="19"/>
      <c r="F6" s="17"/>
    </row>
    <row r="7" spans="1:6" ht="18" customHeight="1" thickBot="1">
      <c r="A7" s="22" t="s">
        <v>31</v>
      </c>
      <c r="B7" s="23"/>
      <c r="C7" s="23"/>
      <c r="D7" s="23"/>
      <c r="E7" s="23"/>
      <c r="F7" s="24"/>
    </row>
    <row r="8" spans="1:7" ht="18" customHeight="1" thickTop="1">
      <c r="A8" s="25"/>
      <c r="B8" s="25"/>
      <c r="C8" s="19"/>
      <c r="D8" s="19"/>
      <c r="E8" s="19"/>
      <c r="F8" s="19"/>
      <c r="G8" s="8"/>
    </row>
    <row r="9" spans="1:6" ht="18" customHeight="1">
      <c r="A9" s="19" t="s">
        <v>1</v>
      </c>
      <c r="B9" s="25"/>
      <c r="C9" s="25"/>
      <c r="D9" s="25"/>
      <c r="E9" s="25"/>
      <c r="F9" s="25"/>
    </row>
    <row r="10" spans="1:7" ht="18" customHeight="1" thickBot="1">
      <c r="A10" s="26" t="s">
        <v>2</v>
      </c>
      <c r="B10" s="25"/>
      <c r="C10" s="25"/>
      <c r="D10" s="25"/>
      <c r="E10" s="25"/>
      <c r="F10" s="25"/>
      <c r="G10" s="8"/>
    </row>
    <row r="11" spans="1:6" ht="27">
      <c r="A11" s="68" t="s">
        <v>3</v>
      </c>
      <c r="B11" s="69" t="s">
        <v>4</v>
      </c>
      <c r="C11" s="69" t="s">
        <v>5</v>
      </c>
      <c r="D11" s="70">
        <v>2007</v>
      </c>
      <c r="E11" s="71">
        <v>2008</v>
      </c>
      <c r="F11" s="72">
        <v>2009</v>
      </c>
    </row>
    <row r="12" spans="1:6" ht="13.5">
      <c r="A12" s="27" t="s">
        <v>16</v>
      </c>
      <c r="B12" s="28">
        <v>4640</v>
      </c>
      <c r="C12" s="29" t="s">
        <v>25</v>
      </c>
      <c r="D12" s="63">
        <f>SUM(D33:D34)*22*0.84</f>
        <v>0</v>
      </c>
      <c r="E12" s="63">
        <f>E35*22*0.8477</f>
        <v>284310.103</v>
      </c>
      <c r="F12" s="64">
        <f>F35*22*0.8711</f>
        <v>325982.8886863998</v>
      </c>
    </row>
    <row r="13" spans="1:7" ht="13.5">
      <c r="A13" s="27" t="s">
        <v>16</v>
      </c>
      <c r="B13" s="28">
        <v>4640</v>
      </c>
      <c r="C13" s="29" t="s">
        <v>33</v>
      </c>
      <c r="D13" s="63">
        <f>D22-D12</f>
        <v>0</v>
      </c>
      <c r="E13" s="63">
        <f>E22-E12</f>
        <v>1005450.7932814733</v>
      </c>
      <c r="F13" s="64">
        <f>F22-F12</f>
        <v>1155845.8989607808</v>
      </c>
      <c r="G13" s="82"/>
    </row>
    <row r="14" spans="1:6" ht="13.5">
      <c r="A14" s="27"/>
      <c r="B14" s="28"/>
      <c r="C14" s="29"/>
      <c r="D14" s="31"/>
      <c r="E14" s="32"/>
      <c r="F14" s="33"/>
    </row>
    <row r="15" spans="1:6" ht="18" customHeight="1" thickBot="1">
      <c r="A15" s="34" t="s">
        <v>11</v>
      </c>
      <c r="B15" s="35"/>
      <c r="C15" s="35"/>
      <c r="D15" s="61">
        <f>SUM(D12:D14)</f>
        <v>0</v>
      </c>
      <c r="E15" s="61">
        <f>SUM(E12:E14)</f>
        <v>1289760.8962814733</v>
      </c>
      <c r="F15" s="62">
        <f>SUM(F12:F14)</f>
        <v>1481828.7876471807</v>
      </c>
    </row>
    <row r="16" spans="1:6" ht="18" customHeight="1">
      <c r="A16" s="25"/>
      <c r="B16" s="25"/>
      <c r="C16" s="25"/>
      <c r="D16" s="36"/>
      <c r="E16" s="36"/>
      <c r="F16" s="36"/>
    </row>
    <row r="17" spans="1:6" ht="18" customHeight="1" thickBot="1">
      <c r="A17" s="37" t="s">
        <v>6</v>
      </c>
      <c r="B17" s="19"/>
      <c r="C17" s="25"/>
      <c r="D17" s="25"/>
      <c r="E17" s="25"/>
      <c r="F17" s="25"/>
    </row>
    <row r="18" spans="1:6" ht="27">
      <c r="A18" s="68" t="s">
        <v>3</v>
      </c>
      <c r="B18" s="69" t="s">
        <v>4</v>
      </c>
      <c r="C18" s="69" t="s">
        <v>7</v>
      </c>
      <c r="D18" s="70">
        <v>2007</v>
      </c>
      <c r="E18" s="71">
        <v>2008</v>
      </c>
      <c r="F18" s="72">
        <v>2009</v>
      </c>
    </row>
    <row r="19" spans="1:6" ht="13.5">
      <c r="A19" s="27" t="s">
        <v>16</v>
      </c>
      <c r="B19" s="28">
        <v>4640</v>
      </c>
      <c r="C19" s="38" t="s">
        <v>17</v>
      </c>
      <c r="D19" s="54">
        <f>D32*D36+D33*D37+D34*D38</f>
        <v>0</v>
      </c>
      <c r="E19" s="54">
        <f>E32*E36+E33*E37+E34*E38</f>
        <v>1289760.8962814733</v>
      </c>
      <c r="F19" s="58">
        <f>F32*F36+F33*F37+F34*F38</f>
        <v>1481828.7876471805</v>
      </c>
    </row>
    <row r="20" spans="1:6" ht="18" customHeight="1">
      <c r="A20" s="39"/>
      <c r="B20" s="40"/>
      <c r="C20" s="41"/>
      <c r="D20" s="30"/>
      <c r="E20" s="51"/>
      <c r="F20" s="52"/>
    </row>
    <row r="21" spans="1:6" ht="18" customHeight="1">
      <c r="A21" s="39"/>
      <c r="B21" s="40"/>
      <c r="C21" s="41"/>
      <c r="D21" s="30"/>
      <c r="E21" s="51"/>
      <c r="F21" s="52"/>
    </row>
    <row r="22" spans="1:7" ht="18" customHeight="1" thickBot="1">
      <c r="A22" s="34" t="s">
        <v>11</v>
      </c>
      <c r="B22" s="35"/>
      <c r="C22" s="35"/>
      <c r="D22" s="73">
        <f>SUM(D19:D21)</f>
        <v>0</v>
      </c>
      <c r="E22" s="73">
        <f>SUM(E19:E21)</f>
        <v>1289760.8962814733</v>
      </c>
      <c r="F22" s="74">
        <f>SUM(F19:F21)</f>
        <v>1481828.7876471805</v>
      </c>
      <c r="G22" s="4"/>
    </row>
    <row r="23" spans="1:6" ht="18" customHeight="1">
      <c r="A23" s="25"/>
      <c r="B23" s="25"/>
      <c r="C23" s="25"/>
      <c r="D23" s="36"/>
      <c r="E23" s="36"/>
      <c r="F23" s="36"/>
    </row>
    <row r="24" spans="1:6" ht="18" customHeight="1" thickBot="1">
      <c r="A24" s="37" t="s">
        <v>13</v>
      </c>
      <c r="B24" s="19"/>
      <c r="C24" s="19"/>
      <c r="D24" s="25"/>
      <c r="E24" s="25"/>
      <c r="F24" s="25"/>
    </row>
    <row r="25" spans="1:8" ht="18" customHeight="1">
      <c r="A25" s="42"/>
      <c r="B25" s="43"/>
      <c r="C25" s="44"/>
      <c r="D25" s="70">
        <v>2007</v>
      </c>
      <c r="E25" s="71">
        <v>2008</v>
      </c>
      <c r="F25" s="72">
        <v>2009</v>
      </c>
      <c r="G25" s="5"/>
      <c r="H25" s="5"/>
    </row>
    <row r="26" spans="1:8" ht="18" customHeight="1">
      <c r="A26" s="39" t="s">
        <v>8</v>
      </c>
      <c r="B26" s="45"/>
      <c r="C26" s="46"/>
      <c r="D26" s="54">
        <f>D32*D41+D33*D42+D34*D43</f>
        <v>0</v>
      </c>
      <c r="E26" s="54">
        <f>E32*E41+E33*E42+E34*E43</f>
        <v>782973.45047552</v>
      </c>
      <c r="F26" s="58">
        <f>F32*F41+F33*F42+F34*F43</f>
        <v>899831.0537433526</v>
      </c>
      <c r="G26" s="5"/>
      <c r="H26" s="5"/>
    </row>
    <row r="27" spans="1:8" ht="18" customHeight="1">
      <c r="A27" s="39" t="s">
        <v>9</v>
      </c>
      <c r="B27" s="47"/>
      <c r="C27" s="48"/>
      <c r="D27" s="55">
        <f>+D22-D26</f>
        <v>0</v>
      </c>
      <c r="E27" s="56">
        <f>+E22-E26</f>
        <v>506787.44580595335</v>
      </c>
      <c r="F27" s="57">
        <f>+F22-F26</f>
        <v>581997.7339038278</v>
      </c>
      <c r="G27" s="6"/>
      <c r="H27" s="6"/>
    </row>
    <row r="28" spans="1:8" ht="18" customHeight="1">
      <c r="A28" s="39" t="s">
        <v>10</v>
      </c>
      <c r="B28" s="47"/>
      <c r="C28" s="48"/>
      <c r="D28" s="54"/>
      <c r="E28" s="54"/>
      <c r="F28" s="58"/>
      <c r="G28" s="6"/>
      <c r="H28" s="6"/>
    </row>
    <row r="29" spans="1:6" ht="18" customHeight="1">
      <c r="A29" s="39" t="s">
        <v>14</v>
      </c>
      <c r="B29" s="47"/>
      <c r="C29" s="48"/>
      <c r="D29" s="59"/>
      <c r="E29" s="60"/>
      <c r="F29" s="58"/>
    </row>
    <row r="30" spans="1:8" ht="18" customHeight="1" thickBot="1">
      <c r="A30" s="34" t="s">
        <v>11</v>
      </c>
      <c r="B30" s="49"/>
      <c r="C30" s="50"/>
      <c r="D30" s="61">
        <f>SUM(D26:D29)</f>
        <v>0</v>
      </c>
      <c r="E30" s="61">
        <f>SUM(E26:E29)</f>
        <v>1289760.8962814733</v>
      </c>
      <c r="F30" s="62">
        <f>SUM(F26:F29)</f>
        <v>1481828.7876471805</v>
      </c>
      <c r="G30" s="7"/>
      <c r="H30" s="7"/>
    </row>
    <row r="31" spans="1:8" ht="18" customHeight="1">
      <c r="A31" s="85" t="s">
        <v>12</v>
      </c>
      <c r="B31" s="84"/>
      <c r="C31" s="84"/>
      <c r="D31" s="75">
        <v>2007</v>
      </c>
      <c r="E31" s="75">
        <v>2008</v>
      </c>
      <c r="F31" s="75">
        <v>2009</v>
      </c>
      <c r="G31" s="7"/>
      <c r="H31" s="7"/>
    </row>
    <row r="32" spans="1:8" ht="12.75">
      <c r="A32" s="103" t="s">
        <v>22</v>
      </c>
      <c r="B32" s="103"/>
      <c r="C32" s="80" t="s">
        <v>27</v>
      </c>
      <c r="D32" s="86"/>
      <c r="E32" s="86">
        <v>-5269.851992233293</v>
      </c>
      <c r="F32" s="86">
        <v>-5886.904999999999</v>
      </c>
      <c r="G32" s="7"/>
      <c r="H32" s="7"/>
    </row>
    <row r="33" spans="1:8" ht="12.75" customHeight="1">
      <c r="A33" s="98"/>
      <c r="B33" s="98"/>
      <c r="C33" s="76" t="s">
        <v>23</v>
      </c>
      <c r="D33" s="77"/>
      <c r="E33" s="77">
        <v>-14295.509378485911</v>
      </c>
      <c r="F33" s="77">
        <v>-15790.135999999999</v>
      </c>
      <c r="G33" s="7"/>
      <c r="H33" s="7"/>
    </row>
    <row r="34" spans="1:8" ht="13.5" customHeight="1">
      <c r="A34" s="104"/>
      <c r="B34" s="104"/>
      <c r="C34" s="87" t="s">
        <v>18</v>
      </c>
      <c r="D34" s="67"/>
      <c r="E34" s="67">
        <v>34810.361370719205</v>
      </c>
      <c r="F34" s="67">
        <v>38687.03299999999</v>
      </c>
      <c r="G34" s="7"/>
      <c r="H34" s="7"/>
    </row>
    <row r="35" spans="1:6" ht="16.5" customHeight="1">
      <c r="A35" s="88" t="s">
        <v>20</v>
      </c>
      <c r="B35" s="88"/>
      <c r="C35" s="89"/>
      <c r="D35" s="90">
        <f>SUM(D32:D34)</f>
        <v>0</v>
      </c>
      <c r="E35" s="90">
        <f>SUM(E32:E34)</f>
        <v>15245</v>
      </c>
      <c r="F35" s="90">
        <f>SUM(F32:F34)</f>
        <v>17009.99199999999</v>
      </c>
    </row>
    <row r="36" spans="1:6" ht="16.5" customHeight="1">
      <c r="A36" s="98" t="s">
        <v>26</v>
      </c>
      <c r="B36" s="99"/>
      <c r="C36" s="65" t="s">
        <v>27</v>
      </c>
      <c r="D36" s="66">
        <v>71.85</v>
      </c>
      <c r="E36" s="66">
        <f>D36*1.03</f>
        <v>74.0055</v>
      </c>
      <c r="F36" s="66">
        <f>E36*1.03</f>
        <v>76.225665</v>
      </c>
    </row>
    <row r="37" spans="1:6" ht="16.5" customHeight="1">
      <c r="A37" s="98"/>
      <c r="B37" s="99"/>
      <c r="C37" s="65" t="s">
        <v>23</v>
      </c>
      <c r="D37" s="66">
        <v>74.82</v>
      </c>
      <c r="E37" s="66">
        <f>D37*1.03</f>
        <v>77.0646</v>
      </c>
      <c r="F37" s="66">
        <f>E37*1.03</f>
        <v>79.376538</v>
      </c>
    </row>
    <row r="38" spans="1:6" ht="16.5" customHeight="1">
      <c r="A38" s="98"/>
      <c r="B38" s="99"/>
      <c r="C38" s="65" t="s">
        <v>18</v>
      </c>
      <c r="D38" s="66">
        <v>77.35</v>
      </c>
      <c r="E38" s="66">
        <f>D38*1.033</f>
        <v>79.90254999999999</v>
      </c>
      <c r="F38" s="66">
        <f>E38*1.03</f>
        <v>82.29962649999999</v>
      </c>
    </row>
    <row r="39" spans="1:6" ht="16.5" customHeight="1">
      <c r="A39" s="98"/>
      <c r="B39" s="99"/>
      <c r="C39" s="65" t="s">
        <v>19</v>
      </c>
      <c r="D39" s="66">
        <v>90.95</v>
      </c>
      <c r="E39" s="66">
        <f aca="true" t="shared" si="0" ref="E39:E45">D39*1.03</f>
        <v>93.6785</v>
      </c>
      <c r="F39" s="66">
        <f>E39*1.033</f>
        <v>96.76989049999999</v>
      </c>
    </row>
    <row r="40" spans="1:6" ht="12.75">
      <c r="A40" s="99"/>
      <c r="B40" s="99"/>
      <c r="C40" s="65" t="s">
        <v>24</v>
      </c>
      <c r="D40" s="66">
        <v>85.86</v>
      </c>
      <c r="E40" s="66">
        <f t="shared" si="0"/>
        <v>88.4358</v>
      </c>
      <c r="F40" s="66">
        <f aca="true" t="shared" si="1" ref="F40:F45">E40*1.03</f>
        <v>91.088874</v>
      </c>
    </row>
    <row r="41" spans="1:6" ht="12.75">
      <c r="A41" s="100" t="s">
        <v>21</v>
      </c>
      <c r="B41" s="100"/>
      <c r="C41" s="80" t="s">
        <v>27</v>
      </c>
      <c r="D41" s="81">
        <v>49.85</v>
      </c>
      <c r="E41" s="81">
        <f t="shared" si="0"/>
        <v>51.3455</v>
      </c>
      <c r="F41" s="81">
        <f t="shared" si="1"/>
        <v>52.885865</v>
      </c>
    </row>
    <row r="42" spans="1:6" ht="12.75">
      <c r="A42" s="101"/>
      <c r="B42" s="101"/>
      <c r="C42" s="65" t="s">
        <v>23</v>
      </c>
      <c r="D42" s="66">
        <v>49.86</v>
      </c>
      <c r="E42" s="66">
        <f t="shared" si="0"/>
        <v>51.3558</v>
      </c>
      <c r="F42" s="66">
        <f t="shared" si="1"/>
        <v>52.896474000000005</v>
      </c>
    </row>
    <row r="43" spans="1:6" ht="12.75">
      <c r="A43" s="101"/>
      <c r="B43" s="101"/>
      <c r="C43" s="65" t="s">
        <v>18</v>
      </c>
      <c r="D43" s="66">
        <v>49.86</v>
      </c>
      <c r="E43" s="66">
        <f t="shared" si="0"/>
        <v>51.3558</v>
      </c>
      <c r="F43" s="66">
        <f t="shared" si="1"/>
        <v>52.896474000000005</v>
      </c>
    </row>
    <row r="44" spans="1:6" ht="12.75">
      <c r="A44" s="101"/>
      <c r="B44" s="101"/>
      <c r="C44" s="65" t="s">
        <v>19</v>
      </c>
      <c r="D44" s="66">
        <v>49.86</v>
      </c>
      <c r="E44" s="66">
        <f t="shared" si="0"/>
        <v>51.3558</v>
      </c>
      <c r="F44" s="66">
        <f t="shared" si="1"/>
        <v>52.896474000000005</v>
      </c>
    </row>
    <row r="45" spans="1:6" ht="12.75">
      <c r="A45" s="102"/>
      <c r="B45" s="102"/>
      <c r="C45" s="78" t="s">
        <v>24</v>
      </c>
      <c r="D45" s="79">
        <v>49.86</v>
      </c>
      <c r="E45" s="79">
        <f t="shared" si="0"/>
        <v>51.3558</v>
      </c>
      <c r="F45" s="79">
        <f t="shared" si="1"/>
        <v>52.896474000000005</v>
      </c>
    </row>
    <row r="46" spans="1:6" ht="25.5" customHeight="1">
      <c r="A46" s="92" t="s">
        <v>32</v>
      </c>
      <c r="B46" s="92"/>
      <c r="C46" s="92"/>
      <c r="D46" s="92"/>
      <c r="E46" s="92"/>
      <c r="F46" s="92"/>
    </row>
    <row r="47" spans="1:6" ht="12.75">
      <c r="A47" s="53"/>
      <c r="B47" s="83"/>
      <c r="C47" s="83"/>
      <c r="D47" s="83"/>
      <c r="E47" s="91"/>
      <c r="F47" s="91"/>
    </row>
  </sheetData>
  <mergeCells count="7">
    <mergeCell ref="A46:F46"/>
    <mergeCell ref="A5:B5"/>
    <mergeCell ref="A3:C3"/>
    <mergeCell ref="A4:C4"/>
    <mergeCell ref="A36:B40"/>
    <mergeCell ref="A41:B45"/>
    <mergeCell ref="A32:B34"/>
  </mergeCells>
  <printOptions horizontalCentered="1"/>
  <pageMargins left="0.5" right="0.5" top="0.52" bottom="0.82" header="0.23" footer="0.5"/>
  <pageSetup fitToHeight="1" fitToWidth="1" horizontalDpi="600" verticalDpi="600" orientation="portrait" scale="92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Allende-Foss, Angel</cp:lastModifiedBy>
  <cp:lastPrinted>2007-05-17T19:35:47Z</cp:lastPrinted>
  <dcterms:created xsi:type="dcterms:W3CDTF">2002-04-29T21:15:32Z</dcterms:created>
  <dcterms:modified xsi:type="dcterms:W3CDTF">2007-06-18T22:31:08Z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