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'Sheet1'!$A$1:$G$44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<sst xmlns="http://schemas.openxmlformats.org/spreadsheetml/2006/main" count="51" uniqueCount="50">
  <si>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Fund Name:  WLR SWM Fund </t>
  </si>
  <si>
    <t>Fund Number:  000001211</t>
  </si>
  <si>
    <t>Prepared by:   Steve Oien</t>
  </si>
  <si>
    <t>Category</t>
  </si>
  <si>
    <t xml:space="preserve">2010 Revised  </t>
  </si>
  <si>
    <t>2010 Estimated</t>
  </si>
  <si>
    <t>Estimated-Adopted Change</t>
  </si>
  <si>
    <t>Explanation of Change</t>
  </si>
  <si>
    <t xml:space="preserve">Beginning Fund Balance </t>
  </si>
  <si>
    <t>Revenues</t>
  </si>
  <si>
    <t>SWM Fee</t>
  </si>
  <si>
    <t>Kent/Panther Lake annexation &amp; revised billings.</t>
  </si>
  <si>
    <t>General Fund Transfer</t>
  </si>
  <si>
    <t>Other Revenues</t>
  </si>
  <si>
    <t>Total Revenues</t>
  </si>
  <si>
    <t>Expenditures</t>
  </si>
  <si>
    <t>Operating Expenditures</t>
  </si>
  <si>
    <t>Underexpenditure assumption</t>
  </si>
  <si>
    <t>CIP PAYG</t>
  </si>
  <si>
    <t>CIP Debt Service</t>
  </si>
  <si>
    <t>Encumbrance Reinstatements</t>
  </si>
  <si>
    <t>Carryover from 2009</t>
  </si>
  <si>
    <t>Omnibus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</si>
  <si>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</si>
  <si>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</si>
  <si>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</si>
  <si>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</si>
  <si>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</si>
  <si>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</si>
  <si>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ARMS Encumbrance Reserve</t>
  </si>
  <si>
    <t xml:space="preserve">Reserve for Carryover </t>
  </si>
  <si>
    <t>Total Designations and Reserves</t>
  </si>
  <si>
    <t>Ending Undesignated Fund Balance</t>
  </si>
  <si>
    <t>Target Fund Balance</t>
  </si>
  <si>
    <t>Financial Plan Notes:</t>
  </si>
  <si>
    <t>Third Quarter 2010</t>
  </si>
  <si>
    <t>Date Prepared:  October 18, 2010</t>
  </si>
  <si>
    <t>Revised based on updated projections &amp; 4th Qtr Omnibus</t>
  </si>
  <si>
    <t>Corrections to GF Overhead Model and FMD central rate.</t>
  </si>
  <si>
    <t>Offset for Kent/Panther Lake annexation.</t>
  </si>
  <si>
    <t>4th Qtr Supplemental Omnibus</t>
  </si>
  <si>
    <r>
      <t xml:space="preserve">2009 Actual </t>
    </r>
    <r>
      <rPr>
        <b/>
        <vertAlign val="superscript"/>
        <sz val="11"/>
        <rFont val="Times New Roman"/>
        <family val="1"/>
      </rPr>
      <t>1</t>
    </r>
  </si>
  <si>
    <r>
      <t>2010 Adopted</t>
    </r>
    <r>
      <rPr>
        <b/>
        <vertAlign val="superscript"/>
        <sz val="11"/>
        <rFont val="Times New Roman"/>
        <family val="1"/>
      </rPr>
      <t>2</t>
    </r>
  </si>
  <si>
    <r>
      <t>Reappropriation (Ord 16932)</t>
    </r>
    <r>
      <rPr>
        <vertAlign val="superscript"/>
        <sz val="11"/>
        <rFont val="Times New Roman"/>
        <family val="1"/>
      </rPr>
      <t>3</t>
    </r>
  </si>
  <si>
    <r>
      <t>Annexation Reductions (Ord 16932)</t>
    </r>
    <r>
      <rPr>
        <vertAlign val="superscript"/>
        <sz val="11"/>
        <rFont val="Times New Roman"/>
        <family val="1"/>
      </rPr>
      <t>3</t>
    </r>
  </si>
  <si>
    <r>
      <t>Supplemental Omnibus (Ord 16932)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</si>
  <si>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1"/>
        <rFont val="Times New Roman"/>
        <family val="1"/>
      </rPr>
      <t xml:space="preserve"> Actuals are taken from ARMS 14th Month.</t>
    </r>
  </si>
  <si>
    <r>
      <t>2</t>
    </r>
    <r>
      <rPr>
        <sz val="11"/>
        <rFont val="Times New Roman"/>
        <family val="1"/>
      </rPr>
      <t xml:space="preserve"> Adopted is taken from 2010 Adopted Budget Book or Essbase Budget System</t>
    </r>
  </si>
  <si>
    <r>
      <t xml:space="preserve">3  </t>
    </r>
    <r>
      <rPr>
        <sz val="11"/>
        <rFont val="Times New Roman"/>
        <family val="1"/>
      </rPr>
      <t>Ordinance 16932 is an omnibus supplemental ordinance. It provides net supplemental budget authority to several General Fund and non-General Fund agencies.</t>
    </r>
  </si>
  <si>
    <t>Non-GF Financial Plan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</si>
</sst>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sz val="11"/>
      <name val="MS Sans Serif"/>
      <family val="2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7" fontId="1" fillId="0" borderId="0" xfId="22" applyFont="1" applyBorder="1" applyAlignment="1">
      <alignment horizontal="centerContinuous" wrapText="1"/>
      <protection/>
    </xf>
    <xf numFmtId="37" fontId="3" fillId="0" borderId="0" xfId="22" applyFont="1" applyBorder="1" applyAlignment="1">
      <alignment horizontal="centerContinuous" wrapText="1"/>
      <protection/>
    </xf>
    <xf numFmtId="37" fontId="4" fillId="0" borderId="1" xfId="22" applyFont="1" applyFill="1" applyBorder="1" applyAlignment="1">
      <alignment horizontal="left"/>
      <protection/>
    </xf>
    <xf numFmtId="164" fontId="4" fillId="0" borderId="1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0" fontId="4" fillId="0" borderId="3" xfId="15" applyNumberFormat="1" applyFont="1" applyBorder="1" applyAlignment="1">
      <alignment/>
    </xf>
    <xf numFmtId="0" fontId="4" fillId="2" borderId="0" xfId="21" applyFont="1" applyFill="1" applyBorder="1" applyAlignment="1">
      <alignment horizontal="left"/>
      <protection/>
    </xf>
    <xf numFmtId="37" fontId="7" fillId="0" borderId="0" xfId="22" applyFont="1" applyBorder="1" applyAlignment="1">
      <alignment horizontal="center" wrapText="1"/>
      <protection/>
    </xf>
    <xf numFmtId="0" fontId="8" fillId="2" borderId="0" xfId="21" applyFont="1" applyFill="1" applyBorder="1" applyAlignment="1">
      <alignment horizontal="centerContinuous"/>
      <protection/>
    </xf>
    <xf numFmtId="37" fontId="4" fillId="0" borderId="0" xfId="22" applyFont="1" applyBorder="1" applyAlignment="1">
      <alignment horizontal="left" wrapText="1"/>
      <protection/>
    </xf>
    <xf numFmtId="37" fontId="7" fillId="0" borderId="0" xfId="22" applyFont="1" applyBorder="1" applyAlignment="1">
      <alignment horizontal="left"/>
      <protection/>
    </xf>
    <xf numFmtId="37" fontId="7" fillId="0" borderId="4" xfId="22" applyFont="1" applyBorder="1" applyAlignment="1">
      <alignment horizontal="left" wrapText="1"/>
      <protection/>
    </xf>
    <xf numFmtId="37" fontId="9" fillId="0" borderId="0" xfId="22" applyFont="1" applyBorder="1" applyAlignment="1">
      <alignment horizontal="left" wrapText="1"/>
      <protection/>
    </xf>
    <xf numFmtId="0" fontId="8" fillId="0" borderId="0" xfId="21" applyFont="1" applyBorder="1" applyAlignment="1">
      <alignment horizontal="left"/>
      <protection/>
    </xf>
    <xf numFmtId="0" fontId="8" fillId="0" borderId="0" xfId="21" applyFont="1" applyBorder="1" applyAlignment="1">
      <alignment horizontal="center"/>
      <protection/>
    </xf>
    <xf numFmtId="37" fontId="4" fillId="0" borderId="0" xfId="22" applyFont="1" applyBorder="1" applyAlignment="1">
      <alignment horizontal="centerContinuous" wrapText="1"/>
      <protection/>
    </xf>
    <xf numFmtId="37" fontId="10" fillId="0" borderId="0" xfId="22" applyFont="1" applyBorder="1" applyAlignment="1">
      <alignment horizontal="centerContinuous" wrapText="1"/>
      <protection/>
    </xf>
    <xf numFmtId="0" fontId="8" fillId="0" borderId="0" xfId="21" applyFont="1" applyBorder="1">
      <alignment/>
      <protection/>
    </xf>
    <xf numFmtId="37" fontId="7" fillId="2" borderId="5" xfId="22" applyFont="1" applyFill="1" applyBorder="1" applyAlignment="1" applyProtection="1">
      <alignment horizontal="left" wrapText="1"/>
      <protection/>
    </xf>
    <xf numFmtId="37" fontId="7" fillId="2" borderId="6" xfId="22" applyFont="1" applyFill="1" applyBorder="1" applyAlignment="1">
      <alignment horizontal="center" wrapText="1"/>
      <protection/>
    </xf>
    <xf numFmtId="37" fontId="7" fillId="2" borderId="7" xfId="22" applyFont="1" applyFill="1" applyBorder="1" applyAlignment="1">
      <alignment horizontal="center" wrapText="1"/>
      <protection/>
    </xf>
    <xf numFmtId="37" fontId="7" fillId="2" borderId="8" xfId="22" applyFont="1" applyFill="1" applyBorder="1" applyAlignment="1">
      <alignment horizontal="center" wrapText="1"/>
      <protection/>
    </xf>
    <xf numFmtId="37" fontId="7" fillId="2" borderId="9" xfId="22" applyFont="1" applyFill="1" applyBorder="1" applyAlignment="1">
      <alignment horizontal="center" wrapText="1"/>
      <protection/>
    </xf>
    <xf numFmtId="37" fontId="7" fillId="2" borderId="10" xfId="22" applyFont="1" applyFill="1" applyBorder="1" applyAlignment="1">
      <alignment horizontal="center" wrapText="1"/>
      <protection/>
    </xf>
    <xf numFmtId="37" fontId="7" fillId="2" borderId="5" xfId="22" applyFont="1" applyFill="1" applyBorder="1" applyAlignment="1">
      <alignment horizontal="center" wrapText="1"/>
      <protection/>
    </xf>
    <xf numFmtId="37" fontId="7" fillId="0" borderId="5" xfId="22" applyFont="1" applyFill="1" applyBorder="1" applyAlignment="1">
      <alignment horizontal="left"/>
      <protection/>
    </xf>
    <xf numFmtId="164" fontId="7" fillId="0" borderId="5" xfId="15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164" fontId="4" fillId="0" borderId="12" xfId="15" applyNumberFormat="1" applyFont="1" applyBorder="1" applyAlignment="1">
      <alignment/>
    </xf>
    <xf numFmtId="164" fontId="7" fillId="0" borderId="13" xfId="15" applyNumberFormat="1" applyFont="1" applyBorder="1" applyAlignment="1">
      <alignment/>
    </xf>
    <xf numFmtId="37" fontId="7" fillId="0" borderId="1" xfId="22" applyFont="1" applyFill="1" applyBorder="1" applyAlignment="1">
      <alignment horizontal="left"/>
      <protection/>
    </xf>
    <xf numFmtId="164" fontId="4" fillId="0" borderId="14" xfId="15" applyNumberFormat="1" applyFont="1" applyBorder="1" applyAlignment="1">
      <alignment/>
    </xf>
    <xf numFmtId="164" fontId="4" fillId="0" borderId="15" xfId="15" applyNumberFormat="1" applyFont="1" applyBorder="1" applyAlignment="1">
      <alignment/>
    </xf>
    <xf numFmtId="0" fontId="4" fillId="0" borderId="1" xfId="15" applyNumberFormat="1" applyFont="1" applyFill="1" applyBorder="1" applyAlignment="1">
      <alignment horizontal="left" wrapText="1"/>
    </xf>
    <xf numFmtId="0" fontId="4" fillId="0" borderId="1" xfId="15" applyNumberFormat="1" applyFont="1" applyBorder="1" applyAlignment="1">
      <alignment/>
    </xf>
    <xf numFmtId="0" fontId="4" fillId="0" borderId="1" xfId="15" applyNumberFormat="1" applyFont="1" applyBorder="1" applyAlignment="1">
      <alignment wrapText="1"/>
    </xf>
    <xf numFmtId="0" fontId="7" fillId="0" borderId="5" xfId="15" applyNumberFormat="1" applyFont="1" applyBorder="1" applyAlignment="1">
      <alignment/>
    </xf>
    <xf numFmtId="164" fontId="4" fillId="0" borderId="1" xfId="15" applyNumberFormat="1" applyFont="1" applyBorder="1" applyAlignment="1">
      <alignment/>
    </xf>
    <xf numFmtId="0" fontId="4" fillId="0" borderId="14" xfId="15" applyNumberFormat="1" applyFont="1" applyBorder="1" applyAlignment="1">
      <alignment/>
    </xf>
    <xf numFmtId="164" fontId="4" fillId="0" borderId="2" xfId="15" applyNumberFormat="1" applyFont="1" applyFill="1" applyBorder="1" applyAlignment="1">
      <alignment horizontal="center"/>
    </xf>
    <xf numFmtId="0" fontId="4" fillId="0" borderId="1" xfId="15" applyNumberFormat="1" applyFont="1" applyBorder="1" applyAlignment="1">
      <alignment horizontal="left"/>
    </xf>
    <xf numFmtId="37" fontId="4" fillId="0" borderId="3" xfId="22" applyFont="1" applyFill="1" applyBorder="1" applyAlignment="1">
      <alignment horizontal="left"/>
      <protection/>
    </xf>
    <xf numFmtId="164" fontId="4" fillId="0" borderId="3" xfId="15" applyNumberFormat="1" applyFont="1" applyFill="1" applyBorder="1" applyAlignment="1">
      <alignment/>
    </xf>
    <xf numFmtId="164" fontId="4" fillId="0" borderId="16" xfId="15" applyNumberFormat="1" applyFont="1" applyFill="1" applyBorder="1" applyAlignment="1">
      <alignment horizontal="center"/>
    </xf>
    <xf numFmtId="164" fontId="4" fillId="0" borderId="16" xfId="15" applyNumberFormat="1" applyFont="1" applyFill="1" applyBorder="1" applyAlignment="1">
      <alignment/>
    </xf>
    <xf numFmtId="164" fontId="4" fillId="0" borderId="17" xfId="15" applyNumberFormat="1" applyFont="1" applyBorder="1" applyAlignment="1">
      <alignment/>
    </xf>
    <xf numFmtId="37" fontId="7" fillId="0" borderId="13" xfId="22" applyFont="1" applyFill="1" applyBorder="1" applyAlignment="1">
      <alignment horizontal="left"/>
      <protection/>
    </xf>
    <xf numFmtId="164" fontId="7" fillId="0" borderId="13" xfId="15" applyNumberFormat="1" applyFont="1" applyFill="1" applyBorder="1" applyAlignment="1">
      <alignment/>
    </xf>
    <xf numFmtId="0" fontId="4" fillId="0" borderId="13" xfId="15" applyNumberFormat="1" applyFont="1" applyBorder="1" applyAlignment="1">
      <alignment/>
    </xf>
    <xf numFmtId="164" fontId="4" fillId="3" borderId="5" xfId="15" applyNumberFormat="1" applyFont="1" applyFill="1" applyBorder="1" applyAlignment="1" quotePrefix="1">
      <alignment/>
    </xf>
    <xf numFmtId="164" fontId="4" fillId="0" borderId="7" xfId="15" applyNumberFormat="1" applyFont="1" applyFill="1" applyBorder="1" applyAlignment="1">
      <alignment/>
    </xf>
    <xf numFmtId="164" fontId="4" fillId="3" borderId="7" xfId="15" applyNumberFormat="1" applyFont="1" applyFill="1" applyBorder="1" applyAlignment="1">
      <alignment/>
    </xf>
    <xf numFmtId="164" fontId="4" fillId="0" borderId="5" xfId="15" applyNumberFormat="1" applyFont="1" applyBorder="1" applyAlignment="1">
      <alignment/>
    </xf>
    <xf numFmtId="164" fontId="4" fillId="0" borderId="1" xfId="15" applyNumberFormat="1" applyFont="1" applyFill="1" applyBorder="1" applyAlignment="1" quotePrefix="1">
      <alignment/>
    </xf>
    <xf numFmtId="164" fontId="4" fillId="0" borderId="18" xfId="15" applyNumberFormat="1" applyFont="1" applyBorder="1" applyAlignment="1">
      <alignment/>
    </xf>
    <xf numFmtId="164" fontId="4" fillId="0" borderId="13" xfId="15" applyNumberFormat="1" applyFont="1" applyBorder="1" applyAlignment="1">
      <alignment/>
    </xf>
    <xf numFmtId="164" fontId="4" fillId="0" borderId="5" xfId="15" applyNumberFormat="1" applyFont="1" applyFill="1" applyBorder="1" applyAlignment="1" quotePrefix="1">
      <alignment/>
    </xf>
    <xf numFmtId="164" fontId="4" fillId="0" borderId="7" xfId="15" applyNumberFormat="1" applyFont="1" applyFill="1" applyBorder="1" applyAlignment="1" quotePrefix="1">
      <alignment/>
    </xf>
    <xf numFmtId="164" fontId="4" fillId="0" borderId="10" xfId="15" applyNumberFormat="1" applyFont="1" applyBorder="1" applyAlignment="1">
      <alignment/>
    </xf>
    <xf numFmtId="164" fontId="4" fillId="0" borderId="14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13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19" xfId="15" applyNumberFormat="1" applyFont="1" applyBorder="1" applyAlignment="1">
      <alignment/>
    </xf>
    <xf numFmtId="37" fontId="7" fillId="0" borderId="20" xfId="22" applyFont="1" applyFill="1" applyBorder="1" applyAlignment="1" quotePrefix="1">
      <alignment horizontal="left"/>
      <protection/>
    </xf>
    <xf numFmtId="164" fontId="4" fillId="0" borderId="5" xfId="15" applyNumberFormat="1" applyFont="1" applyFill="1" applyBorder="1" applyAlignment="1">
      <alignment/>
    </xf>
    <xf numFmtId="164" fontId="4" fillId="0" borderId="13" xfId="15" applyNumberFormat="1" applyFont="1" applyBorder="1" applyAlignment="1">
      <alignment horizontal="right"/>
    </xf>
    <xf numFmtId="37" fontId="7" fillId="0" borderId="0" xfId="22" applyFont="1" applyAlignment="1">
      <alignment horizontal="left"/>
      <protection/>
    </xf>
    <xf numFmtId="37" fontId="4" fillId="0" borderId="0" xfId="22" applyFont="1" applyBorder="1">
      <alignment/>
      <protection/>
    </xf>
    <xf numFmtId="37" fontId="7" fillId="0" borderId="0" xfId="22" applyFont="1" applyBorder="1">
      <alignment/>
      <protection/>
    </xf>
    <xf numFmtId="0" fontId="4" fillId="0" borderId="0" xfId="21" applyFont="1">
      <alignment/>
      <protection/>
    </xf>
    <xf numFmtId="0" fontId="12" fillId="0" borderId="0" xfId="21" applyFont="1">
      <alignment/>
      <protection/>
    </xf>
    <xf numFmtId="0" fontId="4" fillId="0" borderId="0" xfId="21" applyFont="1" applyBorder="1">
      <alignment/>
      <protection/>
    </xf>
    <xf numFmtId="37" fontId="7" fillId="0" borderId="0" xfId="22" applyFont="1" applyBorder="1" applyAlignment="1" quotePrefix="1">
      <alignment horizontal="left"/>
      <protection/>
    </xf>
    <xf numFmtId="37" fontId="12" fillId="0" borderId="0" xfId="22" applyFont="1" applyBorder="1" applyAlignment="1">
      <alignment horizontal="left"/>
      <protection/>
    </xf>
    <xf numFmtId="0" fontId="7" fillId="0" borderId="0" xfId="21" applyFont="1" applyBorder="1" applyAlignment="1" quotePrefix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37" fontId="3" fillId="0" borderId="0" xfId="22" applyFont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_AIRPLAN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workbookViewId="0" topLeftCell="A1">
      <selection activeCell="A3" sqref="A3"/>
    </sheetView>
  </sheetViews>
  <sheetFormatPr defaultColWidth="9.140625" defaultRowHeight="12.75"/>
  <cols>
    <col min="1" max="1" width="33.421875" style="0" customWidth="1"/>
    <col min="2" max="2" width="14.421875" style="0" customWidth="1"/>
    <col min="3" max="3" width="13.57421875" style="0" bestFit="1" customWidth="1"/>
    <col min="4" max="4" width="14.57421875" style="0" customWidth="1"/>
    <col min="5" max="5" width="13.57421875" style="0" bestFit="1" customWidth="1"/>
    <col min="6" max="6" width="14.28125" style="0" customWidth="1"/>
    <col min="7" max="7" width="36.57421875" style="0" customWidth="1"/>
  </cols>
  <sheetData>
    <row r="1" spans="1:7" ht="20.25">
      <c r="A1" s="1"/>
      <c r="B1" s="2"/>
      <c r="C1" s="2"/>
      <c r="D1" s="2"/>
      <c r="E1" s="2"/>
      <c r="F1" s="2"/>
      <c r="G1" s="2"/>
    </row>
    <row r="2" spans="1:7" ht="18.75">
      <c r="A2" s="85" t="s">
        <v>49</v>
      </c>
      <c r="B2" s="85"/>
      <c r="C2" s="85"/>
      <c r="D2" s="85"/>
      <c r="E2" s="85"/>
      <c r="F2" s="85"/>
      <c r="G2" s="85"/>
    </row>
    <row r="3" spans="1:7" ht="15">
      <c r="A3" s="8" t="s">
        <v>0</v>
      </c>
      <c r="B3" s="9"/>
      <c r="C3" s="9"/>
      <c r="D3" s="9"/>
      <c r="E3" s="9"/>
      <c r="F3" s="9"/>
      <c r="G3" s="9"/>
    </row>
    <row r="4" spans="1:7" ht="15">
      <c r="A4" s="8" t="s">
        <v>1</v>
      </c>
      <c r="B4" s="10"/>
      <c r="C4" s="10"/>
      <c r="D4" s="10"/>
      <c r="E4" s="10"/>
      <c r="F4" s="10"/>
      <c r="G4" s="11" t="s">
        <v>35</v>
      </c>
    </row>
    <row r="5" spans="1:7" ht="15">
      <c r="A5" s="8" t="s">
        <v>2</v>
      </c>
      <c r="B5" s="10"/>
      <c r="C5" s="10"/>
      <c r="D5" s="10"/>
      <c r="E5" s="10"/>
      <c r="F5" s="12"/>
      <c r="G5" s="11" t="s">
        <v>36</v>
      </c>
    </row>
    <row r="6" spans="1:7" ht="15">
      <c r="A6" s="13"/>
      <c r="B6" s="14"/>
      <c r="C6" s="15"/>
      <c r="D6" s="16"/>
      <c r="E6" s="17"/>
      <c r="F6" s="18"/>
      <c r="G6" s="19"/>
    </row>
    <row r="7" spans="1:7" ht="42.75">
      <c r="A7" s="20" t="s">
        <v>3</v>
      </c>
      <c r="B7" s="21" t="s">
        <v>41</v>
      </c>
      <c r="C7" s="22" t="s">
        <v>42</v>
      </c>
      <c r="D7" s="23" t="s">
        <v>4</v>
      </c>
      <c r="E7" s="24" t="s">
        <v>5</v>
      </c>
      <c r="F7" s="25" t="s">
        <v>6</v>
      </c>
      <c r="G7" s="26" t="s">
        <v>7</v>
      </c>
    </row>
    <row r="8" spans="1:7" ht="15">
      <c r="A8" s="27" t="s">
        <v>8</v>
      </c>
      <c r="B8" s="28">
        <v>852657</v>
      </c>
      <c r="C8" s="29">
        <v>746224</v>
      </c>
      <c r="D8" s="29">
        <f>B31</f>
        <v>622665</v>
      </c>
      <c r="E8" s="30">
        <f>B31</f>
        <v>622665</v>
      </c>
      <c r="F8" s="31">
        <f>+E8-C8</f>
        <v>-123559</v>
      </c>
      <c r="G8" s="32"/>
    </row>
    <row r="9" spans="1:7" ht="15">
      <c r="A9" s="33" t="s">
        <v>9</v>
      </c>
      <c r="B9" s="4"/>
      <c r="C9" s="5"/>
      <c r="D9" s="5"/>
      <c r="E9" s="34"/>
      <c r="F9" s="35"/>
      <c r="G9" s="34"/>
    </row>
    <row r="10" spans="1:7" ht="30">
      <c r="A10" s="3" t="s">
        <v>10</v>
      </c>
      <c r="B10" s="4">
        <v>19682540</v>
      </c>
      <c r="C10" s="5">
        <v>19929688</v>
      </c>
      <c r="D10" s="5">
        <f>C10</f>
        <v>19929688</v>
      </c>
      <c r="E10" s="5">
        <f>19400000+121920</f>
        <v>19521920</v>
      </c>
      <c r="F10" s="31">
        <f>+E10-C10</f>
        <v>-407768</v>
      </c>
      <c r="G10" s="36" t="s">
        <v>11</v>
      </c>
    </row>
    <row r="11" spans="1:7" ht="15">
      <c r="A11" s="3" t="s">
        <v>12</v>
      </c>
      <c r="B11" s="4">
        <v>413366</v>
      </c>
      <c r="C11" s="5">
        <v>160947</v>
      </c>
      <c r="D11" s="5">
        <f>C11</f>
        <v>160947</v>
      </c>
      <c r="E11" s="5">
        <f>D11</f>
        <v>160947</v>
      </c>
      <c r="F11" s="31">
        <f>+E11-C11</f>
        <v>0</v>
      </c>
      <c r="G11" s="37"/>
    </row>
    <row r="12" spans="1:7" ht="30">
      <c r="A12" s="3" t="s">
        <v>13</v>
      </c>
      <c r="B12" s="4">
        <v>2531652</v>
      </c>
      <c r="C12" s="5">
        <v>2700906</v>
      </c>
      <c r="D12" s="5">
        <f>C12</f>
        <v>2700906</v>
      </c>
      <c r="E12" s="5">
        <f>2689510+144600</f>
        <v>2834110</v>
      </c>
      <c r="F12" s="31">
        <f>+E12-C12</f>
        <v>133204</v>
      </c>
      <c r="G12" s="38" t="s">
        <v>37</v>
      </c>
    </row>
    <row r="13" spans="1:7" ht="15">
      <c r="A13" s="3"/>
      <c r="B13" s="4"/>
      <c r="C13" s="5"/>
      <c r="D13" s="5"/>
      <c r="E13" s="5"/>
      <c r="F13" s="31">
        <f>+E13-C13</f>
        <v>0</v>
      </c>
      <c r="G13" s="37"/>
    </row>
    <row r="14" spans="1:7" ht="14.25">
      <c r="A14" s="27" t="s">
        <v>14</v>
      </c>
      <c r="B14" s="28">
        <f>SUM(B9:B13)</f>
        <v>22627558</v>
      </c>
      <c r="C14" s="28">
        <f>SUM(C10:C13)</f>
        <v>22791541</v>
      </c>
      <c r="D14" s="28">
        <f>SUM(D10:D13)</f>
        <v>22791541</v>
      </c>
      <c r="E14" s="28">
        <f>SUM(E10:E13)</f>
        <v>22516977</v>
      </c>
      <c r="F14" s="28">
        <f>SUM(F10:F13)</f>
        <v>-274564</v>
      </c>
      <c r="G14" s="39"/>
    </row>
    <row r="15" spans="1:7" ht="15">
      <c r="A15" s="33" t="s">
        <v>15</v>
      </c>
      <c r="B15" s="4"/>
      <c r="C15" s="5"/>
      <c r="D15" s="5"/>
      <c r="E15" s="40"/>
      <c r="F15" s="31"/>
      <c r="G15" s="41"/>
    </row>
    <row r="16" spans="1:7" ht="15">
      <c r="A16" s="3" t="s">
        <v>16</v>
      </c>
      <c r="B16" s="4">
        <v>-17563808</v>
      </c>
      <c r="C16" s="5">
        <v>-17596737</v>
      </c>
      <c r="D16" s="5">
        <f>C16</f>
        <v>-17596737</v>
      </c>
      <c r="E16" s="5">
        <v>-17396737</v>
      </c>
      <c r="F16" s="31">
        <f aca="true" t="shared" si="0" ref="F16:F26">+E16-C16</f>
        <v>200000</v>
      </c>
      <c r="G16" s="38" t="s">
        <v>17</v>
      </c>
    </row>
    <row r="17" spans="1:7" ht="15">
      <c r="A17" s="3" t="s">
        <v>18</v>
      </c>
      <c r="B17" s="4">
        <v>-3609390</v>
      </c>
      <c r="C17" s="5">
        <v>-3767190</v>
      </c>
      <c r="D17" s="5">
        <v>-3767190</v>
      </c>
      <c r="E17" s="5">
        <f>D17</f>
        <v>-3767190</v>
      </c>
      <c r="F17" s="31">
        <f t="shared" si="0"/>
        <v>0</v>
      </c>
      <c r="G17" s="38"/>
    </row>
    <row r="18" spans="1:7" ht="15">
      <c r="A18" s="3" t="s">
        <v>19</v>
      </c>
      <c r="B18" s="4">
        <v>-1684352</v>
      </c>
      <c r="C18" s="5">
        <v>-1683925</v>
      </c>
      <c r="D18" s="5">
        <v>-1683925</v>
      </c>
      <c r="E18" s="5">
        <f>D18</f>
        <v>-1683925</v>
      </c>
      <c r="F18" s="31">
        <f t="shared" si="0"/>
        <v>0</v>
      </c>
      <c r="G18" s="38"/>
    </row>
    <row r="19" spans="1:7" ht="15">
      <c r="A19" s="3" t="s">
        <v>20</v>
      </c>
      <c r="B19" s="4"/>
      <c r="C19" s="42"/>
      <c r="D19" s="5"/>
      <c r="E19" s="5">
        <v>-125302</v>
      </c>
      <c r="F19" s="31">
        <f t="shared" si="0"/>
        <v>-125302</v>
      </c>
      <c r="G19" s="38" t="s">
        <v>21</v>
      </c>
    </row>
    <row r="20" spans="1:7" ht="18">
      <c r="A20" s="3" t="s">
        <v>43</v>
      </c>
      <c r="B20" s="4"/>
      <c r="C20" s="42"/>
      <c r="D20" s="5"/>
      <c r="E20" s="5">
        <f>B34</f>
        <v>-340360</v>
      </c>
      <c r="F20" s="31">
        <f>+E20-C20</f>
        <v>-340360</v>
      </c>
      <c r="G20" s="37" t="s">
        <v>21</v>
      </c>
    </row>
    <row r="21" spans="1:7" ht="30">
      <c r="A21" s="3" t="s">
        <v>44</v>
      </c>
      <c r="B21" s="4"/>
      <c r="C21" s="42"/>
      <c r="D21" s="5"/>
      <c r="E21" s="5">
        <v>-10879</v>
      </c>
      <c r="F21" s="31">
        <f t="shared" si="0"/>
        <v>-10879</v>
      </c>
      <c r="G21" s="36" t="s">
        <v>38</v>
      </c>
    </row>
    <row r="22" spans="1:7" ht="18">
      <c r="A22" s="3" t="s">
        <v>45</v>
      </c>
      <c r="B22" s="4"/>
      <c r="C22" s="42"/>
      <c r="D22" s="5"/>
      <c r="E22" s="5">
        <v>550000</v>
      </c>
      <c r="F22" s="31">
        <f t="shared" si="0"/>
        <v>550000</v>
      </c>
      <c r="G22" s="43" t="s">
        <v>39</v>
      </c>
    </row>
    <row r="23" spans="1:7" ht="15">
      <c r="A23" s="3" t="s">
        <v>40</v>
      </c>
      <c r="B23" s="4"/>
      <c r="C23" s="42"/>
      <c r="D23" s="5"/>
      <c r="E23" s="5">
        <v>-144600</v>
      </c>
      <c r="F23" s="31">
        <f t="shared" si="0"/>
        <v>-144600</v>
      </c>
      <c r="G23" s="43" t="s">
        <v>22</v>
      </c>
    </row>
    <row r="24" spans="1:7" ht="15">
      <c r="A24" s="44"/>
      <c r="B24" s="45"/>
      <c r="C24" s="46"/>
      <c r="D24" s="47"/>
      <c r="E24" s="47"/>
      <c r="F24" s="48"/>
      <c r="G24" s="7"/>
    </row>
    <row r="25" spans="1:7" ht="15">
      <c r="A25" s="49" t="s">
        <v>23</v>
      </c>
      <c r="B25" s="50">
        <f>SUM(B16:B22)</f>
        <v>-22857550</v>
      </c>
      <c r="C25" s="50">
        <f>SUM(C16:C19)</f>
        <v>-23047852</v>
      </c>
      <c r="D25" s="50">
        <f>SUM(D16:D22)</f>
        <v>-23047852</v>
      </c>
      <c r="E25" s="50">
        <f>SUM(E16:E23)</f>
        <v>-22918993</v>
      </c>
      <c r="F25" s="32">
        <f t="shared" si="0"/>
        <v>128859</v>
      </c>
      <c r="G25" s="51"/>
    </row>
    <row r="26" spans="1:7" ht="15">
      <c r="A26" s="27" t="s">
        <v>24</v>
      </c>
      <c r="B26" s="52"/>
      <c r="C26" s="53">
        <v>186606</v>
      </c>
      <c r="D26" s="53">
        <v>200000</v>
      </c>
      <c r="E26" s="54"/>
      <c r="F26" s="32">
        <f t="shared" si="0"/>
        <v>-186606</v>
      </c>
      <c r="G26" s="55"/>
    </row>
    <row r="27" spans="1:7" ht="15">
      <c r="A27" s="33" t="s">
        <v>25</v>
      </c>
      <c r="B27" s="56"/>
      <c r="C27" s="4"/>
      <c r="D27" s="4"/>
      <c r="E27" s="4"/>
      <c r="F27" s="34"/>
      <c r="G27" s="57"/>
    </row>
    <row r="28" spans="1:7" ht="15">
      <c r="A28" s="33"/>
      <c r="B28" s="56"/>
      <c r="C28" s="4"/>
      <c r="D28" s="4"/>
      <c r="E28" s="4"/>
      <c r="F28" s="40">
        <f>+E28-C28</f>
        <v>0</v>
      </c>
      <c r="G28" s="57"/>
    </row>
    <row r="29" spans="1:7" ht="15">
      <c r="A29" s="33"/>
      <c r="B29" s="56"/>
      <c r="C29" s="4"/>
      <c r="D29" s="4"/>
      <c r="E29" s="4"/>
      <c r="F29" s="40">
        <f>+E29-C29</f>
        <v>0</v>
      </c>
      <c r="G29" s="57"/>
    </row>
    <row r="30" spans="1:7" ht="15">
      <c r="A30" s="33" t="s">
        <v>26</v>
      </c>
      <c r="B30" s="56">
        <f>SUM(B28:B29)</f>
        <v>0</v>
      </c>
      <c r="C30" s="56">
        <f>SUM(C28:C29)</f>
        <v>0</v>
      </c>
      <c r="D30" s="56">
        <f>SUM(D28:D29)</f>
        <v>0</v>
      </c>
      <c r="E30" s="56">
        <f>SUM(E28:E29)</f>
        <v>0</v>
      </c>
      <c r="F30" s="58"/>
      <c r="G30" s="57"/>
    </row>
    <row r="31" spans="1:7" ht="15">
      <c r="A31" s="27" t="s">
        <v>27</v>
      </c>
      <c r="B31" s="59">
        <f>B8+B14+B25+B30</f>
        <v>622665</v>
      </c>
      <c r="C31" s="60">
        <f>+C8+C14+C25+C26</f>
        <v>676519</v>
      </c>
      <c r="D31" s="60">
        <f>+D8+D14+D25+D26</f>
        <v>566354</v>
      </c>
      <c r="E31" s="60">
        <f>+E8+E14+E25+E26</f>
        <v>220649</v>
      </c>
      <c r="F31" s="61">
        <f>E31-C31</f>
        <v>-455870</v>
      </c>
      <c r="G31" s="55"/>
    </row>
    <row r="32" spans="1:7" ht="15">
      <c r="A32" s="33" t="s">
        <v>28</v>
      </c>
      <c r="B32" s="4"/>
      <c r="C32" s="5"/>
      <c r="D32" s="5"/>
      <c r="E32" s="6"/>
      <c r="F32" s="62"/>
      <c r="G32" s="63"/>
    </row>
    <row r="33" spans="1:7" ht="15">
      <c r="A33" s="3" t="s">
        <v>29</v>
      </c>
      <c r="B33" s="4">
        <v>-125302</v>
      </c>
      <c r="C33" s="5"/>
      <c r="D33" s="5"/>
      <c r="E33" s="6">
        <f>+C33-D33</f>
        <v>0</v>
      </c>
      <c r="F33" s="31">
        <f>+E33-C33</f>
        <v>0</v>
      </c>
      <c r="G33" s="63"/>
    </row>
    <row r="34" spans="1:7" ht="15">
      <c r="A34" s="3" t="s">
        <v>30</v>
      </c>
      <c r="B34" s="4">
        <v>-340360</v>
      </c>
      <c r="C34" s="5"/>
      <c r="D34" s="5"/>
      <c r="E34" s="6"/>
      <c r="F34" s="31">
        <f>+E34-C34</f>
        <v>0</v>
      </c>
      <c r="G34" s="63"/>
    </row>
    <row r="35" spans="1:7" ht="15">
      <c r="A35" s="3"/>
      <c r="B35" s="4"/>
      <c r="C35" s="5"/>
      <c r="D35" s="5"/>
      <c r="E35" s="6"/>
      <c r="F35" s="31">
        <f>+E35-C35</f>
        <v>0</v>
      </c>
      <c r="G35" s="63"/>
    </row>
    <row r="36" spans="1:7" ht="15">
      <c r="A36" s="3"/>
      <c r="B36" s="4"/>
      <c r="C36" s="5"/>
      <c r="D36" s="5"/>
      <c r="E36" s="6"/>
      <c r="F36" s="31">
        <f>+E36-C36</f>
        <v>0</v>
      </c>
      <c r="G36" s="63"/>
    </row>
    <row r="37" spans="1:7" ht="15">
      <c r="A37" s="3"/>
      <c r="B37" s="4"/>
      <c r="C37" s="5"/>
      <c r="D37" s="5"/>
      <c r="E37" s="6"/>
      <c r="F37" s="31">
        <f>+E37-C37</f>
        <v>0</v>
      </c>
      <c r="G37" s="63"/>
    </row>
    <row r="38" spans="1:7" ht="14.25">
      <c r="A38" s="33" t="s">
        <v>31</v>
      </c>
      <c r="B38" s="64">
        <f>SUM(B32:B37)</f>
        <v>-465662</v>
      </c>
      <c r="C38" s="65">
        <f>SUM(C32:C37)</f>
        <v>0</v>
      </c>
      <c r="D38" s="65">
        <f>SUM(D32:D37)</f>
        <v>0</v>
      </c>
      <c r="E38" s="66">
        <f>SUM(E32:E37)</f>
        <v>0</v>
      </c>
      <c r="F38" s="67"/>
      <c r="G38" s="68"/>
    </row>
    <row r="39" spans="1:7" ht="15">
      <c r="A39" s="27" t="s">
        <v>32</v>
      </c>
      <c r="B39" s="28">
        <f>+B31+B38</f>
        <v>157003</v>
      </c>
      <c r="C39" s="29">
        <f>+C31+C38</f>
        <v>676519</v>
      </c>
      <c r="D39" s="29">
        <f>+D31+D38</f>
        <v>566354</v>
      </c>
      <c r="E39" s="29">
        <f>+E31+E38</f>
        <v>220649</v>
      </c>
      <c r="F39" s="69">
        <f>E39-C39</f>
        <v>-455870</v>
      </c>
      <c r="G39" s="40"/>
    </row>
    <row r="40" spans="1:7" ht="15.75" thickBot="1">
      <c r="A40" s="70" t="s">
        <v>33</v>
      </c>
      <c r="B40" s="71">
        <v>984127</v>
      </c>
      <c r="C40" s="53">
        <v>996484</v>
      </c>
      <c r="D40" s="53">
        <f>C40</f>
        <v>996484</v>
      </c>
      <c r="E40" s="53">
        <f>D40</f>
        <v>996484</v>
      </c>
      <c r="F40" s="55">
        <f>+E40-C40</f>
        <v>0</v>
      </c>
      <c r="G40" s="72"/>
    </row>
    <row r="41" spans="1:7" ht="15">
      <c r="A41" s="73" t="s">
        <v>34</v>
      </c>
      <c r="B41" s="74"/>
      <c r="C41" s="75"/>
      <c r="D41" s="74"/>
      <c r="E41" s="74"/>
      <c r="F41" s="76"/>
      <c r="G41" s="74"/>
    </row>
    <row r="42" spans="1:7" ht="18">
      <c r="A42" s="77" t="s">
        <v>46</v>
      </c>
      <c r="B42" s="78"/>
      <c r="C42" s="79"/>
      <c r="D42" s="78"/>
      <c r="E42" s="74"/>
      <c r="F42" s="74"/>
      <c r="G42" s="78"/>
    </row>
    <row r="43" spans="1:7" ht="18">
      <c r="A43" s="80" t="s">
        <v>47</v>
      </c>
      <c r="B43" s="78"/>
      <c r="C43" s="81"/>
      <c r="D43" s="78"/>
      <c r="E43" s="74"/>
      <c r="F43" s="74"/>
      <c r="G43" s="78"/>
    </row>
    <row r="44" spans="1:7" ht="18">
      <c r="A44" s="80" t="s">
        <v>48</v>
      </c>
      <c r="B44" s="82"/>
      <c r="C44" s="83"/>
      <c r="D44" s="82"/>
      <c r="E44" s="82"/>
      <c r="F44" s="82"/>
      <c r="G44" s="84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James Walsh</cp:lastModifiedBy>
  <cp:lastPrinted>2010-11-02T00:10:43Z</cp:lastPrinted>
  <dcterms:created xsi:type="dcterms:W3CDTF">2010-10-18T23:18:03Z</dcterms:created>
  <dcterms:modified xsi:type="dcterms:W3CDTF">2010-11-02T00:13:26Z</dcterms:modified>
  <cp:category/>
  <cp:version/>
  <cp:contentType/>
  <cp:contentStatus/>
</cp:coreProperties>
</file>