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340" windowHeight="6285" activeTab="2"/>
  </bookViews>
  <sheets>
    <sheet name="Attachment A" sheetId="1" r:id="rId1"/>
    <sheet name="Attachment C" sheetId="2" r:id="rId2"/>
    <sheet name="Attachment B" sheetId="3" r:id="rId3"/>
  </sheets>
  <definedNames>
    <definedName name="_xlnm.Print_Area" localSheetId="0">'Attachment A'!$A$1:$J$89</definedName>
    <definedName name="_xlnm.Print_Area" localSheetId="1">'Attachment C'!$A$1:$F$76</definedName>
    <definedName name="_xlnm.Print_Titles" localSheetId="0">'Attachment A'!$3:$4</definedName>
    <definedName name="_xlnm.Print_Titles" localSheetId="1">'Attachment C'!$1:$1</definedName>
  </definedNames>
  <calcPr fullCalcOnLoad="1"/>
</workbook>
</file>

<file path=xl/sharedStrings.xml><?xml version="1.0" encoding="utf-8"?>
<sst xmlns="http://schemas.openxmlformats.org/spreadsheetml/2006/main" count="292" uniqueCount="192">
  <si>
    <t>Attachment I</t>
  </si>
  <si>
    <t xml:space="preserve">Fund </t>
  </si>
  <si>
    <t>Project</t>
  </si>
  <si>
    <t xml:space="preserve">Description </t>
  </si>
  <si>
    <t>Total</t>
  </si>
  <si>
    <t>2002-2007</t>
  </si>
  <si>
    <t>Farm Management Plan</t>
  </si>
  <si>
    <t>3160 Total</t>
  </si>
  <si>
    <t>1G1798</t>
  </si>
  <si>
    <t>Lower Green APD</t>
  </si>
  <si>
    <t>Ames Lake Purchase</t>
  </si>
  <si>
    <t>3402 Total</t>
  </si>
  <si>
    <t>2C1406</t>
  </si>
  <si>
    <t>Westhill MLK Beacon</t>
  </si>
  <si>
    <t>0B1405</t>
  </si>
  <si>
    <t>Westhill Drainage</t>
  </si>
  <si>
    <t>0A0107</t>
  </si>
  <si>
    <t>KCD Snoqualmie</t>
  </si>
  <si>
    <t>0A0108</t>
  </si>
  <si>
    <t>KCD Cedar/LK Wa</t>
  </si>
  <si>
    <t>0A0109</t>
  </si>
  <si>
    <t>KCD Green</t>
  </si>
  <si>
    <t>0A1798</t>
  </si>
  <si>
    <t>SHRP (SHRP)</t>
  </si>
  <si>
    <t>Ames Lake</t>
  </si>
  <si>
    <t>Moss Lake</t>
  </si>
  <si>
    <t xml:space="preserve">Parks Acquisition </t>
  </si>
  <si>
    <t>Parks Recreation and Open Space</t>
  </si>
  <si>
    <t>SWM CIP Non Bond Sub-fund</t>
  </si>
  <si>
    <t>Open Space Non County Bond Projects</t>
  </si>
  <si>
    <t>0Z1788</t>
  </si>
  <si>
    <t>Rock Creek</t>
  </si>
  <si>
    <t>3522 Total</t>
  </si>
  <si>
    <t>Open Space Auburn</t>
  </si>
  <si>
    <t>White River/Lakeland</t>
  </si>
  <si>
    <t>3541 Total</t>
  </si>
  <si>
    <t>Open Space Des Moines</t>
  </si>
  <si>
    <t>Des Moines Cr Tr</t>
  </si>
  <si>
    <t>3545 Total</t>
  </si>
  <si>
    <t>Open Space Sea Tac</t>
  </si>
  <si>
    <t>North Sea Tac Park</t>
  </si>
  <si>
    <t>3558 Total</t>
  </si>
  <si>
    <t>Farmland Preservation 96 Bond</t>
  </si>
  <si>
    <t xml:space="preserve"> </t>
  </si>
  <si>
    <t>3841 Total</t>
  </si>
  <si>
    <t>Agriculture</t>
  </si>
  <si>
    <t>Sammamish Valley APD</t>
  </si>
  <si>
    <t>3840 Total</t>
  </si>
  <si>
    <t xml:space="preserve">KCD WRIA 7 Forum </t>
  </si>
  <si>
    <t>1% For Arts Sub-fund</t>
  </si>
  <si>
    <t>RJC Art</t>
  </si>
  <si>
    <t>3201 Total</t>
  </si>
  <si>
    <t>Airport Construction</t>
  </si>
  <si>
    <t>001374</t>
  </si>
  <si>
    <t>001378</t>
  </si>
  <si>
    <t>001477</t>
  </si>
  <si>
    <t>001380</t>
  </si>
  <si>
    <t>001375</t>
  </si>
  <si>
    <t>001379</t>
  </si>
  <si>
    <t>Noise Program Part 150 Implementation</t>
  </si>
  <si>
    <t>Airport Bond Debt Interest Payment</t>
  </si>
  <si>
    <t>Bond Debt Service</t>
  </si>
  <si>
    <t>001382</t>
  </si>
  <si>
    <t>3380 Total</t>
  </si>
  <si>
    <t>Project #</t>
  </si>
  <si>
    <t>Amount</t>
  </si>
  <si>
    <t xml:space="preserve">Funding </t>
  </si>
  <si>
    <t>Comments</t>
  </si>
  <si>
    <t>Fund Balance</t>
  </si>
  <si>
    <t>Corrects project numbers erroneously assigned in 2002 budget.</t>
  </si>
  <si>
    <t>Grants</t>
  </si>
  <si>
    <t>Provides additional authority to match grant award</t>
  </si>
  <si>
    <t>Cedar Legacy Opportunity Grant</t>
  </si>
  <si>
    <t>Private Contribution</t>
  </si>
  <si>
    <t>Purchase of IAW Rock Creek Vision</t>
  </si>
  <si>
    <t>Supports the North Sea Tac Park project</t>
  </si>
  <si>
    <t>Completes the Ames Lake purchase</t>
  </si>
  <si>
    <t>Attachment II</t>
  </si>
  <si>
    <t>Adopted Ordinance 14265, Section 121:Wastewater Treatment Capital Improvement Program</t>
  </si>
  <si>
    <t>Adopted Ordinance 14265, Section 119: General Capital Improvement Program</t>
  </si>
  <si>
    <t>Wastewater Treatment</t>
  </si>
  <si>
    <t>4616 Total</t>
  </si>
  <si>
    <t>Transit</t>
  </si>
  <si>
    <t>Public Transportation</t>
  </si>
  <si>
    <t>3641 Total</t>
  </si>
  <si>
    <t>Noise Program Part 161 Study</t>
  </si>
  <si>
    <t>Provides partial funding for the County's Oracle financial system (IBIS) upgrade</t>
  </si>
  <si>
    <t>Appropriation provides for the Oracle financial system (IBIS) upgrade</t>
  </si>
  <si>
    <t>Items #</t>
  </si>
  <si>
    <t>Facilities Inspection and Assessment</t>
  </si>
  <si>
    <t>Runway Overlay</t>
  </si>
  <si>
    <t>001294</t>
  </si>
  <si>
    <t>A00525</t>
  </si>
  <si>
    <t>A00204</t>
  </si>
  <si>
    <t>Information Systems Preservation</t>
  </si>
  <si>
    <t xml:space="preserve">Corrects drainage problem in the Westhill community.  </t>
  </si>
  <si>
    <t>The Westhill Beacon project will not be constructed and will allow the funds to be used for a variety of projects</t>
  </si>
  <si>
    <t>King Conservation Dist. Grant</t>
  </si>
  <si>
    <t>Supports restoration work currently underway on the Chinook Bend Natural Area.  This property was donated by the Nestle Corp. for salmon habitat preservation and restoration.</t>
  </si>
  <si>
    <t>Provides funds for the Cedar River Opportunity Fund.  The intent of the fund is provide funds for restoration floodplain buyouts and match for other funds</t>
  </si>
  <si>
    <t>King Conservation Dist.Grant</t>
  </si>
  <si>
    <t>This grant will provide the local match for the first year of a multi-year project in partnership with the U.S. Army Corps of Engineers and the local jurisdictions WRIA 9.  The project will begin the pre-construction engineering, design, and technical study work necessary for permitting and construction of the first 20 phase I projects of the Green/Duwamish Ecosystem Restoration Projects.</t>
  </si>
  <si>
    <t>Provides for the O'Hanley Small Habitat restoration project in the Rural Small Habitat Restoration Program.  The project will enhance fish and wildlife habitat.</t>
  </si>
  <si>
    <t>A transfer of funds  from operating to capital, creating a facilities inspection and maintenance program from existing funds.</t>
  </si>
  <si>
    <t>Transfer from agency operating budget</t>
  </si>
  <si>
    <t>Purchase of Open Space Habitat properties, including Ames Lake.</t>
  </si>
  <si>
    <t>Purchase of Open Space Habitat properties, including Moss Lake.</t>
  </si>
  <si>
    <t>Reallocation of funds to the Oracle Financial System Upgrade project.</t>
  </si>
  <si>
    <t>Provides funding needed to close on a farmland acquisition in the Lower Green River Valley Agriculture Production District.</t>
  </si>
  <si>
    <t>Z11343</t>
  </si>
  <si>
    <t>Jones Bend Reach - Cedar River</t>
  </si>
  <si>
    <t>Z11344</t>
  </si>
  <si>
    <t>Cold Creek Natural Area</t>
  </si>
  <si>
    <t>Z11345</t>
  </si>
  <si>
    <t>Carey Creek Reach - Issaquah</t>
  </si>
  <si>
    <t>Z11284</t>
  </si>
  <si>
    <t>Middle Green River - Kanasket</t>
  </si>
  <si>
    <t>Z11293</t>
  </si>
  <si>
    <t xml:space="preserve">Middle Green River   </t>
  </si>
  <si>
    <t>Cold Creek Natural Areas</t>
  </si>
  <si>
    <t>Middle Green River Kanasket</t>
  </si>
  <si>
    <t>Conservation Futures/Salmon Recovery Funds/King Conservation District/SWM CIP</t>
  </si>
  <si>
    <t>These requests adds appropriation authority to the Open Space Non-Bond fund for the Washington State Salmon Board recovery grants, awarded last month.  These requests will provide appropriation for those projects that have identified matching revenue sources.  There are five separate grants, each set up as its own project as shown below.</t>
  </si>
  <si>
    <t>REET II</t>
  </si>
  <si>
    <t>Removes project cancellation to reflect 2002 project charges previously overlooked during budget process</t>
  </si>
  <si>
    <t>Returned to fund balance for use in the following project</t>
  </si>
  <si>
    <t>Project Cancellation (see above)</t>
  </si>
  <si>
    <t>Net zero effect (see below)</t>
  </si>
  <si>
    <t>Interest Earnings/Fund Balance</t>
  </si>
  <si>
    <t>Provides funding for Auburn's White River/Lakeland Hills project.  Appropriation appropriates remaining balance in fund and will allow closure of fund after final expenditure has been made.</t>
  </si>
  <si>
    <t>See next project</t>
  </si>
  <si>
    <t>Fund Balance - Fund 3840</t>
  </si>
  <si>
    <t>Fund Balance - Fund 3841</t>
  </si>
  <si>
    <t>Cancellation to fund following project</t>
  </si>
  <si>
    <t>Fund balance made available by cancellation listed above.</t>
  </si>
  <si>
    <t xml:space="preserve">                          Total Appropriation</t>
  </si>
  <si>
    <t>FSRP budget re-directed to Oracle upgrade.</t>
  </si>
  <si>
    <t>These requests adds appropriation authority to the Open Space Non-Bond fund for the Washington State Salmon Board recovery grants, awarded last month.  These requests will provide appropriation for those projects that have identified matching revenue sources.  There are five separate grants, each set up as its own project.</t>
  </si>
  <si>
    <t>Net zero effect (see above)</t>
  </si>
  <si>
    <t>FEMA</t>
  </si>
  <si>
    <t>FEMA funding for the art works that were damaged during the February earthquake.</t>
  </si>
  <si>
    <t>Wastwater Treatment Division - Financial Services Replacement Project</t>
  </si>
  <si>
    <t>Open Space County Projects</t>
  </si>
  <si>
    <t>3521 Total</t>
  </si>
  <si>
    <r>
      <t>a)</t>
    </r>
    <r>
      <rPr>
        <sz val="10"/>
        <rFont val="Arial"/>
        <family val="0"/>
      </rPr>
      <t xml:space="preserve"> Wastewater Treatment Fund - $1,107,300</t>
    </r>
    <r>
      <rPr>
        <b/>
        <sz val="10"/>
        <rFont val="Arial"/>
        <family val="2"/>
      </rPr>
      <t xml:space="preserve"> b)</t>
    </r>
    <r>
      <rPr>
        <sz val="10"/>
        <rFont val="Arial"/>
        <family val="0"/>
      </rPr>
      <t xml:space="preserve"> Transit Fund Balance - $2,583,000 </t>
    </r>
    <r>
      <rPr>
        <b/>
        <sz val="10"/>
        <rFont val="Arial"/>
        <family val="2"/>
      </rPr>
      <t>c)</t>
    </r>
    <r>
      <rPr>
        <sz val="10"/>
        <rFont val="Arial"/>
        <family val="0"/>
      </rPr>
      <t xml:space="preserve"> Transit Project Reappropriation  - $275,000</t>
    </r>
  </si>
  <si>
    <t>3160 Parks Recreation and Open Space Fund</t>
  </si>
  <si>
    <t>3292 SWM CIP Non Bond Sub-fund</t>
  </si>
  <si>
    <t>3380 Airport Construction Fund</t>
  </si>
  <si>
    <t>3402 Parks Acquisition</t>
  </si>
  <si>
    <t>3521 Open Space Projects</t>
  </si>
  <si>
    <t>3522 Open Space Non County Bond Projects</t>
  </si>
  <si>
    <t>3541 Open Space Auburn</t>
  </si>
  <si>
    <t>3545 Open Space Des Moines</t>
  </si>
  <si>
    <t>3558 Open Space Sea Tac</t>
  </si>
  <si>
    <t>3641 Public Transportation</t>
  </si>
  <si>
    <t>3840 Agriculture</t>
  </si>
  <si>
    <t>3841 Farmland Preservation 96 Bond</t>
  </si>
  <si>
    <t>4616 Wastewater Treatment</t>
  </si>
  <si>
    <t>001372</t>
  </si>
  <si>
    <t>Taxiway A3 Construction</t>
  </si>
  <si>
    <t>IBIS Upgrade Project</t>
  </si>
  <si>
    <t>Magnolia Dairy Farm</t>
  </si>
  <si>
    <t>Lower Green River APD</t>
  </si>
  <si>
    <t>Gracie Cole Addition</t>
  </si>
  <si>
    <t>Paramount Park Addition</t>
  </si>
  <si>
    <t>Swamp Creek Flood Reduction</t>
  </si>
  <si>
    <t>Maury Island Nearshore Conservation</t>
  </si>
  <si>
    <t>3151 Conservation and Open Space Acquisition</t>
  </si>
  <si>
    <t>"                         "</t>
  </si>
  <si>
    <t>Acquire fee interest in Nelson Bauer</t>
  </si>
  <si>
    <t>Acquire fee interest in Lake Forest Park</t>
  </si>
  <si>
    <t>Acquire fee interest in western undeveloped portions of Shoreline</t>
  </si>
  <si>
    <t>Acquire conservation easements along a 500' maine riparian buffer of a 275 acre parcel owned by Glacier Northwest</t>
  </si>
  <si>
    <t>Conservation and Open Space Acquisition</t>
  </si>
  <si>
    <t>CP&amp;S E.Side Interceptor Section 1 Repair</t>
  </si>
  <si>
    <t xml:space="preserve">Fund balance </t>
  </si>
  <si>
    <t xml:space="preserve">Corrects technical error in 2002 budget </t>
  </si>
  <si>
    <t>3151 Total</t>
  </si>
  <si>
    <t>3292 Total</t>
  </si>
  <si>
    <t>Oracle Financial System Upgrade (IBIS)</t>
  </si>
  <si>
    <t>Oracle Financial Systems Upgrade (IBIS)</t>
  </si>
  <si>
    <t>Acquire fee interest in two parcels in Kenmore</t>
  </si>
  <si>
    <t>Disappropriation of the Magnoia Dairy Farm project</t>
  </si>
  <si>
    <t>Supports the Des Moines Creek Trail project and facilitates eventual fund closure</t>
  </si>
  <si>
    <t>Budget authority made necessary by additional cost associated with inability to finish project before winter season last year.</t>
  </si>
  <si>
    <t xml:space="preserve"> The 2002 adopted budget incorrectly cancelled this project which had also been cancelled in a 2001 supplemental ordinance.  The proposed change results in zero net budget authority.</t>
  </si>
  <si>
    <t>Not Applicable</t>
  </si>
  <si>
    <t>Provides funds to close the Nelson Bauer property purchase in the Lower Green Valley River Valley Agriculture Production District.</t>
  </si>
  <si>
    <t>Nelson Bauer Property Acquisition</t>
  </si>
  <si>
    <t>WTD - Financial Services Replacement Project</t>
  </si>
  <si>
    <t>Not Applicable; Cancellation</t>
  </si>
  <si>
    <t>Reprioritization of Conservation Futures fund balance utilization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</si>
</sst>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s>
  <fonts count="3">
    <font>
      <sz val="10"/>
      <name val="Arial"/>
      <family val="0"/>
    </font>
    <font>
      <b/>
      <sz val="10"/>
      <name val="Arial"/>
      <family val="2"/>
    </font>
    <font>
      <b/>
      <u val="single"/>
      <sz val="10"/>
      <name val="Arial"/>
      <family val="2"/>
    </font>
  </fonts>
  <fills count="2">
    <fill>
      <patternFill/>
    </fill>
    <fill>
      <patternFill patternType="gray125"/>
    </fill>
  </fills>
  <borders count="10">
    <border>
      <left/>
      <right/>
      <top/>
      <bottom/>
      <diagonal/>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color indexed="63"/>
      </right>
      <top>
        <color indexed="63"/>
      </top>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165" fontId="0" fillId="0" borderId="0" xfId="15" applyNumberFormat="1" applyAlignment="1">
      <alignment/>
    </xf>
    <xf numFmtId="0" fontId="1" fillId="0" borderId="1" xfId="0" applyFont="1" applyBorder="1" applyAlignment="1">
      <alignment/>
    </xf>
    <xf numFmtId="0" fontId="0" fillId="0" borderId="0" xfId="0" applyBorder="1" applyAlignment="1">
      <alignment/>
    </xf>
    <xf numFmtId="165" fontId="0" fillId="0" borderId="0" xfId="15" applyNumberFormat="1" applyBorder="1" applyAlignment="1">
      <alignment/>
    </xf>
    <xf numFmtId="0" fontId="1" fillId="0" borderId="0" xfId="0" applyFont="1" applyBorder="1" applyAlignment="1">
      <alignment horizontal="center"/>
    </xf>
    <xf numFmtId="0" fontId="1" fillId="0" borderId="0" xfId="0" applyFont="1" applyBorder="1" applyAlignment="1">
      <alignment/>
    </xf>
    <xf numFmtId="165" fontId="0" fillId="0" borderId="0" xfId="15" applyNumberFormat="1" applyFont="1" applyBorder="1" applyAlignment="1">
      <alignment/>
    </xf>
    <xf numFmtId="0" fontId="0" fillId="0" borderId="0" xfId="0" applyFont="1" applyBorder="1" applyAlignment="1">
      <alignment/>
    </xf>
    <xf numFmtId="0" fontId="0" fillId="0" borderId="0" xfId="0" applyBorder="1" applyAlignment="1">
      <alignment horizontal="center"/>
    </xf>
    <xf numFmtId="49" fontId="0" fillId="0" borderId="0" xfId="0" applyNumberFormat="1" applyAlignment="1">
      <alignment horizontal="center"/>
    </xf>
    <xf numFmtId="0" fontId="0" fillId="0" borderId="0" xfId="0" applyAlignment="1">
      <alignment wrapText="1"/>
    </xf>
    <xf numFmtId="0" fontId="1" fillId="0" borderId="1" xfId="0" applyFont="1" applyBorder="1" applyAlignment="1">
      <alignment horizontal="left"/>
    </xf>
    <xf numFmtId="0" fontId="0"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horizontal="center" wrapText="1"/>
    </xf>
    <xf numFmtId="0" fontId="2" fillId="0" borderId="2" xfId="0" applyFont="1" applyBorder="1" applyAlignment="1">
      <alignment horizontal="center"/>
    </xf>
    <xf numFmtId="165" fontId="0" fillId="0" borderId="2" xfId="15" applyNumberFormat="1" applyBorder="1" applyAlignment="1">
      <alignment/>
    </xf>
    <xf numFmtId="165" fontId="1" fillId="0" borderId="3" xfId="15" applyNumberFormat="1" applyFont="1" applyBorder="1" applyAlignment="1">
      <alignment/>
    </xf>
    <xf numFmtId="0" fontId="0" fillId="0" borderId="2" xfId="0" applyBorder="1" applyAlignment="1">
      <alignment/>
    </xf>
    <xf numFmtId="165" fontId="1" fillId="0" borderId="2" xfId="15" applyNumberFormat="1" applyFont="1" applyBorder="1" applyAlignment="1">
      <alignment/>
    </xf>
    <xf numFmtId="165" fontId="0" fillId="0" borderId="2" xfId="15" applyNumberFormat="1" applyFont="1" applyBorder="1" applyAlignment="1">
      <alignment/>
    </xf>
    <xf numFmtId="165" fontId="1" fillId="0" borderId="3" xfId="0" applyNumberFormat="1" applyFont="1" applyBorder="1" applyAlignment="1">
      <alignment/>
    </xf>
    <xf numFmtId="165" fontId="1" fillId="0" borderId="4" xfId="15" applyNumberFormat="1" applyFont="1" applyBorder="1" applyAlignment="1">
      <alignment/>
    </xf>
    <xf numFmtId="0" fontId="1" fillId="0" borderId="5" xfId="0" applyFont="1" applyBorder="1" applyAlignment="1">
      <alignment horizontal="center"/>
    </xf>
    <xf numFmtId="0" fontId="2" fillId="0" borderId="5" xfId="0" applyFont="1" applyBorder="1" applyAlignment="1">
      <alignment horizontal="center"/>
    </xf>
    <xf numFmtId="165" fontId="0" fillId="0" borderId="5" xfId="15" applyNumberFormat="1" applyBorder="1" applyAlignment="1">
      <alignment/>
    </xf>
    <xf numFmtId="0" fontId="0" fillId="0" borderId="5" xfId="0" applyBorder="1" applyAlignment="1">
      <alignment/>
    </xf>
    <xf numFmtId="165" fontId="1" fillId="0" borderId="5" xfId="15" applyNumberFormat="1" applyFont="1" applyBorder="1" applyAlignment="1">
      <alignment/>
    </xf>
    <xf numFmtId="165" fontId="0" fillId="0" borderId="5" xfId="15" applyNumberFormat="1" applyFont="1" applyBorder="1" applyAlignment="1">
      <alignment/>
    </xf>
    <xf numFmtId="165" fontId="1" fillId="0" borderId="4" xfId="0" applyNumberFormat="1" applyFont="1" applyBorder="1" applyAlignment="1">
      <alignment/>
    </xf>
    <xf numFmtId="0" fontId="0" fillId="0" borderId="0" xfId="0" applyFont="1" applyBorder="1" applyAlignment="1">
      <alignment horizontal="left"/>
    </xf>
    <xf numFmtId="165" fontId="0" fillId="0" borderId="2" xfId="15" applyNumberFormat="1" applyFont="1" applyBorder="1" applyAlignment="1">
      <alignment horizontal="center"/>
    </xf>
    <xf numFmtId="165" fontId="0" fillId="0" borderId="3" xfId="15" applyNumberFormat="1" applyFont="1" applyBorder="1" applyAlignment="1">
      <alignment horizontal="center"/>
    </xf>
    <xf numFmtId="0" fontId="2" fillId="0" borderId="3" xfId="0" applyFont="1" applyBorder="1" applyAlignment="1">
      <alignment horizontal="center"/>
    </xf>
    <xf numFmtId="165" fontId="2" fillId="0" borderId="6" xfId="0" applyNumberFormat="1" applyFont="1" applyBorder="1" applyAlignment="1">
      <alignment horizontal="center"/>
    </xf>
    <xf numFmtId="0" fontId="0" fillId="0" borderId="0" xfId="0" applyFont="1" applyAlignment="1">
      <alignment horizontal="left" wrapText="1"/>
    </xf>
    <xf numFmtId="0" fontId="1" fillId="0" borderId="7" xfId="0" applyFont="1" applyBorder="1" applyAlignment="1">
      <alignment/>
    </xf>
    <xf numFmtId="0" fontId="0" fillId="0" borderId="4" xfId="0" applyBorder="1" applyAlignment="1">
      <alignment/>
    </xf>
    <xf numFmtId="165" fontId="0" fillId="0" borderId="0" xfId="0" applyNumberFormat="1" applyAlignment="1">
      <alignment/>
    </xf>
    <xf numFmtId="165" fontId="0" fillId="0" borderId="8" xfId="15" applyNumberFormat="1" applyBorder="1" applyAlignment="1">
      <alignment/>
    </xf>
    <xf numFmtId="165" fontId="0" fillId="0" borderId="9" xfId="15" applyNumberFormat="1" applyBorder="1" applyAlignment="1">
      <alignment/>
    </xf>
    <xf numFmtId="165" fontId="1" fillId="0" borderId="6"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7"/>
  <sheetViews>
    <sheetView workbookViewId="0" topLeftCell="A1">
      <selection activeCell="D74" sqref="D74"/>
    </sheetView>
  </sheetViews>
  <sheetFormatPr defaultColWidth="9.140625" defaultRowHeight="12.75"/>
  <cols>
    <col min="3" max="3" width="42.8515625" style="0" customWidth="1"/>
    <col min="4" max="4" width="14.421875" style="0" customWidth="1"/>
    <col min="5" max="5" width="11.8515625" style="0" bestFit="1" customWidth="1"/>
    <col min="10" max="10" width="11.57421875" style="0" customWidth="1"/>
  </cols>
  <sheetData>
    <row r="1" ht="12.75">
      <c r="A1" s="1" t="s">
        <v>0</v>
      </c>
    </row>
    <row r="2" ht="12.75">
      <c r="A2" s="2" t="s">
        <v>79</v>
      </c>
    </row>
    <row r="3" spans="1:10" ht="12.75">
      <c r="A3" s="5"/>
      <c r="B3" s="5"/>
      <c r="C3" s="5"/>
      <c r="E3" s="5"/>
      <c r="F3" s="5"/>
      <c r="G3" s="5"/>
      <c r="H3" s="5"/>
      <c r="I3" s="5"/>
      <c r="J3" s="32" t="s">
        <v>4</v>
      </c>
    </row>
    <row r="4" spans="1:10" ht="12.75">
      <c r="A4" s="4" t="s">
        <v>1</v>
      </c>
      <c r="B4" s="4" t="s">
        <v>2</v>
      </c>
      <c r="C4" s="4" t="s">
        <v>3</v>
      </c>
      <c r="D4" s="24">
        <v>2002</v>
      </c>
      <c r="E4" s="24">
        <v>2003</v>
      </c>
      <c r="F4" s="24">
        <v>2004</v>
      </c>
      <c r="G4" s="24">
        <v>2005</v>
      </c>
      <c r="H4" s="24">
        <v>2006</v>
      </c>
      <c r="I4" s="24">
        <v>2007</v>
      </c>
      <c r="J4" s="33" t="s">
        <v>5</v>
      </c>
    </row>
    <row r="5" spans="1:10" ht="12.75">
      <c r="A5" s="5">
        <v>3151</v>
      </c>
      <c r="B5" s="4"/>
      <c r="C5" s="5" t="s">
        <v>173</v>
      </c>
      <c r="D5" s="24"/>
      <c r="E5" s="24"/>
      <c r="F5" s="24"/>
      <c r="G5" s="24"/>
      <c r="H5" s="24"/>
      <c r="I5" s="24"/>
      <c r="J5" s="33"/>
    </row>
    <row r="6" spans="1:10" ht="12.75">
      <c r="A6" s="4"/>
      <c r="B6" s="21">
        <v>351124</v>
      </c>
      <c r="C6" s="22" t="s">
        <v>161</v>
      </c>
      <c r="D6" s="40">
        <v>-500000</v>
      </c>
      <c r="E6" s="24"/>
      <c r="F6" s="24"/>
      <c r="G6" s="24"/>
      <c r="H6" s="24"/>
      <c r="I6" s="24"/>
      <c r="J6" s="34">
        <f aca="true" t="shared" si="0" ref="J6:J11">SUM(D6:I6)</f>
        <v>-500000</v>
      </c>
    </row>
    <row r="7" spans="1:10" ht="12.75">
      <c r="A7" s="4"/>
      <c r="B7" s="21">
        <v>315125</v>
      </c>
      <c r="C7" s="22" t="s">
        <v>162</v>
      </c>
      <c r="D7" s="40">
        <v>200000</v>
      </c>
      <c r="E7" s="24"/>
      <c r="F7" s="24"/>
      <c r="G7" s="24"/>
      <c r="H7" s="24"/>
      <c r="I7" s="24"/>
      <c r="J7" s="34">
        <f t="shared" si="0"/>
        <v>200000</v>
      </c>
    </row>
    <row r="8" spans="1:10" ht="12.75">
      <c r="A8" s="4"/>
      <c r="B8" s="21">
        <v>315135</v>
      </c>
      <c r="C8" s="22" t="s">
        <v>163</v>
      </c>
      <c r="D8" s="40">
        <v>50000</v>
      </c>
      <c r="E8" s="24"/>
      <c r="F8" s="24"/>
      <c r="G8" s="24"/>
      <c r="H8" s="24"/>
      <c r="I8" s="24"/>
      <c r="J8" s="34">
        <f t="shared" si="0"/>
        <v>50000</v>
      </c>
    </row>
    <row r="9" spans="1:10" ht="12.75">
      <c r="A9" s="4"/>
      <c r="B9" s="21">
        <v>315136</v>
      </c>
      <c r="C9" s="22" t="s">
        <v>164</v>
      </c>
      <c r="D9" s="40">
        <v>50000</v>
      </c>
      <c r="E9" s="24"/>
      <c r="F9" s="24"/>
      <c r="G9" s="24"/>
      <c r="H9" s="24"/>
      <c r="I9" s="24"/>
      <c r="J9" s="34">
        <f t="shared" si="0"/>
        <v>50000</v>
      </c>
    </row>
    <row r="10" spans="1:10" ht="12.75">
      <c r="A10" s="4"/>
      <c r="B10" s="21">
        <v>315137</v>
      </c>
      <c r="C10" s="22" t="s">
        <v>165</v>
      </c>
      <c r="D10" s="40">
        <v>100000</v>
      </c>
      <c r="E10" s="24"/>
      <c r="F10" s="24"/>
      <c r="G10" s="24"/>
      <c r="H10" s="24"/>
      <c r="I10" s="24"/>
      <c r="J10" s="34">
        <f t="shared" si="0"/>
        <v>100000</v>
      </c>
    </row>
    <row r="11" spans="1:10" ht="13.5" thickBot="1">
      <c r="A11" s="4"/>
      <c r="B11" s="21">
        <v>315138</v>
      </c>
      <c r="C11" s="22" t="s">
        <v>166</v>
      </c>
      <c r="D11" s="40">
        <v>100000</v>
      </c>
      <c r="E11" s="24"/>
      <c r="F11" s="24"/>
      <c r="G11" s="24"/>
      <c r="H11" s="24"/>
      <c r="I11" s="24"/>
      <c r="J11" s="34">
        <f t="shared" si="0"/>
        <v>100000</v>
      </c>
    </row>
    <row r="12" spans="1:10" ht="13.5" thickBot="1">
      <c r="A12" s="4"/>
      <c r="B12" s="21"/>
      <c r="C12" s="17" t="s">
        <v>177</v>
      </c>
      <c r="D12" s="41">
        <f>SUM(D6:D11)</f>
        <v>0</v>
      </c>
      <c r="E12" s="42"/>
      <c r="F12" s="42"/>
      <c r="G12" s="42"/>
      <c r="H12" s="42"/>
      <c r="I12" s="42"/>
      <c r="J12" s="43">
        <f>SUM(J6:J11)</f>
        <v>0</v>
      </c>
    </row>
    <row r="13" spans="1:10" ht="12.75">
      <c r="A13" s="4"/>
      <c r="B13" s="21"/>
      <c r="C13" s="22"/>
      <c r="D13" s="40"/>
      <c r="E13" s="24"/>
      <c r="F13" s="24"/>
      <c r="G13" s="24"/>
      <c r="H13" s="24"/>
      <c r="I13" s="24"/>
      <c r="J13" s="33"/>
    </row>
    <row r="14" spans="1:10" ht="12.75">
      <c r="A14" s="5">
        <v>3160</v>
      </c>
      <c r="B14" s="3"/>
      <c r="C14" s="5" t="s">
        <v>27</v>
      </c>
      <c r="D14" s="27"/>
      <c r="E14" s="27"/>
      <c r="F14" s="27"/>
      <c r="G14" s="27"/>
      <c r="H14" s="27"/>
      <c r="I14" s="27"/>
      <c r="J14" s="35"/>
    </row>
    <row r="15" spans="2:10" ht="13.5" thickBot="1">
      <c r="B15" s="3">
        <v>316901</v>
      </c>
      <c r="C15" t="s">
        <v>6</v>
      </c>
      <c r="D15" s="25">
        <v>49649</v>
      </c>
      <c r="E15" s="25"/>
      <c r="F15" s="25">
        <v>0</v>
      </c>
      <c r="G15" s="25">
        <v>0</v>
      </c>
      <c r="H15" s="25">
        <v>0</v>
      </c>
      <c r="I15" s="25">
        <v>0</v>
      </c>
      <c r="J15" s="34">
        <f>SUM(D15:I15)</f>
        <v>49649</v>
      </c>
    </row>
    <row r="16" spans="1:10" ht="13.5" thickBot="1">
      <c r="A16" s="3"/>
      <c r="B16" s="3"/>
      <c r="C16" s="7" t="s">
        <v>7</v>
      </c>
      <c r="D16" s="26">
        <f>SUM(D15)</f>
        <v>49649</v>
      </c>
      <c r="E16" s="26"/>
      <c r="F16" s="26"/>
      <c r="G16" s="26"/>
      <c r="H16" s="26"/>
      <c r="I16" s="26"/>
      <c r="J16" s="31">
        <f>SUM(J15)</f>
        <v>49649</v>
      </c>
    </row>
    <row r="17" spans="1:10" ht="12.75">
      <c r="A17" s="3"/>
      <c r="B17" s="3"/>
      <c r="D17" s="25"/>
      <c r="E17" s="25"/>
      <c r="F17" s="25"/>
      <c r="G17" s="25"/>
      <c r="H17" s="25"/>
      <c r="I17" s="25"/>
      <c r="J17" s="34"/>
    </row>
    <row r="18" spans="1:10" ht="12.75">
      <c r="A18" s="5">
        <v>3201</v>
      </c>
      <c r="B18" s="3"/>
      <c r="C18" s="5" t="s">
        <v>49</v>
      </c>
      <c r="D18" s="25"/>
      <c r="E18" s="25"/>
      <c r="F18" s="25"/>
      <c r="G18" s="25"/>
      <c r="H18" s="25"/>
      <c r="I18" s="25"/>
      <c r="J18" s="34"/>
    </row>
    <row r="19" spans="1:10" ht="13.5" thickBot="1">
      <c r="A19" s="3"/>
      <c r="B19" s="3">
        <v>662177</v>
      </c>
      <c r="C19" t="s">
        <v>50</v>
      </c>
      <c r="D19" s="25">
        <v>30037</v>
      </c>
      <c r="E19" s="25"/>
      <c r="F19" s="25"/>
      <c r="G19" s="25"/>
      <c r="H19" s="25"/>
      <c r="I19" s="25"/>
      <c r="J19" s="34">
        <f>SUM(D19:I19)</f>
        <v>30037</v>
      </c>
    </row>
    <row r="20" spans="1:10" ht="13.5" thickBot="1">
      <c r="A20" s="3"/>
      <c r="B20" s="3"/>
      <c r="C20" s="7" t="s">
        <v>51</v>
      </c>
      <c r="D20" s="26">
        <f>SUM(D19:D19)</f>
        <v>30037</v>
      </c>
      <c r="E20" s="26"/>
      <c r="F20" s="26"/>
      <c r="G20" s="26"/>
      <c r="H20" s="26"/>
      <c r="I20" s="26"/>
      <c r="J20" s="31">
        <f>SUM(J19:J19)</f>
        <v>30037</v>
      </c>
    </row>
    <row r="21" spans="1:10" ht="12.75">
      <c r="A21" s="3"/>
      <c r="B21" s="3"/>
      <c r="D21" s="25"/>
      <c r="E21" s="25"/>
      <c r="F21" s="25"/>
      <c r="G21" s="25"/>
      <c r="H21" s="25"/>
      <c r="I21" s="25"/>
      <c r="J21" s="34"/>
    </row>
    <row r="22" spans="1:10" ht="12.75">
      <c r="A22" s="5">
        <v>3292</v>
      </c>
      <c r="B22" s="3"/>
      <c r="C22" s="5" t="s">
        <v>28</v>
      </c>
      <c r="D22" s="25"/>
      <c r="E22" s="25"/>
      <c r="F22" s="25"/>
      <c r="G22" s="25"/>
      <c r="H22" s="25"/>
      <c r="I22" s="25"/>
      <c r="J22" s="34"/>
    </row>
    <row r="23" spans="2:10" ht="12.75">
      <c r="B23" s="3" t="s">
        <v>8</v>
      </c>
      <c r="C23" t="s">
        <v>48</v>
      </c>
      <c r="D23" s="25">
        <v>10000</v>
      </c>
      <c r="E23" s="25"/>
      <c r="F23" s="25"/>
      <c r="G23" s="25"/>
      <c r="H23" s="25"/>
      <c r="I23" s="25"/>
      <c r="J23" s="34">
        <f aca="true" t="shared" si="1" ref="J23:J29">SUM(D23:I23)</f>
        <v>10000</v>
      </c>
    </row>
    <row r="24" spans="1:10" ht="12.75">
      <c r="A24" s="5"/>
      <c r="B24" s="3" t="s">
        <v>12</v>
      </c>
      <c r="C24" t="s">
        <v>13</v>
      </c>
      <c r="D24" s="25">
        <v>-141151</v>
      </c>
      <c r="E24" s="25"/>
      <c r="F24" s="25"/>
      <c r="G24" s="25"/>
      <c r="H24" s="25"/>
      <c r="I24" s="25"/>
      <c r="J24" s="34">
        <f t="shared" si="1"/>
        <v>-141151</v>
      </c>
    </row>
    <row r="25" spans="1:10" ht="12.75">
      <c r="A25" s="5"/>
      <c r="B25" s="3" t="s">
        <v>14</v>
      </c>
      <c r="C25" t="s">
        <v>15</v>
      </c>
      <c r="D25" s="25">
        <v>141151</v>
      </c>
      <c r="E25" s="25"/>
      <c r="F25" s="25"/>
      <c r="G25" s="25"/>
      <c r="H25" s="25"/>
      <c r="I25" s="25"/>
      <c r="J25" s="34">
        <f t="shared" si="1"/>
        <v>141151</v>
      </c>
    </row>
    <row r="26" spans="1:10" ht="12.75">
      <c r="A26" s="5"/>
      <c r="B26" s="3" t="s">
        <v>16</v>
      </c>
      <c r="C26" t="s">
        <v>17</v>
      </c>
      <c r="D26" s="25">
        <v>60000</v>
      </c>
      <c r="E26" s="25"/>
      <c r="F26" s="25"/>
      <c r="G26" s="25"/>
      <c r="H26" s="25"/>
      <c r="I26" s="25"/>
      <c r="J26" s="34">
        <f t="shared" si="1"/>
        <v>60000</v>
      </c>
    </row>
    <row r="27" spans="1:10" ht="12.75">
      <c r="A27" s="5"/>
      <c r="B27" s="3" t="s">
        <v>18</v>
      </c>
      <c r="C27" t="s">
        <v>19</v>
      </c>
      <c r="D27" s="25">
        <f>100000+51000</f>
        <v>151000</v>
      </c>
      <c r="E27" s="25"/>
      <c r="F27" s="25"/>
      <c r="G27" s="25"/>
      <c r="H27" s="25"/>
      <c r="I27" s="25"/>
      <c r="J27" s="34">
        <f t="shared" si="1"/>
        <v>151000</v>
      </c>
    </row>
    <row r="28" spans="1:10" ht="12.75">
      <c r="A28" s="5"/>
      <c r="B28" s="3" t="s">
        <v>20</v>
      </c>
      <c r="C28" t="s">
        <v>21</v>
      </c>
      <c r="D28" s="25">
        <f>215074+76975</f>
        <v>292049</v>
      </c>
      <c r="E28" s="25"/>
      <c r="F28" s="25"/>
      <c r="G28" s="25"/>
      <c r="H28" s="25"/>
      <c r="I28" s="25"/>
      <c r="J28" s="34">
        <f t="shared" si="1"/>
        <v>292049</v>
      </c>
    </row>
    <row r="29" spans="1:10" ht="13.5" thickBot="1">
      <c r="A29" s="5"/>
      <c r="B29" s="3" t="s">
        <v>22</v>
      </c>
      <c r="C29" t="s">
        <v>23</v>
      </c>
      <c r="D29" s="25">
        <v>20000</v>
      </c>
      <c r="E29" s="25"/>
      <c r="F29" s="25"/>
      <c r="G29" s="25"/>
      <c r="H29" s="25"/>
      <c r="I29" s="25"/>
      <c r="J29" s="34">
        <f t="shared" si="1"/>
        <v>20000</v>
      </c>
    </row>
    <row r="30" spans="1:10" ht="13.5" thickBot="1">
      <c r="A30" s="5"/>
      <c r="B30" s="3"/>
      <c r="C30" s="7" t="s">
        <v>178</v>
      </c>
      <c r="D30" s="26">
        <f>SUM(D23:D29)</f>
        <v>533049</v>
      </c>
      <c r="E30" s="26"/>
      <c r="F30" s="26"/>
      <c r="G30" s="26"/>
      <c r="H30" s="26"/>
      <c r="I30" s="26"/>
      <c r="J30" s="31">
        <f>SUM(J23:J29)</f>
        <v>533049</v>
      </c>
    </row>
    <row r="31" spans="1:10" ht="12.75">
      <c r="A31" s="5"/>
      <c r="B31" s="3"/>
      <c r="C31" s="11"/>
      <c r="D31" s="28"/>
      <c r="E31" s="28"/>
      <c r="F31" s="28"/>
      <c r="G31" s="28"/>
      <c r="H31" s="28"/>
      <c r="I31" s="28"/>
      <c r="J31" s="36"/>
    </row>
    <row r="32" spans="1:10" ht="12.75">
      <c r="A32" s="5">
        <v>3380</v>
      </c>
      <c r="B32" s="15"/>
      <c r="C32" s="10" t="s">
        <v>52</v>
      </c>
      <c r="D32" s="28"/>
      <c r="E32" s="28"/>
      <c r="F32" s="28"/>
      <c r="G32" s="28"/>
      <c r="H32" s="28"/>
      <c r="I32" s="28"/>
      <c r="J32" s="36"/>
    </row>
    <row r="33" spans="1:10" ht="12.75">
      <c r="A33" s="5"/>
      <c r="B33" s="15" t="s">
        <v>158</v>
      </c>
      <c r="C33" s="39" t="s">
        <v>159</v>
      </c>
      <c r="D33" s="29">
        <v>1185000</v>
      </c>
      <c r="E33" s="28"/>
      <c r="F33" s="28"/>
      <c r="G33" s="28"/>
      <c r="H33" s="28"/>
      <c r="I33" s="28"/>
      <c r="J33" s="37">
        <f>SUM(D33:I33)</f>
        <v>1185000</v>
      </c>
    </row>
    <row r="34" spans="1:10" ht="12.75">
      <c r="A34" s="5"/>
      <c r="B34" s="15" t="s">
        <v>53</v>
      </c>
      <c r="C34" s="13" t="s">
        <v>59</v>
      </c>
      <c r="D34" s="29">
        <v>-5500000</v>
      </c>
      <c r="E34" s="29"/>
      <c r="F34" s="29"/>
      <c r="G34" s="29"/>
      <c r="H34" s="29"/>
      <c r="I34" s="29"/>
      <c r="J34" s="37">
        <f>SUM(D34:I34)</f>
        <v>-5500000</v>
      </c>
    </row>
    <row r="35" spans="1:10" ht="12.75">
      <c r="A35" s="5"/>
      <c r="B35" s="15" t="s">
        <v>54</v>
      </c>
      <c r="C35" s="13" t="s">
        <v>59</v>
      </c>
      <c r="D35" s="29">
        <v>5500000</v>
      </c>
      <c r="E35" s="29"/>
      <c r="F35" s="29"/>
      <c r="G35" s="29"/>
      <c r="H35" s="29"/>
      <c r="I35" s="29"/>
      <c r="J35" s="37">
        <f aca="true" t="shared" si="2" ref="J35:J41">SUM(D35:I35)</f>
        <v>5500000</v>
      </c>
    </row>
    <row r="36" spans="1:10" ht="12.75">
      <c r="A36" s="5"/>
      <c r="B36" s="15" t="s">
        <v>55</v>
      </c>
      <c r="C36" s="13" t="s">
        <v>60</v>
      </c>
      <c r="D36" s="29">
        <f>-765569</f>
        <v>-765569</v>
      </c>
      <c r="E36" s="29"/>
      <c r="F36" s="29"/>
      <c r="G36" s="29"/>
      <c r="H36" s="29"/>
      <c r="I36" s="29"/>
      <c r="J36" s="37">
        <f t="shared" si="2"/>
        <v>-765569</v>
      </c>
    </row>
    <row r="37" spans="1:10" ht="12.75">
      <c r="A37" s="5"/>
      <c r="B37" s="15" t="s">
        <v>56</v>
      </c>
      <c r="C37" s="13" t="s">
        <v>61</v>
      </c>
      <c r="D37" s="29">
        <v>765569</v>
      </c>
      <c r="E37" s="29"/>
      <c r="F37" s="29"/>
      <c r="G37" s="29"/>
      <c r="H37" s="29"/>
      <c r="I37" s="29"/>
      <c r="J37" s="37">
        <f t="shared" si="2"/>
        <v>765569</v>
      </c>
    </row>
    <row r="38" spans="1:10" ht="12.75">
      <c r="A38" s="5"/>
      <c r="B38" s="15" t="s">
        <v>57</v>
      </c>
      <c r="C38" s="13" t="s">
        <v>85</v>
      </c>
      <c r="D38" s="29">
        <v>-500000</v>
      </c>
      <c r="E38" s="29"/>
      <c r="F38" s="29"/>
      <c r="G38" s="29"/>
      <c r="H38" s="29"/>
      <c r="I38" s="29"/>
      <c r="J38" s="37">
        <f t="shared" si="2"/>
        <v>-500000</v>
      </c>
    </row>
    <row r="39" spans="1:10" ht="12.75">
      <c r="A39" s="5"/>
      <c r="B39" s="15" t="s">
        <v>58</v>
      </c>
      <c r="C39" s="13" t="s">
        <v>85</v>
      </c>
      <c r="D39" s="29">
        <v>500000</v>
      </c>
      <c r="E39" s="29"/>
      <c r="F39" s="29"/>
      <c r="G39" s="29"/>
      <c r="H39" s="29"/>
      <c r="I39" s="29"/>
      <c r="J39" s="37">
        <f t="shared" si="2"/>
        <v>500000</v>
      </c>
    </row>
    <row r="40" spans="1:10" ht="12.75">
      <c r="A40" s="5"/>
      <c r="B40" s="15" t="s">
        <v>62</v>
      </c>
      <c r="C40" s="13" t="s">
        <v>89</v>
      </c>
      <c r="D40" s="29">
        <v>100000</v>
      </c>
      <c r="E40" s="29"/>
      <c r="F40" s="29"/>
      <c r="G40" s="29"/>
      <c r="H40" s="29"/>
      <c r="I40" s="29"/>
      <c r="J40" s="37">
        <f t="shared" si="2"/>
        <v>100000</v>
      </c>
    </row>
    <row r="41" spans="1:10" ht="13.5" thickBot="1">
      <c r="A41" s="5"/>
      <c r="B41" s="15" t="s">
        <v>91</v>
      </c>
      <c r="C41" s="13" t="s">
        <v>90</v>
      </c>
      <c r="D41" s="29">
        <v>300000</v>
      </c>
      <c r="E41" s="29"/>
      <c r="F41" s="29"/>
      <c r="G41" s="29"/>
      <c r="H41" s="29"/>
      <c r="I41" s="29"/>
      <c r="J41" s="37">
        <f t="shared" si="2"/>
        <v>300000</v>
      </c>
    </row>
    <row r="42" spans="1:10" ht="13.5" thickBot="1">
      <c r="A42" s="5"/>
      <c r="B42" s="3"/>
      <c r="C42" s="7" t="s">
        <v>63</v>
      </c>
      <c r="D42" s="26">
        <f>SUM(D33:D41)</f>
        <v>1585000</v>
      </c>
      <c r="E42" s="26"/>
      <c r="F42" s="26"/>
      <c r="G42" s="26"/>
      <c r="H42" s="26"/>
      <c r="I42" s="26"/>
      <c r="J42" s="31">
        <f>SUM(J33:J41)</f>
        <v>1585000</v>
      </c>
    </row>
    <row r="43" spans="1:10" ht="12.75">
      <c r="A43" s="5"/>
      <c r="B43" s="3"/>
      <c r="D43" s="25"/>
      <c r="E43" s="25"/>
      <c r="F43" s="25"/>
      <c r="G43" s="25"/>
      <c r="H43" s="25"/>
      <c r="I43" s="25"/>
      <c r="J43" s="34"/>
    </row>
    <row r="44" spans="1:10" ht="12.75">
      <c r="A44" s="5">
        <v>3402</v>
      </c>
      <c r="B44" s="14"/>
      <c r="C44" s="10" t="s">
        <v>26</v>
      </c>
      <c r="D44" s="25"/>
      <c r="E44" s="25"/>
      <c r="F44" s="25"/>
      <c r="G44" s="25"/>
      <c r="H44" s="25"/>
      <c r="I44" s="25"/>
      <c r="J44" s="34"/>
    </row>
    <row r="45" spans="2:10" ht="13.5" thickBot="1">
      <c r="B45" s="14">
        <v>340203</v>
      </c>
      <c r="C45" s="8" t="s">
        <v>10</v>
      </c>
      <c r="D45" s="25">
        <v>8010</v>
      </c>
      <c r="E45" s="25"/>
      <c r="F45" s="25"/>
      <c r="G45" s="25"/>
      <c r="H45" s="25"/>
      <c r="I45" s="25"/>
      <c r="J45" s="34">
        <f>SUM(D45:I45)</f>
        <v>8010</v>
      </c>
    </row>
    <row r="46" spans="2:10" ht="13.5" thickBot="1">
      <c r="B46" s="14"/>
      <c r="C46" s="7" t="s">
        <v>11</v>
      </c>
      <c r="D46" s="26">
        <f>SUM(D45)</f>
        <v>8010</v>
      </c>
      <c r="E46" s="26"/>
      <c r="F46" s="26"/>
      <c r="G46" s="26"/>
      <c r="H46" s="26"/>
      <c r="I46" s="26"/>
      <c r="J46" s="31">
        <f>SUM(J45)</f>
        <v>8010</v>
      </c>
    </row>
    <row r="47" spans="4:10" ht="12.75">
      <c r="D47" s="27"/>
      <c r="E47" s="27"/>
      <c r="F47" s="27"/>
      <c r="G47" s="27"/>
      <c r="H47" s="27"/>
      <c r="I47" s="27"/>
      <c r="J47" s="35"/>
    </row>
    <row r="48" spans="1:10" ht="12.75">
      <c r="A48" s="5">
        <v>3521</v>
      </c>
      <c r="B48" s="5"/>
      <c r="C48" s="5" t="s">
        <v>142</v>
      </c>
      <c r="D48" s="25"/>
      <c r="E48" s="25"/>
      <c r="F48" s="25"/>
      <c r="G48" s="25"/>
      <c r="H48" s="25"/>
      <c r="I48" s="25"/>
      <c r="J48" s="34"/>
    </row>
    <row r="49" spans="2:10" ht="12.75">
      <c r="B49" s="3">
        <v>352152</v>
      </c>
      <c r="C49" t="s">
        <v>24</v>
      </c>
      <c r="D49" s="25">
        <v>650000</v>
      </c>
      <c r="E49" s="25"/>
      <c r="F49" s="25"/>
      <c r="G49" s="25"/>
      <c r="H49" s="25"/>
      <c r="I49" s="25"/>
      <c r="J49" s="34">
        <f>SUM(D49:I49)</f>
        <v>650000</v>
      </c>
    </row>
    <row r="50" spans="2:10" ht="12.75">
      <c r="B50" s="3">
        <v>352124</v>
      </c>
      <c r="C50" t="s">
        <v>25</v>
      </c>
      <c r="D50" s="25">
        <v>150000</v>
      </c>
      <c r="E50" s="25"/>
      <c r="F50" s="25"/>
      <c r="G50" s="25"/>
      <c r="H50" s="25"/>
      <c r="I50" s="25"/>
      <c r="J50" s="34">
        <f>SUM(D50:I50)</f>
        <v>150000</v>
      </c>
    </row>
    <row r="51" spans="2:10" ht="13.5" thickBot="1">
      <c r="B51" s="3">
        <v>352153</v>
      </c>
      <c r="C51" t="s">
        <v>188</v>
      </c>
      <c r="D51" s="25">
        <v>317000</v>
      </c>
      <c r="E51" s="25"/>
      <c r="F51" s="25"/>
      <c r="G51" s="25"/>
      <c r="H51" s="25"/>
      <c r="I51" s="25"/>
      <c r="J51" s="34">
        <f>SUM(D51:I51)</f>
        <v>317000</v>
      </c>
    </row>
    <row r="52" spans="3:10" ht="13.5" thickBot="1">
      <c r="C52" s="7" t="s">
        <v>143</v>
      </c>
      <c r="D52" s="26">
        <f>SUM(D49:D51)</f>
        <v>1117000</v>
      </c>
      <c r="E52" s="26"/>
      <c r="F52" s="26"/>
      <c r="G52" s="26"/>
      <c r="H52" s="26"/>
      <c r="I52" s="26"/>
      <c r="J52" s="31">
        <f>SUM(J49:J51)</f>
        <v>1117000</v>
      </c>
    </row>
    <row r="53" spans="3:10" ht="12.75">
      <c r="C53" s="11"/>
      <c r="D53" s="28"/>
      <c r="E53" s="28"/>
      <c r="F53" s="28"/>
      <c r="G53" s="28"/>
      <c r="H53" s="28"/>
      <c r="I53" s="28"/>
      <c r="J53" s="36"/>
    </row>
    <row r="54" spans="1:10" ht="12.75">
      <c r="A54" s="5">
        <v>3522</v>
      </c>
      <c r="B54" s="3"/>
      <c r="C54" s="5" t="s">
        <v>29</v>
      </c>
      <c r="D54" s="27"/>
      <c r="E54" s="27"/>
      <c r="F54" s="27"/>
      <c r="G54" s="27"/>
      <c r="H54" s="27"/>
      <c r="I54" s="27"/>
      <c r="J54" s="35"/>
    </row>
    <row r="55" spans="1:10" ht="12.75">
      <c r="A55" s="5"/>
      <c r="B55" s="3" t="s">
        <v>30</v>
      </c>
      <c r="C55" t="s">
        <v>31</v>
      </c>
      <c r="D55" s="25">
        <v>15435</v>
      </c>
      <c r="E55" s="25"/>
      <c r="F55" s="25"/>
      <c r="G55" s="25"/>
      <c r="H55" s="25"/>
      <c r="I55" s="25"/>
      <c r="J55" s="34">
        <f aca="true" t="shared" si="3" ref="J55:J60">SUM(D55:I55)</f>
        <v>15435</v>
      </c>
    </row>
    <row r="56" spans="1:10" ht="12.75">
      <c r="A56" s="5"/>
      <c r="B56" s="3" t="s">
        <v>109</v>
      </c>
      <c r="C56" t="s">
        <v>110</v>
      </c>
      <c r="D56" s="25">
        <v>321614</v>
      </c>
      <c r="E56" s="25"/>
      <c r="F56" s="25"/>
      <c r="G56" s="25"/>
      <c r="H56" s="25"/>
      <c r="I56" s="25"/>
      <c r="J56" s="34">
        <f t="shared" si="3"/>
        <v>321614</v>
      </c>
    </row>
    <row r="57" spans="1:10" ht="12.75">
      <c r="A57" s="5"/>
      <c r="B57" s="3" t="s">
        <v>111</v>
      </c>
      <c r="C57" t="s">
        <v>112</v>
      </c>
      <c r="D57" s="25">
        <v>340000</v>
      </c>
      <c r="E57" s="25"/>
      <c r="F57" s="25"/>
      <c r="G57" s="25"/>
      <c r="H57" s="25"/>
      <c r="I57" s="25"/>
      <c r="J57" s="34">
        <f t="shared" si="3"/>
        <v>340000</v>
      </c>
    </row>
    <row r="58" spans="1:10" ht="12.75">
      <c r="A58" s="5"/>
      <c r="B58" s="3" t="s">
        <v>113</v>
      </c>
      <c r="C58" t="s">
        <v>114</v>
      </c>
      <c r="D58" s="25">
        <v>73372</v>
      </c>
      <c r="E58" s="25"/>
      <c r="F58" s="25"/>
      <c r="G58" s="25"/>
      <c r="H58" s="25"/>
      <c r="I58" s="25"/>
      <c r="J58" s="34">
        <f t="shared" si="3"/>
        <v>73372</v>
      </c>
    </row>
    <row r="59" spans="1:10" ht="12.75">
      <c r="A59" s="5"/>
      <c r="B59" s="3" t="s">
        <v>115</v>
      </c>
      <c r="C59" t="s">
        <v>116</v>
      </c>
      <c r="D59" s="25">
        <v>1195000</v>
      </c>
      <c r="E59" s="25"/>
      <c r="F59" s="25"/>
      <c r="G59" s="25"/>
      <c r="H59" s="25"/>
      <c r="I59" s="25"/>
      <c r="J59" s="34">
        <f t="shared" si="3"/>
        <v>1195000</v>
      </c>
    </row>
    <row r="60" spans="1:10" ht="13.5" thickBot="1">
      <c r="A60" s="5"/>
      <c r="B60" s="3" t="s">
        <v>117</v>
      </c>
      <c r="C60" t="s">
        <v>118</v>
      </c>
      <c r="D60" s="25">
        <v>1190040</v>
      </c>
      <c r="E60" s="25"/>
      <c r="F60" s="25"/>
      <c r="G60" s="25"/>
      <c r="H60" s="25"/>
      <c r="I60" s="25"/>
      <c r="J60" s="34">
        <f t="shared" si="3"/>
        <v>1190040</v>
      </c>
    </row>
    <row r="61" spans="1:10" ht="13.5" thickBot="1">
      <c r="A61" s="5"/>
      <c r="B61" s="3"/>
      <c r="C61" s="7" t="s">
        <v>32</v>
      </c>
      <c r="D61" s="30">
        <f>SUM(D55:D60)</f>
        <v>3135461</v>
      </c>
      <c r="E61" s="30"/>
      <c r="F61" s="30"/>
      <c r="G61" s="30"/>
      <c r="H61" s="30"/>
      <c r="I61" s="30"/>
      <c r="J61" s="38">
        <f>SUM(J55:J60)</f>
        <v>3135461</v>
      </c>
    </row>
    <row r="62" spans="1:10" ht="12.75">
      <c r="A62" s="5"/>
      <c r="B62" s="3"/>
      <c r="D62" s="27"/>
      <c r="E62" s="27"/>
      <c r="F62" s="27"/>
      <c r="G62" s="27"/>
      <c r="H62" s="27"/>
      <c r="I62" s="27"/>
      <c r="J62" s="35"/>
    </row>
    <row r="63" spans="1:10" ht="12.75">
      <c r="A63" s="5">
        <v>3541</v>
      </c>
      <c r="B63" s="3"/>
      <c r="C63" s="5" t="s">
        <v>33</v>
      </c>
      <c r="D63" s="27"/>
      <c r="E63" s="27"/>
      <c r="F63" s="27"/>
      <c r="G63" s="27"/>
      <c r="H63" s="27"/>
      <c r="I63" s="27"/>
      <c r="J63" s="35"/>
    </row>
    <row r="64" spans="1:10" ht="13.5" thickBot="1">
      <c r="A64" s="5"/>
      <c r="B64" s="3">
        <v>354101</v>
      </c>
      <c r="C64" t="s">
        <v>34</v>
      </c>
      <c r="D64" s="25">
        <v>64454</v>
      </c>
      <c r="E64" s="25"/>
      <c r="F64" s="25"/>
      <c r="G64" s="25"/>
      <c r="H64" s="25"/>
      <c r="I64" s="25"/>
      <c r="J64" s="34">
        <f>SUM(D64:I64)</f>
        <v>64454</v>
      </c>
    </row>
    <row r="65" spans="1:10" ht="13.5" thickBot="1">
      <c r="A65" s="5"/>
      <c r="B65" s="3"/>
      <c r="C65" s="7" t="s">
        <v>35</v>
      </c>
      <c r="D65" s="26">
        <f>SUM(D64)</f>
        <v>64454</v>
      </c>
      <c r="E65" s="26"/>
      <c r="F65" s="26"/>
      <c r="G65" s="26"/>
      <c r="H65" s="26"/>
      <c r="I65" s="26"/>
      <c r="J65" s="31">
        <f>SUM(J64)</f>
        <v>64454</v>
      </c>
    </row>
    <row r="66" spans="1:10" ht="12.75">
      <c r="A66" s="5"/>
      <c r="B66" s="3"/>
      <c r="D66" s="25"/>
      <c r="E66" s="25"/>
      <c r="F66" s="25"/>
      <c r="G66" s="25"/>
      <c r="H66" s="25"/>
      <c r="I66" s="25"/>
      <c r="J66" s="34"/>
    </row>
    <row r="67" spans="1:10" ht="12.75">
      <c r="A67" s="5">
        <v>3545</v>
      </c>
      <c r="B67" s="3"/>
      <c r="C67" s="5" t="s">
        <v>36</v>
      </c>
      <c r="D67" s="25"/>
      <c r="E67" s="25"/>
      <c r="F67" s="25"/>
      <c r="G67" s="25"/>
      <c r="H67" s="25"/>
      <c r="I67" s="25"/>
      <c r="J67" s="34"/>
    </row>
    <row r="68" spans="1:10" ht="13.5" thickBot="1">
      <c r="A68" s="5"/>
      <c r="B68" s="3">
        <v>354501</v>
      </c>
      <c r="C68" t="s">
        <v>37</v>
      </c>
      <c r="D68" s="25">
        <v>6708</v>
      </c>
      <c r="E68" s="25"/>
      <c r="F68" s="25"/>
      <c r="G68" s="25"/>
      <c r="H68" s="25"/>
      <c r="I68" s="25"/>
      <c r="J68" s="34">
        <f>SUM(D68:I68)</f>
        <v>6708</v>
      </c>
    </row>
    <row r="69" spans="1:10" ht="13.5" thickBot="1">
      <c r="A69" s="5"/>
      <c r="B69" s="3"/>
      <c r="C69" s="7" t="s">
        <v>38</v>
      </c>
      <c r="D69" s="26">
        <f>SUM(D68)</f>
        <v>6708</v>
      </c>
      <c r="E69" s="26"/>
      <c r="F69" s="26"/>
      <c r="G69" s="26"/>
      <c r="H69" s="26"/>
      <c r="I69" s="26"/>
      <c r="J69" s="31">
        <f>SUM(J68)</f>
        <v>6708</v>
      </c>
    </row>
    <row r="70" spans="1:10" ht="12.75">
      <c r="A70" s="5"/>
      <c r="B70" s="3"/>
      <c r="D70" s="25"/>
      <c r="E70" s="25"/>
      <c r="F70" s="25"/>
      <c r="G70" s="25"/>
      <c r="H70" s="25"/>
      <c r="I70" s="25"/>
      <c r="J70" s="34"/>
    </row>
    <row r="71" spans="1:10" ht="12.75">
      <c r="A71" s="5">
        <v>3558</v>
      </c>
      <c r="B71" s="3"/>
      <c r="C71" s="5" t="s">
        <v>39</v>
      </c>
      <c r="D71" s="25"/>
      <c r="E71" s="25"/>
      <c r="F71" s="25"/>
      <c r="G71" s="25"/>
      <c r="H71" s="25"/>
      <c r="I71" s="25"/>
      <c r="J71" s="34"/>
    </row>
    <row r="72" spans="1:10" ht="13.5" thickBot="1">
      <c r="A72" s="5"/>
      <c r="B72" s="3">
        <v>355801</v>
      </c>
      <c r="C72" t="s">
        <v>40</v>
      </c>
      <c r="D72" s="25">
        <v>10737</v>
      </c>
      <c r="E72" s="25"/>
      <c r="F72" s="25"/>
      <c r="G72" s="25"/>
      <c r="H72" s="25"/>
      <c r="I72" s="25"/>
      <c r="J72" s="34">
        <f>SUM(D72:I72)</f>
        <v>10737</v>
      </c>
    </row>
    <row r="73" spans="1:10" ht="13.5" thickBot="1">
      <c r="A73" s="5"/>
      <c r="B73" s="3"/>
      <c r="C73" s="7" t="s">
        <v>41</v>
      </c>
      <c r="D73" s="26">
        <f>SUM(D72)</f>
        <v>10737</v>
      </c>
      <c r="E73" s="26"/>
      <c r="F73" s="26"/>
      <c r="G73" s="26"/>
      <c r="H73" s="26"/>
      <c r="I73" s="26"/>
      <c r="J73" s="31">
        <f>SUM(J72)</f>
        <v>10737</v>
      </c>
    </row>
    <row r="74" spans="1:10" ht="12.75">
      <c r="A74" s="5"/>
      <c r="B74" s="3"/>
      <c r="D74" s="25"/>
      <c r="E74" s="25"/>
      <c r="F74" s="25"/>
      <c r="G74" s="25"/>
      <c r="H74" s="25"/>
      <c r="I74" s="25"/>
      <c r="J74" s="34"/>
    </row>
    <row r="75" spans="1:10" ht="12.75">
      <c r="A75" s="5">
        <v>3641</v>
      </c>
      <c r="B75" s="3"/>
      <c r="C75" s="5" t="s">
        <v>83</v>
      </c>
      <c r="D75" s="25"/>
      <c r="E75" s="25"/>
      <c r="F75" s="25"/>
      <c r="G75" s="25"/>
      <c r="H75" s="25"/>
      <c r="I75" s="25"/>
      <c r="J75" s="34"/>
    </row>
    <row r="76" spans="1:10" ht="12.75">
      <c r="A76" s="5"/>
      <c r="B76" s="3" t="s">
        <v>93</v>
      </c>
      <c r="C76" s="18" t="s">
        <v>94</v>
      </c>
      <c r="D76" s="25">
        <v>-275000</v>
      </c>
      <c r="E76" s="25"/>
      <c r="F76" s="25"/>
      <c r="G76" s="25"/>
      <c r="H76" s="25"/>
      <c r="I76" s="25"/>
      <c r="J76" s="34">
        <f>SUM(D76:I76)</f>
        <v>-275000</v>
      </c>
    </row>
    <row r="77" spans="1:10" ht="13.5" thickBot="1">
      <c r="A77" s="5"/>
      <c r="B77" s="3" t="s">
        <v>92</v>
      </c>
      <c r="C77" t="s">
        <v>179</v>
      </c>
      <c r="D77" s="25">
        <v>3966000</v>
      </c>
      <c r="E77" s="25"/>
      <c r="F77" s="25"/>
      <c r="G77" s="25"/>
      <c r="H77" s="25"/>
      <c r="I77" s="25"/>
      <c r="J77" s="34">
        <f>SUM(D77:I77)</f>
        <v>3966000</v>
      </c>
    </row>
    <row r="78" spans="1:10" ht="13.5" thickBot="1">
      <c r="A78" s="5"/>
      <c r="B78" s="3"/>
      <c r="C78" s="17" t="s">
        <v>84</v>
      </c>
      <c r="D78" s="26">
        <f>SUM(D76:D77)</f>
        <v>3691000</v>
      </c>
      <c r="E78" s="26"/>
      <c r="F78" s="26"/>
      <c r="G78" s="26"/>
      <c r="H78" s="26"/>
      <c r="I78" s="26"/>
      <c r="J78" s="31">
        <f>SUM(J76:J77)</f>
        <v>3691000</v>
      </c>
    </row>
    <row r="79" spans="1:10" ht="12.75">
      <c r="A79" s="5"/>
      <c r="B79" s="3"/>
      <c r="D79" s="25"/>
      <c r="E79" s="25"/>
      <c r="F79" s="25"/>
      <c r="G79" s="25"/>
      <c r="H79" s="25"/>
      <c r="I79" s="25"/>
      <c r="J79" s="34"/>
    </row>
    <row r="80" spans="1:10" ht="12.75">
      <c r="A80" s="5">
        <v>3840</v>
      </c>
      <c r="B80" s="3"/>
      <c r="C80" s="5" t="s">
        <v>45</v>
      </c>
      <c r="D80" s="25"/>
      <c r="E80" s="25"/>
      <c r="F80" s="25"/>
      <c r="G80" s="25"/>
      <c r="H80" s="25"/>
      <c r="I80" s="25"/>
      <c r="J80" s="34"/>
    </row>
    <row r="81" spans="1:10" ht="13.5" thickBot="1">
      <c r="A81" s="5"/>
      <c r="B81" s="3">
        <v>384001</v>
      </c>
      <c r="C81" t="s">
        <v>46</v>
      </c>
      <c r="D81" s="25">
        <v>190000</v>
      </c>
      <c r="E81" s="25"/>
      <c r="F81" s="25"/>
      <c r="G81" s="25"/>
      <c r="H81" s="25"/>
      <c r="I81" s="25"/>
      <c r="J81" s="34">
        <f>SUM(D81:I81)</f>
        <v>190000</v>
      </c>
    </row>
    <row r="82" spans="1:10" ht="13.5" thickBot="1">
      <c r="A82" s="5"/>
      <c r="B82" s="3"/>
      <c r="C82" s="7" t="s">
        <v>47</v>
      </c>
      <c r="D82" s="26">
        <f>SUM(D81:D81)</f>
        <v>190000</v>
      </c>
      <c r="E82" s="26"/>
      <c r="F82" s="26"/>
      <c r="G82" s="26"/>
      <c r="H82" s="26"/>
      <c r="I82" s="26"/>
      <c r="J82" s="31">
        <f>SUM(J81:J81)</f>
        <v>190000</v>
      </c>
    </row>
    <row r="83" spans="1:10" ht="12.75">
      <c r="A83" s="5"/>
      <c r="B83" s="3"/>
      <c r="C83" s="11"/>
      <c r="D83" s="28"/>
      <c r="E83" s="28"/>
      <c r="F83" s="28"/>
      <c r="G83" s="28"/>
      <c r="H83" s="28"/>
      <c r="I83" s="28"/>
      <c r="J83" s="36"/>
    </row>
    <row r="84" spans="1:10" ht="12.75">
      <c r="A84" s="5">
        <v>3841</v>
      </c>
      <c r="B84" s="3"/>
      <c r="C84" s="5" t="s">
        <v>42</v>
      </c>
      <c r="D84" s="25"/>
      <c r="E84" s="25"/>
      <c r="F84" s="25"/>
      <c r="G84" s="25"/>
      <c r="H84" s="25"/>
      <c r="I84" s="25"/>
      <c r="J84" s="34"/>
    </row>
    <row r="85" spans="1:10" ht="13.5" thickBot="1">
      <c r="A85" s="5"/>
      <c r="B85" s="3">
        <v>384101</v>
      </c>
      <c r="C85" t="s">
        <v>9</v>
      </c>
      <c r="D85" s="25">
        <v>42884</v>
      </c>
      <c r="E85" s="25"/>
      <c r="F85" s="25"/>
      <c r="G85" s="25"/>
      <c r="H85" s="25"/>
      <c r="I85" s="25"/>
      <c r="J85" s="34">
        <f>SUM(D85:I85)</f>
        <v>42884</v>
      </c>
    </row>
    <row r="86" spans="1:10" ht="13.5" thickBot="1">
      <c r="A86" s="5"/>
      <c r="B86" s="3"/>
      <c r="C86" s="7" t="s">
        <v>44</v>
      </c>
      <c r="D86" s="26">
        <f>D85</f>
        <v>42884</v>
      </c>
      <c r="E86" s="26"/>
      <c r="F86" s="26"/>
      <c r="G86" s="26"/>
      <c r="H86" s="26"/>
      <c r="I86" s="26"/>
      <c r="J86" s="31">
        <f>SUM(J85:J85)</f>
        <v>42884</v>
      </c>
    </row>
    <row r="87" spans="1:10" ht="12.75">
      <c r="A87" s="5"/>
      <c r="D87" s="6"/>
      <c r="E87" s="6"/>
      <c r="F87" s="6"/>
      <c r="G87" s="6"/>
      <c r="H87" s="6"/>
      <c r="I87" s="6"/>
      <c r="J87" s="6"/>
    </row>
    <row r="88" spans="1:10" ht="13.5" thickBot="1">
      <c r="A88" s="5"/>
      <c r="B88" s="3"/>
      <c r="D88" s="6"/>
      <c r="E88" s="6"/>
      <c r="F88" s="6"/>
      <c r="G88" s="6"/>
      <c r="H88" s="6"/>
      <c r="I88" s="6"/>
      <c r="J88" s="6"/>
    </row>
    <row r="89" spans="3:10" ht="13.5" thickBot="1">
      <c r="C89" s="45" t="s">
        <v>135</v>
      </c>
      <c r="D89" s="38">
        <f>SUM(D6:D87)/2</f>
        <v>10463989</v>
      </c>
      <c r="E89" s="46"/>
      <c r="F89" s="46"/>
      <c r="G89" s="46"/>
      <c r="H89" s="46"/>
      <c r="I89" s="46"/>
      <c r="J89" s="38">
        <f>SUM(J6:J87)/2</f>
        <v>10463989</v>
      </c>
    </row>
    <row r="92" spans="4:10" ht="12.75">
      <c r="D92" s="47"/>
      <c r="J92" s="47"/>
    </row>
    <row r="94" spans="1:4" ht="12.75">
      <c r="A94" s="5"/>
      <c r="D94" s="6"/>
    </row>
    <row r="95" ht="12.75">
      <c r="A95" s="5"/>
    </row>
    <row r="96" ht="12.75">
      <c r="A96" s="5"/>
    </row>
    <row r="97" ht="12.75">
      <c r="A97" s="5"/>
    </row>
    <row r="98" ht="12.75">
      <c r="A98" s="5"/>
    </row>
    <row r="99" ht="12.75">
      <c r="A99" s="5"/>
    </row>
    <row r="100" ht="12.75">
      <c r="A100" s="5"/>
    </row>
    <row r="101" ht="12.75">
      <c r="A101" s="5"/>
    </row>
    <row r="102" ht="12.75">
      <c r="A102" s="5"/>
    </row>
    <row r="103" ht="12.75">
      <c r="A103" s="5"/>
    </row>
    <row r="107" ht="12.75">
      <c r="B107" t="s">
        <v>43</v>
      </c>
    </row>
  </sheetData>
  <printOptions horizontalCentered="1"/>
  <pageMargins left="0.18" right="0.16" top="0.68" bottom="0.82" header="0.5" footer="0.5"/>
  <pageSetup horizontalDpi="600" verticalDpi="600" orientation="landscape"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O74"/>
  <sheetViews>
    <sheetView workbookViewId="0" topLeftCell="A1">
      <selection activeCell="B4" sqref="B4"/>
    </sheetView>
  </sheetViews>
  <sheetFormatPr defaultColWidth="9.140625" defaultRowHeight="12.75"/>
  <cols>
    <col min="3" max="3" width="45.28125" style="0" customWidth="1"/>
    <col min="4" max="4" width="11.57421875" style="0" customWidth="1"/>
    <col min="5" max="5" width="27.7109375" style="0" bestFit="1" customWidth="1"/>
    <col min="6" max="6" width="82.00390625" style="0" customWidth="1"/>
  </cols>
  <sheetData>
    <row r="1" spans="1:6" s="1" customFormat="1" ht="12.75">
      <c r="A1" s="4" t="s">
        <v>88</v>
      </c>
      <c r="B1" s="4" t="s">
        <v>64</v>
      </c>
      <c r="C1" s="4" t="s">
        <v>2</v>
      </c>
      <c r="D1" s="4" t="s">
        <v>65</v>
      </c>
      <c r="E1" s="4" t="s">
        <v>66</v>
      </c>
      <c r="F1" s="4" t="s">
        <v>67</v>
      </c>
    </row>
    <row r="2" spans="1:6" s="1" customFormat="1" ht="12.75">
      <c r="A2" s="4"/>
      <c r="B2" s="4"/>
      <c r="C2" s="5" t="s">
        <v>167</v>
      </c>
      <c r="D2" s="4"/>
      <c r="E2" s="4"/>
      <c r="F2" s="4"/>
    </row>
    <row r="3" spans="1:6" s="1" customFormat="1" ht="12.75">
      <c r="A3" s="21">
        <v>1</v>
      </c>
      <c r="B3" s="21">
        <v>315124</v>
      </c>
      <c r="C3" s="22" t="s">
        <v>161</v>
      </c>
      <c r="D3" s="6">
        <v>-500000</v>
      </c>
      <c r="E3" s="22" t="s">
        <v>190</v>
      </c>
      <c r="F3" s="22" t="s">
        <v>191</v>
      </c>
    </row>
    <row r="4" spans="1:6" s="1" customFormat="1" ht="25.5">
      <c r="A4" s="21">
        <v>2</v>
      </c>
      <c r="B4" s="21">
        <v>315125</v>
      </c>
      <c r="C4" s="22" t="s">
        <v>162</v>
      </c>
      <c r="D4" s="6">
        <v>200000</v>
      </c>
      <c r="E4" s="44" t="s">
        <v>182</v>
      </c>
      <c r="F4" s="18" t="s">
        <v>169</v>
      </c>
    </row>
    <row r="5" spans="1:6" s="1" customFormat="1" ht="12.75">
      <c r="A5" s="21">
        <v>3</v>
      </c>
      <c r="B5" s="21">
        <v>315135</v>
      </c>
      <c r="C5" s="22" t="s">
        <v>163</v>
      </c>
      <c r="D5" s="6">
        <v>50000</v>
      </c>
      <c r="E5" s="22" t="s">
        <v>168</v>
      </c>
      <c r="F5" s="18" t="s">
        <v>170</v>
      </c>
    </row>
    <row r="6" spans="1:6" s="1" customFormat="1" ht="12.75">
      <c r="A6" s="21">
        <v>4</v>
      </c>
      <c r="B6" s="21">
        <v>315136</v>
      </c>
      <c r="C6" s="22" t="s">
        <v>164</v>
      </c>
      <c r="D6" s="6">
        <v>50000</v>
      </c>
      <c r="E6" s="22" t="s">
        <v>168</v>
      </c>
      <c r="F6" s="18" t="s">
        <v>171</v>
      </c>
    </row>
    <row r="7" spans="1:6" s="1" customFormat="1" ht="12.75">
      <c r="A7" s="21">
        <v>5</v>
      </c>
      <c r="B7" s="21">
        <v>315137</v>
      </c>
      <c r="C7" s="22" t="s">
        <v>165</v>
      </c>
      <c r="D7" s="6">
        <v>100000</v>
      </c>
      <c r="E7" s="22" t="s">
        <v>168</v>
      </c>
      <c r="F7" s="18" t="s">
        <v>181</v>
      </c>
    </row>
    <row r="8" spans="1:6" s="1" customFormat="1" ht="25.5">
      <c r="A8" s="21">
        <v>6</v>
      </c>
      <c r="B8" s="21">
        <v>315138</v>
      </c>
      <c r="C8" s="22" t="s">
        <v>166</v>
      </c>
      <c r="D8" s="6">
        <v>100000</v>
      </c>
      <c r="E8" s="22" t="s">
        <v>168</v>
      </c>
      <c r="F8" s="16" t="s">
        <v>172</v>
      </c>
    </row>
    <row r="9" spans="1:5" s="1" customFormat="1" ht="12.75">
      <c r="A9" s="21"/>
      <c r="B9" s="21"/>
      <c r="C9" s="22"/>
      <c r="D9" s="6"/>
      <c r="E9" s="22"/>
    </row>
    <row r="10" spans="1:6" s="1" customFormat="1" ht="12.75">
      <c r="A10" s="21"/>
      <c r="B10" s="21"/>
      <c r="C10" s="5" t="s">
        <v>145</v>
      </c>
      <c r="D10" s="6"/>
      <c r="E10" s="22"/>
      <c r="F10" s="18"/>
    </row>
    <row r="11" spans="1:6" ht="25.5">
      <c r="A11" s="21">
        <v>7</v>
      </c>
      <c r="B11" s="3">
        <v>316901</v>
      </c>
      <c r="C11" t="s">
        <v>6</v>
      </c>
      <c r="D11" s="6">
        <v>49649</v>
      </c>
      <c r="E11" t="s">
        <v>123</v>
      </c>
      <c r="F11" s="16" t="s">
        <v>124</v>
      </c>
    </row>
    <row r="12" spans="1:6" ht="12.75">
      <c r="A12" s="3"/>
      <c r="B12" s="3"/>
      <c r="D12" s="6"/>
      <c r="F12" s="16"/>
    </row>
    <row r="13" spans="1:6" ht="12.75">
      <c r="A13" s="3"/>
      <c r="B13" s="3"/>
      <c r="C13" s="5" t="s">
        <v>49</v>
      </c>
      <c r="D13" s="6"/>
      <c r="F13" s="16"/>
    </row>
    <row r="14" spans="1:6" ht="12.75">
      <c r="A14" s="21">
        <v>8</v>
      </c>
      <c r="B14" s="3">
        <v>662177</v>
      </c>
      <c r="C14" t="s">
        <v>50</v>
      </c>
      <c r="D14" s="6">
        <v>30037</v>
      </c>
      <c r="E14" t="s">
        <v>139</v>
      </c>
      <c r="F14" s="16" t="s">
        <v>140</v>
      </c>
    </row>
    <row r="15" spans="1:6" ht="12.75">
      <c r="A15" s="21"/>
      <c r="B15" s="3"/>
      <c r="D15" s="6"/>
      <c r="F15" s="16"/>
    </row>
    <row r="16" spans="1:6" ht="12.75">
      <c r="A16" s="21"/>
      <c r="B16" s="3"/>
      <c r="C16" s="5" t="s">
        <v>146</v>
      </c>
      <c r="D16" s="6"/>
      <c r="F16" s="16"/>
    </row>
    <row r="17" spans="1:6" ht="12.75">
      <c r="A17" s="3">
        <v>9</v>
      </c>
      <c r="B17" s="3" t="s">
        <v>8</v>
      </c>
      <c r="C17" t="s">
        <v>48</v>
      </c>
      <c r="D17" s="6">
        <v>10000</v>
      </c>
      <c r="E17" t="s">
        <v>70</v>
      </c>
      <c r="F17" s="16" t="s">
        <v>71</v>
      </c>
    </row>
    <row r="18" spans="1:6" ht="25.5">
      <c r="A18" s="21">
        <v>10</v>
      </c>
      <c r="B18" s="3" t="s">
        <v>12</v>
      </c>
      <c r="C18" t="s">
        <v>13</v>
      </c>
      <c r="D18" s="6">
        <v>-141151</v>
      </c>
      <c r="E18" s="16" t="s">
        <v>125</v>
      </c>
      <c r="F18" s="16" t="s">
        <v>96</v>
      </c>
    </row>
    <row r="19" spans="1:6" ht="12.75">
      <c r="A19" s="21">
        <v>11</v>
      </c>
      <c r="B19" s="3" t="s">
        <v>14</v>
      </c>
      <c r="C19" t="s">
        <v>15</v>
      </c>
      <c r="D19" s="6">
        <v>141151</v>
      </c>
      <c r="E19" t="s">
        <v>126</v>
      </c>
      <c r="F19" s="16" t="s">
        <v>95</v>
      </c>
    </row>
    <row r="20" spans="1:6" ht="25.5">
      <c r="A20" s="3">
        <v>12</v>
      </c>
      <c r="B20" s="3" t="s">
        <v>16</v>
      </c>
      <c r="C20" t="s">
        <v>17</v>
      </c>
      <c r="D20" s="6">
        <v>60000</v>
      </c>
      <c r="E20" t="s">
        <v>97</v>
      </c>
      <c r="F20" s="16" t="s">
        <v>98</v>
      </c>
    </row>
    <row r="21" spans="1:6" ht="25.5">
      <c r="A21" s="21">
        <v>13</v>
      </c>
      <c r="B21" s="3" t="s">
        <v>18</v>
      </c>
      <c r="C21" t="s">
        <v>19</v>
      </c>
      <c r="D21" s="6">
        <v>151000</v>
      </c>
      <c r="E21" t="s">
        <v>72</v>
      </c>
      <c r="F21" s="16" t="s">
        <v>99</v>
      </c>
    </row>
    <row r="22" spans="1:6" ht="63.75">
      <c r="A22" s="21">
        <v>14</v>
      </c>
      <c r="B22" s="3" t="s">
        <v>20</v>
      </c>
      <c r="C22" t="s">
        <v>21</v>
      </c>
      <c r="D22" s="6">
        <v>292049</v>
      </c>
      <c r="E22" t="s">
        <v>100</v>
      </c>
      <c r="F22" s="16" t="s">
        <v>101</v>
      </c>
    </row>
    <row r="23" spans="1:6" ht="25.5">
      <c r="A23" s="3">
        <v>15</v>
      </c>
      <c r="B23" s="3" t="s">
        <v>22</v>
      </c>
      <c r="C23" t="s">
        <v>23</v>
      </c>
      <c r="D23" s="6">
        <v>20000</v>
      </c>
      <c r="E23" t="s">
        <v>70</v>
      </c>
      <c r="F23" s="16" t="s">
        <v>102</v>
      </c>
    </row>
    <row r="24" spans="1:6" ht="12.75">
      <c r="A24" s="3">
        <v>16</v>
      </c>
      <c r="B24" s="3"/>
      <c r="D24" s="6"/>
      <c r="F24" s="16"/>
    </row>
    <row r="25" spans="1:6" ht="12.75">
      <c r="A25" s="21">
        <v>17</v>
      </c>
      <c r="B25" s="3"/>
      <c r="C25" s="5" t="s">
        <v>147</v>
      </c>
      <c r="D25" s="6"/>
      <c r="F25" s="16"/>
    </row>
    <row r="26" spans="1:6" ht="12.75">
      <c r="A26" s="21">
        <v>18</v>
      </c>
      <c r="B26" s="15" t="s">
        <v>53</v>
      </c>
      <c r="C26" s="13" t="s">
        <v>59</v>
      </c>
      <c r="D26" s="12">
        <v>-5500000</v>
      </c>
      <c r="E26" t="s">
        <v>127</v>
      </c>
      <c r="F26" s="16" t="s">
        <v>69</v>
      </c>
    </row>
    <row r="27" spans="1:6" ht="12.75">
      <c r="A27" s="3">
        <v>19</v>
      </c>
      <c r="B27" s="15" t="s">
        <v>54</v>
      </c>
      <c r="C27" s="13" t="s">
        <v>59</v>
      </c>
      <c r="D27" s="12">
        <v>5500000</v>
      </c>
      <c r="E27" t="s">
        <v>138</v>
      </c>
      <c r="F27" s="16" t="s">
        <v>69</v>
      </c>
    </row>
    <row r="28" spans="1:6" ht="12.75">
      <c r="A28" s="21">
        <v>20</v>
      </c>
      <c r="B28" s="15" t="s">
        <v>55</v>
      </c>
      <c r="C28" s="13" t="s">
        <v>60</v>
      </c>
      <c r="D28" s="12">
        <f>-765569</f>
        <v>-765569</v>
      </c>
      <c r="E28" t="s">
        <v>127</v>
      </c>
      <c r="F28" s="16" t="s">
        <v>69</v>
      </c>
    </row>
    <row r="29" spans="1:6" ht="12.75">
      <c r="A29" s="21">
        <v>21</v>
      </c>
      <c r="B29" s="15" t="s">
        <v>56</v>
      </c>
      <c r="C29" s="13" t="s">
        <v>61</v>
      </c>
      <c r="D29" s="12">
        <v>765569</v>
      </c>
      <c r="E29" t="s">
        <v>138</v>
      </c>
      <c r="F29" s="16" t="s">
        <v>69</v>
      </c>
    </row>
    <row r="30" spans="1:6" ht="12.75">
      <c r="A30" s="3">
        <v>22</v>
      </c>
      <c r="B30" s="15" t="s">
        <v>57</v>
      </c>
      <c r="C30" s="13" t="s">
        <v>85</v>
      </c>
      <c r="D30" s="12">
        <v>-500000</v>
      </c>
      <c r="E30" t="s">
        <v>127</v>
      </c>
      <c r="F30" s="16" t="s">
        <v>69</v>
      </c>
    </row>
    <row r="31" spans="1:6" ht="12.75">
      <c r="A31" s="21">
        <v>23</v>
      </c>
      <c r="B31" s="15" t="s">
        <v>58</v>
      </c>
      <c r="C31" s="13" t="s">
        <v>85</v>
      </c>
      <c r="D31" s="12">
        <v>500000</v>
      </c>
      <c r="E31" t="s">
        <v>138</v>
      </c>
      <c r="F31" s="16" t="s">
        <v>69</v>
      </c>
    </row>
    <row r="32" spans="1:6" ht="25.5">
      <c r="A32" s="21">
        <v>24</v>
      </c>
      <c r="B32" s="15" t="s">
        <v>62</v>
      </c>
      <c r="C32" s="13" t="s">
        <v>89</v>
      </c>
      <c r="D32" s="12">
        <v>100000</v>
      </c>
      <c r="E32" s="16" t="s">
        <v>104</v>
      </c>
      <c r="F32" s="16" t="s">
        <v>103</v>
      </c>
    </row>
    <row r="33" spans="1:6" ht="25.5">
      <c r="A33" s="3">
        <v>25</v>
      </c>
      <c r="B33" s="15" t="s">
        <v>91</v>
      </c>
      <c r="C33" s="13" t="s">
        <v>90</v>
      </c>
      <c r="D33" s="12">
        <v>300000</v>
      </c>
      <c r="E33" t="s">
        <v>68</v>
      </c>
      <c r="F33" s="16" t="s">
        <v>184</v>
      </c>
    </row>
    <row r="34" spans="1:15" ht="25.5">
      <c r="A34" s="3">
        <v>26</v>
      </c>
      <c r="B34" s="15" t="s">
        <v>158</v>
      </c>
      <c r="C34" s="13" t="s">
        <v>159</v>
      </c>
      <c r="D34" s="12">
        <v>1185000</v>
      </c>
      <c r="E34" t="s">
        <v>186</v>
      </c>
      <c r="F34" s="16" t="s">
        <v>185</v>
      </c>
      <c r="G34" s="16"/>
      <c r="H34" s="16"/>
      <c r="I34" s="16"/>
      <c r="J34" s="16"/>
      <c r="K34" s="16"/>
      <c r="L34" s="16"/>
      <c r="M34" s="16"/>
      <c r="N34" s="16"/>
      <c r="O34" s="16"/>
    </row>
    <row r="35" spans="1:6" ht="12.75">
      <c r="A35" s="3"/>
      <c r="B35" s="15"/>
      <c r="C35" s="13"/>
      <c r="D35" s="12"/>
      <c r="F35" s="16"/>
    </row>
    <row r="36" spans="1:6" ht="12.75">
      <c r="A36" s="3"/>
      <c r="B36" s="15"/>
      <c r="C36" s="10" t="s">
        <v>148</v>
      </c>
      <c r="D36" s="12"/>
      <c r="F36" s="16"/>
    </row>
    <row r="37" spans="1:6" ht="12.75">
      <c r="A37" s="21">
        <v>27</v>
      </c>
      <c r="B37" s="14">
        <v>340203</v>
      </c>
      <c r="C37" s="8" t="s">
        <v>10</v>
      </c>
      <c r="D37" s="9">
        <v>8010</v>
      </c>
      <c r="E37" t="s">
        <v>68</v>
      </c>
      <c r="F37" s="16" t="s">
        <v>76</v>
      </c>
    </row>
    <row r="38" spans="1:6" ht="12.75">
      <c r="A38" s="21"/>
      <c r="B38" s="14"/>
      <c r="C38" s="8"/>
      <c r="D38" s="9"/>
      <c r="F38" s="16"/>
    </row>
    <row r="39" spans="1:6" ht="12.75">
      <c r="A39" s="21" t="s">
        <v>43</v>
      </c>
      <c r="B39" s="14"/>
      <c r="C39" s="10" t="s">
        <v>149</v>
      </c>
      <c r="D39" s="9"/>
      <c r="F39" s="16"/>
    </row>
    <row r="40" spans="1:6" ht="12.75">
      <c r="A40" s="21">
        <v>28</v>
      </c>
      <c r="B40" s="3">
        <v>352152</v>
      </c>
      <c r="C40" t="s">
        <v>24</v>
      </c>
      <c r="D40" s="6">
        <v>650000</v>
      </c>
      <c r="E40" t="s">
        <v>128</v>
      </c>
      <c r="F40" s="16" t="s">
        <v>105</v>
      </c>
    </row>
    <row r="41" spans="1:6" ht="12.75">
      <c r="A41" s="3">
        <v>29</v>
      </c>
      <c r="B41" s="3">
        <v>352124</v>
      </c>
      <c r="C41" t="s">
        <v>25</v>
      </c>
      <c r="D41" s="6">
        <v>150000</v>
      </c>
      <c r="E41" t="s">
        <v>128</v>
      </c>
      <c r="F41" s="16" t="s">
        <v>106</v>
      </c>
    </row>
    <row r="42" spans="1:6" ht="25.5">
      <c r="A42" s="3">
        <v>30</v>
      </c>
      <c r="B42" s="3">
        <v>352153</v>
      </c>
      <c r="C42" t="s">
        <v>188</v>
      </c>
      <c r="D42" s="6">
        <v>317000</v>
      </c>
      <c r="E42" t="s">
        <v>68</v>
      </c>
      <c r="F42" s="16" t="s">
        <v>187</v>
      </c>
    </row>
    <row r="43" spans="1:6" ht="12.75">
      <c r="A43" s="3"/>
      <c r="B43" s="3"/>
      <c r="D43" s="6"/>
      <c r="F43" s="16"/>
    </row>
    <row r="44" spans="1:6" ht="12.75">
      <c r="A44" s="3"/>
      <c r="B44" s="3"/>
      <c r="C44" s="5" t="s">
        <v>150</v>
      </c>
      <c r="D44" s="6"/>
      <c r="F44" s="16"/>
    </row>
    <row r="45" spans="1:6" ht="12.75">
      <c r="A45" s="21">
        <v>31</v>
      </c>
      <c r="B45" s="3" t="s">
        <v>30</v>
      </c>
      <c r="C45" t="s">
        <v>31</v>
      </c>
      <c r="D45" s="6">
        <v>15435</v>
      </c>
      <c r="E45" t="s">
        <v>73</v>
      </c>
      <c r="F45" s="16" t="s">
        <v>74</v>
      </c>
    </row>
    <row r="46" spans="1:6" ht="51">
      <c r="A46" s="21">
        <v>32</v>
      </c>
      <c r="B46" s="3" t="s">
        <v>109</v>
      </c>
      <c r="C46" s="16" t="s">
        <v>110</v>
      </c>
      <c r="D46" s="6">
        <v>321614</v>
      </c>
      <c r="E46" s="16" t="s">
        <v>121</v>
      </c>
      <c r="F46" s="16" t="s">
        <v>122</v>
      </c>
    </row>
    <row r="47" spans="1:6" ht="51">
      <c r="A47" s="3">
        <v>33</v>
      </c>
      <c r="B47" s="3" t="s">
        <v>111</v>
      </c>
      <c r="C47" s="16" t="s">
        <v>119</v>
      </c>
      <c r="D47" s="6">
        <v>340000</v>
      </c>
      <c r="E47" s="16" t="s">
        <v>121</v>
      </c>
      <c r="F47" s="16" t="s">
        <v>122</v>
      </c>
    </row>
    <row r="48" spans="1:6" ht="51">
      <c r="A48" s="21">
        <v>34</v>
      </c>
      <c r="B48" s="3" t="s">
        <v>113</v>
      </c>
      <c r="C48" s="16" t="s">
        <v>114</v>
      </c>
      <c r="D48" s="6">
        <v>73372</v>
      </c>
      <c r="E48" s="16" t="s">
        <v>121</v>
      </c>
      <c r="F48" s="16" t="s">
        <v>122</v>
      </c>
    </row>
    <row r="49" spans="1:6" ht="51">
      <c r="A49" s="21">
        <v>35</v>
      </c>
      <c r="B49" s="3" t="s">
        <v>115</v>
      </c>
      <c r="C49" s="16" t="s">
        <v>120</v>
      </c>
      <c r="D49" s="6">
        <v>1195000</v>
      </c>
      <c r="E49" s="16" t="s">
        <v>121</v>
      </c>
      <c r="F49" s="16" t="s">
        <v>122</v>
      </c>
    </row>
    <row r="50" spans="1:6" ht="51">
      <c r="A50" s="3">
        <v>36</v>
      </c>
      <c r="B50" s="3" t="s">
        <v>117</v>
      </c>
      <c r="C50" s="16" t="s">
        <v>118</v>
      </c>
      <c r="D50" s="6">
        <v>1190040</v>
      </c>
      <c r="E50" s="16" t="s">
        <v>121</v>
      </c>
      <c r="F50" s="16" t="s">
        <v>137</v>
      </c>
    </row>
    <row r="51" spans="1:6" ht="12.75">
      <c r="A51" s="3"/>
      <c r="B51" s="3"/>
      <c r="C51" s="16"/>
      <c r="D51" s="6"/>
      <c r="E51" s="16"/>
      <c r="F51" s="16"/>
    </row>
    <row r="52" spans="1:6" ht="12.75">
      <c r="A52" s="3"/>
      <c r="B52" s="3"/>
      <c r="C52" s="23" t="s">
        <v>151</v>
      </c>
      <c r="D52" s="6"/>
      <c r="E52" s="16"/>
      <c r="F52" s="16"/>
    </row>
    <row r="53" spans="1:6" ht="25.5">
      <c r="A53" s="21">
        <v>37</v>
      </c>
      <c r="B53" s="3">
        <v>354101</v>
      </c>
      <c r="C53" t="s">
        <v>34</v>
      </c>
      <c r="D53" s="6">
        <v>64454</v>
      </c>
      <c r="E53" t="s">
        <v>68</v>
      </c>
      <c r="F53" s="16" t="s">
        <v>129</v>
      </c>
    </row>
    <row r="54" spans="1:6" ht="12.75">
      <c r="A54" s="21"/>
      <c r="B54" s="3"/>
      <c r="D54" s="6"/>
      <c r="F54" s="16"/>
    </row>
    <row r="55" spans="1:6" ht="12.75">
      <c r="A55" s="21"/>
      <c r="B55" s="3"/>
      <c r="C55" s="5" t="s">
        <v>152</v>
      </c>
      <c r="D55" s="6"/>
      <c r="F55" s="16"/>
    </row>
    <row r="56" spans="1:6" ht="12.75">
      <c r="A56" s="21">
        <v>38</v>
      </c>
      <c r="B56" s="3">
        <v>354501</v>
      </c>
      <c r="C56" t="s">
        <v>37</v>
      </c>
      <c r="D56" s="6">
        <v>6708</v>
      </c>
      <c r="E56" t="s">
        <v>68</v>
      </c>
      <c r="F56" s="16" t="s">
        <v>183</v>
      </c>
    </row>
    <row r="57" spans="1:6" ht="12.75">
      <c r="A57" s="21"/>
      <c r="B57" s="3"/>
      <c r="D57" s="6"/>
      <c r="F57" s="16"/>
    </row>
    <row r="58" spans="1:6" ht="12.75">
      <c r="A58" s="21"/>
      <c r="B58" s="3"/>
      <c r="C58" s="5" t="s">
        <v>153</v>
      </c>
      <c r="D58" s="6"/>
      <c r="F58" s="16"/>
    </row>
    <row r="59" spans="1:6" ht="12.75">
      <c r="A59" s="3">
        <v>39</v>
      </c>
      <c r="B59" s="3">
        <v>355801</v>
      </c>
      <c r="C59" t="s">
        <v>40</v>
      </c>
      <c r="D59" s="6">
        <v>10737</v>
      </c>
      <c r="E59" t="s">
        <v>68</v>
      </c>
      <c r="F59" s="16" t="s">
        <v>75</v>
      </c>
    </row>
    <row r="60" spans="1:6" ht="12.75">
      <c r="A60" s="3"/>
      <c r="B60" s="3"/>
      <c r="D60" s="6"/>
      <c r="F60" s="16"/>
    </row>
    <row r="61" spans="1:6" ht="12.75">
      <c r="A61" s="3"/>
      <c r="B61" s="3"/>
      <c r="C61" s="5" t="s">
        <v>154</v>
      </c>
      <c r="D61" s="6"/>
      <c r="F61" s="16"/>
    </row>
    <row r="62" spans="1:6" ht="12.75">
      <c r="A62" s="21">
        <v>40</v>
      </c>
      <c r="B62" s="3" t="s">
        <v>93</v>
      </c>
      <c r="C62" s="18" t="s">
        <v>94</v>
      </c>
      <c r="D62" s="6">
        <v>-275000</v>
      </c>
      <c r="E62" t="s">
        <v>130</v>
      </c>
      <c r="F62" s="16" t="s">
        <v>107</v>
      </c>
    </row>
    <row r="63" spans="1:6" ht="63.75">
      <c r="A63" s="21">
        <v>41</v>
      </c>
      <c r="B63" s="3" t="s">
        <v>92</v>
      </c>
      <c r="C63" t="s">
        <v>82</v>
      </c>
      <c r="D63" s="6">
        <v>3966000</v>
      </c>
      <c r="E63" s="19" t="s">
        <v>144</v>
      </c>
      <c r="F63" s="16" t="s">
        <v>87</v>
      </c>
    </row>
    <row r="64" spans="1:6" ht="12.75">
      <c r="A64" s="21"/>
      <c r="B64" s="3"/>
      <c r="D64" s="6"/>
      <c r="E64" s="19"/>
      <c r="F64" s="16"/>
    </row>
    <row r="65" spans="1:6" ht="12.75">
      <c r="A65" s="21"/>
      <c r="B65" s="3"/>
      <c r="C65" s="5" t="s">
        <v>155</v>
      </c>
      <c r="D65" s="6"/>
      <c r="E65" s="19"/>
      <c r="F65" s="16"/>
    </row>
    <row r="66" spans="1:6" ht="25.5">
      <c r="A66" s="3">
        <v>42</v>
      </c>
      <c r="B66" s="3">
        <v>384001</v>
      </c>
      <c r="C66" t="s">
        <v>46</v>
      </c>
      <c r="D66" s="6">
        <v>190000</v>
      </c>
      <c r="E66" s="20" t="s">
        <v>131</v>
      </c>
      <c r="F66" s="16" t="s">
        <v>108</v>
      </c>
    </row>
    <row r="67" spans="1:6" ht="12.75">
      <c r="A67" s="3"/>
      <c r="B67" s="3"/>
      <c r="D67" s="6"/>
      <c r="E67" s="20"/>
      <c r="F67" s="16"/>
    </row>
    <row r="68" spans="1:6" ht="12.75">
      <c r="A68" s="3"/>
      <c r="B68" s="3"/>
      <c r="C68" s="5" t="s">
        <v>156</v>
      </c>
      <c r="D68" s="6"/>
      <c r="E68" s="20"/>
      <c r="F68" s="16"/>
    </row>
    <row r="69" spans="1:6" ht="25.5">
      <c r="A69" s="21">
        <v>43</v>
      </c>
      <c r="B69" s="3">
        <v>384101</v>
      </c>
      <c r="C69" t="s">
        <v>9</v>
      </c>
      <c r="D69" s="6">
        <v>42884</v>
      </c>
      <c r="E69" s="20" t="s">
        <v>132</v>
      </c>
      <c r="F69" s="16" t="s">
        <v>108</v>
      </c>
    </row>
    <row r="70" spans="1:6" ht="12.75">
      <c r="A70" s="21"/>
      <c r="B70" s="3"/>
      <c r="D70" s="6"/>
      <c r="E70" s="20"/>
      <c r="F70" s="16"/>
    </row>
    <row r="71" spans="1:6" ht="12.75">
      <c r="A71" s="21"/>
      <c r="B71" s="3"/>
      <c r="C71" s="5" t="s">
        <v>157</v>
      </c>
      <c r="D71" s="6"/>
      <c r="E71" s="20"/>
      <c r="F71" s="16"/>
    </row>
    <row r="72" spans="1:6" ht="25.5">
      <c r="A72" s="21">
        <v>44</v>
      </c>
      <c r="B72" s="3">
        <v>423311</v>
      </c>
      <c r="C72" s="16" t="s">
        <v>141</v>
      </c>
      <c r="D72" s="6">
        <v>-1107300</v>
      </c>
      <c r="E72" s="16" t="s">
        <v>133</v>
      </c>
      <c r="F72" s="16" t="s">
        <v>136</v>
      </c>
    </row>
    <row r="73" spans="1:6" ht="25.5">
      <c r="A73" s="3">
        <v>45</v>
      </c>
      <c r="B73" s="3">
        <v>423534</v>
      </c>
      <c r="C73" t="s">
        <v>160</v>
      </c>
      <c r="D73" s="6">
        <v>1107300</v>
      </c>
      <c r="E73" s="16" t="s">
        <v>134</v>
      </c>
      <c r="F73" s="16" t="s">
        <v>86</v>
      </c>
    </row>
    <row r="74" spans="1:6" ht="12.75">
      <c r="A74" s="3">
        <v>46</v>
      </c>
      <c r="B74" s="3">
        <v>423420</v>
      </c>
      <c r="C74" t="s">
        <v>174</v>
      </c>
      <c r="D74" s="6">
        <v>841515</v>
      </c>
      <c r="E74" t="s">
        <v>175</v>
      </c>
      <c r="F74" t="s">
        <v>176</v>
      </c>
    </row>
  </sheetData>
  <printOptions gridLines="1" horizontalCentered="1"/>
  <pageMargins left="0.18" right="0.26" top="0.7" bottom="0.75" header="0.5" footer="0.5"/>
  <pageSetup horizontalDpi="600" verticalDpi="600" orientation="landscape" paperSize="5" scale="90" r:id="rId1"/>
  <headerFooter alignWithMargins="0">
    <oddHeader>&amp;L&amp;"Arial,Bold"2002 2&amp;Xnd&amp;X Quarter Omnibus Summary
</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1">
      <selection activeCell="C16" sqref="C16"/>
    </sheetView>
  </sheetViews>
  <sheetFormatPr defaultColWidth="9.140625" defaultRowHeight="12.75"/>
  <cols>
    <col min="3" max="3" width="40.00390625" style="0" customWidth="1"/>
    <col min="4" max="4" width="12.8515625" style="0" bestFit="1" customWidth="1"/>
    <col min="10" max="10" width="12.8515625" style="0" bestFit="1" customWidth="1"/>
  </cols>
  <sheetData>
    <row r="1" ht="12.75">
      <c r="A1" s="1" t="s">
        <v>77</v>
      </c>
    </row>
    <row r="2" ht="12.75">
      <c r="A2" s="2" t="s">
        <v>78</v>
      </c>
    </row>
    <row r="3" spans="1:10" ht="12.75">
      <c r="A3" s="5"/>
      <c r="B3" s="5"/>
      <c r="C3" s="5"/>
      <c r="E3" s="5"/>
      <c r="F3" s="5"/>
      <c r="G3" s="5"/>
      <c r="H3" s="5"/>
      <c r="I3" s="5"/>
      <c r="J3" s="5" t="s">
        <v>4</v>
      </c>
    </row>
    <row r="4" spans="1:11" ht="12.75">
      <c r="A4" s="4" t="s">
        <v>1</v>
      </c>
      <c r="B4" s="4" t="s">
        <v>2</v>
      </c>
      <c r="C4" s="4" t="s">
        <v>3</v>
      </c>
      <c r="D4" s="24">
        <v>2002</v>
      </c>
      <c r="E4" s="24">
        <v>2003</v>
      </c>
      <c r="F4" s="24">
        <v>2004</v>
      </c>
      <c r="G4" s="24">
        <v>2005</v>
      </c>
      <c r="H4" s="24">
        <v>2006</v>
      </c>
      <c r="I4" s="24">
        <v>2007</v>
      </c>
      <c r="J4" s="24" t="s">
        <v>5</v>
      </c>
      <c r="K4" s="24"/>
    </row>
    <row r="5" spans="4:11" ht="12.75">
      <c r="D5" s="27"/>
      <c r="E5" s="27"/>
      <c r="F5" s="27"/>
      <c r="G5" s="27"/>
      <c r="H5" s="27"/>
      <c r="I5" s="27"/>
      <c r="J5" s="27"/>
      <c r="K5" s="27"/>
    </row>
    <row r="6" spans="1:11" ht="12.75">
      <c r="A6" s="5">
        <v>4616</v>
      </c>
      <c r="C6" s="1" t="s">
        <v>80</v>
      </c>
      <c r="D6" s="27"/>
      <c r="E6" s="27"/>
      <c r="F6" s="27"/>
      <c r="G6" s="27"/>
      <c r="H6" s="27"/>
      <c r="I6" s="27"/>
      <c r="J6" s="27"/>
      <c r="K6" s="27"/>
    </row>
    <row r="7" spans="2:11" ht="15" customHeight="1">
      <c r="B7" s="3">
        <v>423311</v>
      </c>
      <c r="C7" s="16" t="s">
        <v>189</v>
      </c>
      <c r="D7" s="25">
        <v>-1107300</v>
      </c>
      <c r="E7" s="25"/>
      <c r="F7" s="25"/>
      <c r="G7" s="25"/>
      <c r="H7" s="25"/>
      <c r="I7" s="25"/>
      <c r="J7" s="25">
        <f>SUM(D7:I7)</f>
        <v>-1107300</v>
      </c>
      <c r="K7" s="25"/>
    </row>
    <row r="8" spans="2:11" ht="12.75">
      <c r="B8" s="3">
        <v>423534</v>
      </c>
      <c r="C8" t="s">
        <v>180</v>
      </c>
      <c r="D8" s="25">
        <v>1107300</v>
      </c>
      <c r="E8" s="25"/>
      <c r="F8" s="25"/>
      <c r="G8" s="25"/>
      <c r="H8" s="25"/>
      <c r="I8" s="25"/>
      <c r="J8" s="25">
        <f>SUM(D8:I8)</f>
        <v>1107300</v>
      </c>
      <c r="K8" s="25"/>
    </row>
    <row r="9" spans="2:10" ht="13.5" thickBot="1">
      <c r="B9" s="3">
        <v>423420</v>
      </c>
      <c r="C9" t="s">
        <v>174</v>
      </c>
      <c r="D9" s="48">
        <v>841515</v>
      </c>
      <c r="E9" s="48"/>
      <c r="F9" s="48"/>
      <c r="G9" s="48"/>
      <c r="H9" s="48"/>
      <c r="I9" s="49"/>
      <c r="J9" s="34">
        <f>SUM(D9:I9)</f>
        <v>841515</v>
      </c>
    </row>
    <row r="10" spans="3:10" ht="13.5" thickBot="1">
      <c r="C10" s="7" t="s">
        <v>81</v>
      </c>
      <c r="D10" s="26">
        <f>SUM(D7:D9)</f>
        <v>841515</v>
      </c>
      <c r="E10" s="26"/>
      <c r="F10" s="26"/>
      <c r="G10" s="26"/>
      <c r="H10" s="26"/>
      <c r="I10" s="26"/>
      <c r="J10" s="50">
        <f>SUM(J7:J9)</f>
        <v>841515</v>
      </c>
    </row>
  </sheetData>
  <printOptions horizontalCentered="1"/>
  <pageMargins left="0.75" right="0.75" top="1" bottom="1" header="0.5" footer="0.5"/>
  <pageSetup fitToHeight="1" fitToWidth="1" horizontalDpi="600" verticalDpi="600" orientation="landscape" scale="8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Network Manager</cp:lastModifiedBy>
  <cp:lastPrinted>2002-06-04T21:28:55Z</cp:lastPrinted>
  <dcterms:created xsi:type="dcterms:W3CDTF">2002-05-01T22:17:35Z</dcterms:created>
  <dcterms:modified xsi:type="dcterms:W3CDTF">2002-06-04T21:29:57Z</dcterms:modified>
  <cp:category/>
  <cp:version/>
  <cp:contentType/>
  <cp:contentStatus/>
</cp:coreProperties>
</file>