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70" windowHeight="5850" activeTab="0"/>
  </bookViews>
  <sheets>
    <sheet name="Rollup $$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KCSO</author>
  </authors>
  <commentList>
    <comment ref="C5" authorId="0">
      <text>
        <r>
          <rPr>
            <b/>
            <sz val="8"/>
            <rFont val="Tahoma"/>
            <family val="0"/>
          </rPr>
          <t>KCSO:</t>
        </r>
        <r>
          <rPr>
            <sz val="8"/>
            <rFont val="Tahoma"/>
            <family val="0"/>
          </rPr>
          <t xml:space="preserve">
Total current budget including the absorbed positions is $628,578.  This includes the absorbed positions.</t>
        </r>
      </text>
    </comment>
    <comment ref="G5" authorId="0">
      <text>
        <r>
          <rPr>
            <b/>
            <sz val="8"/>
            <rFont val="Tahoma"/>
            <family val="0"/>
          </rPr>
          <t>KCSO:</t>
        </r>
        <r>
          <rPr>
            <sz val="8"/>
            <rFont val="Tahoma"/>
            <family val="0"/>
          </rPr>
          <t xml:space="preserve">
Current budget shows 16.  Ordinance 14842 reduces 11, and I have reduced it by 3 to account for absorbed positions.</t>
        </r>
      </text>
    </comment>
    <comment ref="C8" authorId="0">
      <text>
        <r>
          <rPr>
            <b/>
            <sz val="8"/>
            <rFont val="Tahoma"/>
            <family val="0"/>
          </rPr>
          <t>KCSO:</t>
        </r>
        <r>
          <rPr>
            <sz val="8"/>
            <rFont val="Tahoma"/>
            <family val="0"/>
          </rPr>
          <t xml:space="preserve">
Forced to balance.  Look at current budget in GRHI.</t>
        </r>
      </text>
    </comment>
    <comment ref="G8" authorId="0">
      <text>
        <r>
          <rPr>
            <b/>
            <sz val="8"/>
            <rFont val="Tahoma"/>
            <family val="0"/>
          </rPr>
          <t>KCSO:</t>
        </r>
        <r>
          <rPr>
            <sz val="8"/>
            <rFont val="Tahoma"/>
            <family val="0"/>
          </rPr>
          <t xml:space="preserve">
Forced to balance.  Taken into account in GRHI budgeted positions above.</t>
        </r>
      </text>
    </comment>
  </commentList>
</comments>
</file>

<file path=xl/sharedStrings.xml><?xml version="1.0" encoding="utf-8"?>
<sst xmlns="http://schemas.openxmlformats.org/spreadsheetml/2006/main" count="15" uniqueCount="15">
  <si>
    <t>Rollup of Total Request</t>
  </si>
  <si>
    <t>2004 Costs</t>
  </si>
  <si>
    <t>Current Budget</t>
  </si>
  <si>
    <t>Suppl Request</t>
  </si>
  <si>
    <t>Grant Revenue</t>
  </si>
  <si>
    <t>Total FTE</t>
  </si>
  <si>
    <t>Current FTE</t>
  </si>
  <si>
    <t>Suppl FTE</t>
  </si>
  <si>
    <t>GRHI</t>
  </si>
  <si>
    <t>VCRT</t>
  </si>
  <si>
    <t>Homeland Security</t>
  </si>
  <si>
    <t>Absorbed Positions</t>
  </si>
  <si>
    <t>Grand Totals</t>
  </si>
  <si>
    <t>2004 Adopted Budget Reduction</t>
  </si>
  <si>
    <t>2004 Budget Without Reduction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</si>
</sst>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38" fontId="0" fillId="0" borderId="0" xfId="0" applyNumberFormat="1" applyBorder="1" applyAlignment="1">
      <alignment/>
    </xf>
    <xf numFmtId="164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5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7191375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ajchon\Local%20Settings\Temporary%20Internet%20Files\OLKB3\GRHI%20Proviso%20Rpt-June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copy"/>
      <sheetName val="Sheet2"/>
      <sheetName val="Approp in Low Org"/>
      <sheetName val="GRHI New Approp 2003-04"/>
      <sheetName val="HLS Suppl"/>
      <sheetName val="Absorbed Positions"/>
      <sheetName val="GRHI Supple"/>
      <sheetName val="Big Picture $$"/>
      <sheetName val="Big Picture Positions"/>
      <sheetName val="VCRT Supple"/>
      <sheetName val="Revenue by Yr and Function"/>
      <sheetName val="Revenue Rollup"/>
      <sheetName val="Rev by Year (GRHI)"/>
      <sheetName val="Rev by Year (VCRT)"/>
      <sheetName val="Rev by Year (HLS)"/>
      <sheetName val="2003 and 2004 budget"/>
    </sheetNames>
    <sheetDataSet>
      <sheetData sheetId="4">
        <row r="19">
          <cell r="H19">
            <v>1036743.5413544546</v>
          </cell>
          <cell r="I19">
            <v>11.5</v>
          </cell>
        </row>
        <row r="21">
          <cell r="H21">
            <v>-361368</v>
          </cell>
        </row>
      </sheetData>
      <sheetData sheetId="5">
        <row r="9">
          <cell r="H9">
            <v>246026.52479999998</v>
          </cell>
          <cell r="I9">
            <v>3</v>
          </cell>
        </row>
      </sheetData>
      <sheetData sheetId="6">
        <row r="11">
          <cell r="I11">
            <v>1.6666666666666667</v>
          </cell>
        </row>
        <row r="39">
          <cell r="H39">
            <v>235789.0384161958</v>
          </cell>
        </row>
        <row r="41">
          <cell r="H41">
            <v>-382551.4752</v>
          </cell>
        </row>
      </sheetData>
      <sheetData sheetId="9">
        <row r="4">
          <cell r="I4">
            <v>2.25</v>
          </cell>
        </row>
        <row r="18">
          <cell r="H18">
            <v>235783.590025</v>
          </cell>
        </row>
      </sheetData>
      <sheetData sheetId="10">
        <row r="8">
          <cell r="C8">
            <v>59324.41666666666</v>
          </cell>
          <cell r="D8">
            <v>132685</v>
          </cell>
          <cell r="E8">
            <v>657823.833333333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7.8515625" style="0" customWidth="1"/>
    <col min="2" max="2" width="10.421875" style="0" bestFit="1" customWidth="1"/>
    <col min="3" max="3" width="13.421875" style="0" bestFit="1" customWidth="1"/>
    <col min="4" max="5" width="13.140625" style="0" bestFit="1" customWidth="1"/>
    <col min="7" max="7" width="11.00390625" style="0" bestFit="1" customWidth="1"/>
    <col min="8" max="8" width="9.7109375" style="0" bestFit="1" customWidth="1"/>
  </cols>
  <sheetData>
    <row r="1" spans="1:8" ht="15.75">
      <c r="A1" s="17" t="s">
        <v>0</v>
      </c>
      <c r="B1" s="17"/>
      <c r="C1" s="17"/>
      <c r="D1" s="17"/>
      <c r="E1" s="17"/>
      <c r="F1" s="17"/>
      <c r="G1" s="17"/>
      <c r="H1" s="17"/>
    </row>
    <row r="4" spans="1:8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4" t="s">
        <v>7</v>
      </c>
    </row>
    <row r="5" spans="1:8" ht="12.75">
      <c r="A5" s="5" t="s">
        <v>8</v>
      </c>
      <c r="B5" s="6">
        <f>+'[1]GRHI Supple'!$H$39</f>
        <v>235789.0384161958</v>
      </c>
      <c r="C5" s="7">
        <f>-'[1]GRHI Supple'!H41</f>
        <v>382551.4752</v>
      </c>
      <c r="D5" s="6">
        <f>+B5-C5</f>
        <v>-146762.43678380418</v>
      </c>
      <c r="E5" s="6">
        <f>+'[1]Revenue by Yr and Function'!$C$8</f>
        <v>59324.41666666666</v>
      </c>
      <c r="F5" s="8">
        <f>+'[1]GRHI Supple'!$I$11</f>
        <v>1.6666666666666667</v>
      </c>
      <c r="G5" s="8">
        <f>16-11-G8</f>
        <v>2</v>
      </c>
      <c r="H5" s="9">
        <f>+F5-G5</f>
        <v>-0.33333333333333326</v>
      </c>
    </row>
    <row r="6" spans="1:8" ht="12.75">
      <c r="A6" s="5" t="s">
        <v>9</v>
      </c>
      <c r="B6" s="6">
        <f>+'[1]VCRT Supple'!$H$18</f>
        <v>235783.590025</v>
      </c>
      <c r="C6" s="7">
        <v>0</v>
      </c>
      <c r="D6" s="6">
        <f>+B6-C6</f>
        <v>235783.590025</v>
      </c>
      <c r="E6" s="6">
        <f>+'[1]Revenue by Yr and Function'!$D$8</f>
        <v>132685</v>
      </c>
      <c r="F6" s="10">
        <f>+'[1]VCRT Supple'!$I$4</f>
        <v>2.25</v>
      </c>
      <c r="G6" s="8"/>
      <c r="H6" s="9">
        <f>+F6-G6</f>
        <v>2.25</v>
      </c>
    </row>
    <row r="7" spans="1:8" ht="12.75">
      <c r="A7" s="5" t="s">
        <v>10</v>
      </c>
      <c r="B7" s="6">
        <f>+'[1]HLS Suppl'!$H$19</f>
        <v>1036743.5413544546</v>
      </c>
      <c r="C7" s="7">
        <f>-'[1]HLS Suppl'!$H$21</f>
        <v>361368</v>
      </c>
      <c r="D7" s="6">
        <f>+B7-C7</f>
        <v>675375.5413544546</v>
      </c>
      <c r="E7" s="6">
        <f>+'[1]Revenue by Yr and Function'!$E$8</f>
        <v>657823.833333333</v>
      </c>
      <c r="F7" s="8">
        <f>+'[1]HLS Suppl'!I19</f>
        <v>11.5</v>
      </c>
      <c r="G7" s="8">
        <v>6</v>
      </c>
      <c r="H7" s="9">
        <f>+F7-G7</f>
        <v>5.5</v>
      </c>
    </row>
    <row r="8" spans="1:8" ht="12.75">
      <c r="A8" s="5" t="s">
        <v>11</v>
      </c>
      <c r="B8" s="6">
        <f>+'[1]Absorbed Positions'!$H$9</f>
        <v>246026.52479999998</v>
      </c>
      <c r="C8" s="7">
        <v>246027</v>
      </c>
      <c r="D8" s="6">
        <f>+B8-C8</f>
        <v>-0.47520000001532026</v>
      </c>
      <c r="E8" s="6"/>
      <c r="F8" s="8">
        <f>+'[1]Absorbed Positions'!I9</f>
        <v>3</v>
      </c>
      <c r="G8" s="8">
        <v>3</v>
      </c>
      <c r="H8" s="9">
        <f>+F8-G8</f>
        <v>0</v>
      </c>
    </row>
    <row r="9" spans="1:8" ht="12.75">
      <c r="A9" s="5"/>
      <c r="B9" s="11"/>
      <c r="C9" s="11"/>
      <c r="D9" s="11"/>
      <c r="E9" s="11"/>
      <c r="F9" s="11"/>
      <c r="G9" s="8"/>
      <c r="H9" s="9"/>
    </row>
    <row r="10" spans="1:8" ht="12.75">
      <c r="A10" s="5" t="s">
        <v>12</v>
      </c>
      <c r="B10" s="6">
        <f aca="true" t="shared" si="0" ref="B10:H10">SUM(B5:B9)</f>
        <v>1754342.6945956505</v>
      </c>
      <c r="C10" s="6">
        <f t="shared" si="0"/>
        <v>989946.4752</v>
      </c>
      <c r="D10" s="6">
        <f t="shared" si="0"/>
        <v>764396.2193956504</v>
      </c>
      <c r="E10" s="6">
        <f t="shared" si="0"/>
        <v>849833.2499999997</v>
      </c>
      <c r="F10" s="12">
        <f t="shared" si="0"/>
        <v>18.416666666666668</v>
      </c>
      <c r="G10" s="8">
        <f t="shared" si="0"/>
        <v>11</v>
      </c>
      <c r="H10" s="9">
        <f t="shared" si="0"/>
        <v>7.416666666666667</v>
      </c>
    </row>
    <row r="11" spans="1:8" ht="12.75">
      <c r="A11" s="5"/>
      <c r="B11" s="11"/>
      <c r="C11" s="11"/>
      <c r="D11" s="11"/>
      <c r="E11" s="11"/>
      <c r="F11" s="11"/>
      <c r="G11" s="11"/>
      <c r="H11" s="13"/>
    </row>
    <row r="12" spans="1:8" ht="12.75">
      <c r="A12" s="5" t="s">
        <v>13</v>
      </c>
      <c r="B12" s="11"/>
      <c r="C12" s="7">
        <v>1055008</v>
      </c>
      <c r="D12" s="11"/>
      <c r="E12" s="7">
        <f>548175+361368</f>
        <v>909543</v>
      </c>
      <c r="F12" s="11"/>
      <c r="G12" s="8">
        <v>11</v>
      </c>
      <c r="H12" s="13"/>
    </row>
    <row r="13" spans="1:8" ht="12.75">
      <c r="A13" s="5"/>
      <c r="B13" s="11"/>
      <c r="C13" s="7"/>
      <c r="D13" s="11"/>
      <c r="E13" s="11"/>
      <c r="F13" s="11"/>
      <c r="G13" s="11"/>
      <c r="H13" s="13"/>
    </row>
    <row r="14" spans="1:8" ht="12.75">
      <c r="A14" s="5" t="s">
        <v>14</v>
      </c>
      <c r="B14" s="11"/>
      <c r="C14" s="6">
        <f>SUM(C10:C13)</f>
        <v>2044954.4752</v>
      </c>
      <c r="D14" s="11"/>
      <c r="E14" s="7">
        <f>548175+361368</f>
        <v>909543</v>
      </c>
      <c r="F14" s="11"/>
      <c r="G14" s="8">
        <f>SUM(G10:G13)</f>
        <v>22</v>
      </c>
      <c r="H14" s="13"/>
    </row>
    <row r="15" spans="1:8" ht="12.75">
      <c r="A15" s="14"/>
      <c r="B15" s="15"/>
      <c r="C15" s="15"/>
      <c r="D15" s="15"/>
      <c r="E15" s="15"/>
      <c r="F15" s="15"/>
      <c r="G15" s="15"/>
      <c r="H15" s="16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Kennison</dc:creator>
  <cp:keywords/>
  <dc:description/>
  <cp:lastModifiedBy>Melani Pedroza</cp:lastModifiedBy>
  <cp:lastPrinted>2004-09-08T14:26:17Z</cp:lastPrinted>
  <dcterms:created xsi:type="dcterms:W3CDTF">2004-08-05T21:29:30Z</dcterms:created>
  <dcterms:modified xsi:type="dcterms:W3CDTF">2004-10-12T15:40:14Z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894154377</vt:i4>
  </property>
  <property fmtid="{D5CDD505-2E9C-101B-9397-08002B2CF9AE}" pid="3" name="_EmailSubject">
    <vt:lpwstr>Green River Homicide Investigation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-766253142</vt:i4>
  </property>
  <property fmtid="{D5CDD505-2E9C-101B-9397-08002B2CF9AE}" pid="7" name="_ReviewingToolsShownOnce">
    <vt:lpwstr/>
  </property>
</Properties>
</file>